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Maureen\Downloads\"/>
    </mc:Choice>
  </mc:AlternateContent>
  <xr:revisionPtr revIDLastSave="0" documentId="13_ncr:1_{C2185E76-353E-4229-A2D5-EDA469CDEFD0}" xr6:coauthVersionLast="47" xr6:coauthVersionMax="47" xr10:uidLastSave="{00000000-0000-0000-0000-000000000000}"/>
  <bookViews>
    <workbookView xWindow="-110" yWindow="-110" windowWidth="19420" windowHeight="10300" activeTab="3" xr2:uid="{00000000-000D-0000-FFFF-FFFF00000000}"/>
  </bookViews>
  <sheets>
    <sheet name="Excel_jumia" sheetId="1" r:id="rId1"/>
    <sheet name="Sheet3" sheetId="4" r:id="rId2"/>
    <sheet name="Sheet5" sheetId="6" r:id="rId3"/>
    <sheet name="Sheet1" sheetId="2" r:id="rId4"/>
  </sheets>
  <calcPr calcId="181029"/>
  <pivotCaches>
    <pivotCache cacheId="9" r:id="rId5"/>
  </pivotCaches>
</workbook>
</file>

<file path=xl/calcChain.xml><?xml version="1.0" encoding="utf-8"?>
<calcChain xmlns="http://schemas.openxmlformats.org/spreadsheetml/2006/main">
  <c r="B131" i="1" l="1"/>
  <c r="B130" i="1"/>
  <c r="B120" i="1"/>
  <c r="B121" i="1"/>
  <c r="C117" i="1"/>
  <c r="D117" i="1"/>
  <c r="E117" i="1"/>
  <c r="F117" i="1"/>
  <c r="G117" i="1"/>
  <c r="C116" i="1"/>
  <c r="D116" i="1"/>
  <c r="E116" i="1"/>
  <c r="F116" i="1"/>
  <c r="G116" i="1"/>
  <c r="C118" i="1"/>
  <c r="D118" i="1"/>
  <c r="E118" i="1"/>
  <c r="F118" i="1"/>
  <c r="I113" i="2"/>
  <c r="H113" i="2"/>
  <c r="G113" i="2"/>
  <c r="I112" i="2"/>
  <c r="H112" i="2"/>
  <c r="G112" i="2"/>
  <c r="I111" i="2"/>
  <c r="H111" i="2"/>
  <c r="G111" i="2"/>
  <c r="I110" i="2"/>
  <c r="H110" i="2"/>
  <c r="G110" i="2"/>
  <c r="I109" i="2"/>
  <c r="H109" i="2"/>
  <c r="G109" i="2"/>
  <c r="I108" i="2"/>
  <c r="H108" i="2"/>
  <c r="G108" i="2"/>
  <c r="I107" i="2"/>
  <c r="H107" i="2"/>
  <c r="G107" i="2"/>
  <c r="I106" i="2"/>
  <c r="H106" i="2"/>
  <c r="G106" i="2"/>
  <c r="I105" i="2"/>
  <c r="H105" i="2"/>
  <c r="G105" i="2"/>
  <c r="I104" i="2"/>
  <c r="H104" i="2"/>
  <c r="G104" i="2"/>
  <c r="I103" i="2"/>
  <c r="H103" i="2"/>
  <c r="G103" i="2"/>
  <c r="I102" i="2"/>
  <c r="H102" i="2"/>
  <c r="G102" i="2"/>
  <c r="I101" i="2"/>
  <c r="H101" i="2"/>
  <c r="G101" i="2"/>
  <c r="I100" i="2"/>
  <c r="H100" i="2"/>
  <c r="G100" i="2"/>
  <c r="I99" i="2"/>
  <c r="H99" i="2"/>
  <c r="G99" i="2"/>
  <c r="I98" i="2"/>
  <c r="H98" i="2"/>
  <c r="G98" i="2"/>
  <c r="I97" i="2"/>
  <c r="H97" i="2"/>
  <c r="G97" i="2"/>
  <c r="I96" i="2"/>
  <c r="H96" i="2"/>
  <c r="G96" i="2"/>
  <c r="I95" i="2"/>
  <c r="H95" i="2"/>
  <c r="G95" i="2"/>
  <c r="I94" i="2"/>
  <c r="H94" i="2"/>
  <c r="G94" i="2"/>
  <c r="I93" i="2"/>
  <c r="H93" i="2"/>
  <c r="G93" i="2"/>
  <c r="I92" i="2"/>
  <c r="H92" i="2"/>
  <c r="G92" i="2"/>
  <c r="I91" i="2"/>
  <c r="H91" i="2"/>
  <c r="G91" i="2"/>
  <c r="I90" i="2"/>
  <c r="H90" i="2"/>
  <c r="G90" i="2"/>
  <c r="I89" i="2"/>
  <c r="H89" i="2"/>
  <c r="G89" i="2"/>
  <c r="I88" i="2"/>
  <c r="H88" i="2"/>
  <c r="G88" i="2"/>
  <c r="I87" i="2"/>
  <c r="H87" i="2"/>
  <c r="G87" i="2"/>
  <c r="I86" i="2"/>
  <c r="H86" i="2"/>
  <c r="G86" i="2"/>
  <c r="I85" i="2"/>
  <c r="H85" i="2"/>
  <c r="G85" i="2"/>
  <c r="I84" i="2"/>
  <c r="H84" i="2"/>
  <c r="G84" i="2"/>
  <c r="I83" i="2"/>
  <c r="H83" i="2"/>
  <c r="G83" i="2"/>
  <c r="I82" i="2"/>
  <c r="H82" i="2"/>
  <c r="G82" i="2"/>
  <c r="I81" i="2"/>
  <c r="H81" i="2"/>
  <c r="G81" i="2"/>
  <c r="I80" i="2"/>
  <c r="H80" i="2"/>
  <c r="G80" i="2"/>
  <c r="I79" i="2"/>
  <c r="H79" i="2"/>
  <c r="G79" i="2"/>
  <c r="I78" i="2"/>
  <c r="H78" i="2"/>
  <c r="G78" i="2"/>
  <c r="I77" i="2"/>
  <c r="H77" i="2"/>
  <c r="G77" i="2"/>
  <c r="I76" i="2"/>
  <c r="H76" i="2"/>
  <c r="G76" i="2"/>
  <c r="I75" i="2"/>
  <c r="H75" i="2"/>
  <c r="G75" i="2"/>
  <c r="I74" i="2"/>
  <c r="H74" i="2"/>
  <c r="G74" i="2"/>
  <c r="I73" i="2"/>
  <c r="H73" i="2"/>
  <c r="G73" i="2"/>
  <c r="I72" i="2"/>
  <c r="H72" i="2"/>
  <c r="G72" i="2"/>
  <c r="I71" i="2"/>
  <c r="H71" i="2"/>
  <c r="G71" i="2"/>
  <c r="I70" i="2"/>
  <c r="H70" i="2"/>
  <c r="G70" i="2"/>
  <c r="I69" i="2"/>
  <c r="H69" i="2"/>
  <c r="G69" i="2"/>
  <c r="I68" i="2"/>
  <c r="H68" i="2"/>
  <c r="G68" i="2"/>
  <c r="I67" i="2"/>
  <c r="H67" i="2"/>
  <c r="G67" i="2"/>
  <c r="I66" i="2"/>
  <c r="H66" i="2"/>
  <c r="G66" i="2"/>
  <c r="I65" i="2"/>
  <c r="H65" i="2"/>
  <c r="G65" i="2"/>
  <c r="I64" i="2"/>
  <c r="H64" i="2"/>
  <c r="G64" i="2"/>
  <c r="I63" i="2"/>
  <c r="H63" i="2"/>
  <c r="G63" i="2"/>
  <c r="I62" i="2"/>
  <c r="H62" i="2"/>
  <c r="G62" i="2"/>
  <c r="I61" i="2"/>
  <c r="H61" i="2"/>
  <c r="G61" i="2"/>
  <c r="I60" i="2"/>
  <c r="H60" i="2"/>
  <c r="G60" i="2"/>
  <c r="I59" i="2"/>
  <c r="H59" i="2"/>
  <c r="G59" i="2"/>
  <c r="I58" i="2"/>
  <c r="H58" i="2"/>
  <c r="G58" i="2"/>
  <c r="I57" i="2"/>
  <c r="H57" i="2"/>
  <c r="G57" i="2"/>
  <c r="I56" i="2"/>
  <c r="H56" i="2"/>
  <c r="G56" i="2"/>
  <c r="I55" i="2"/>
  <c r="H55" i="2"/>
  <c r="G55" i="2"/>
  <c r="I54" i="2"/>
  <c r="H54" i="2"/>
  <c r="G54" i="2"/>
  <c r="I53" i="2"/>
  <c r="H53" i="2"/>
  <c r="G53" i="2"/>
  <c r="I52" i="2"/>
  <c r="H52" i="2"/>
  <c r="G52" i="2"/>
  <c r="I51" i="2"/>
  <c r="H51" i="2"/>
  <c r="G51" i="2"/>
  <c r="I50" i="2"/>
  <c r="H50" i="2"/>
  <c r="G50" i="2"/>
  <c r="I49" i="2"/>
  <c r="H49" i="2"/>
  <c r="G49" i="2"/>
  <c r="I48" i="2"/>
  <c r="H48" i="2"/>
  <c r="G48" i="2"/>
  <c r="I47" i="2"/>
  <c r="H47" i="2"/>
  <c r="G47" i="2"/>
  <c r="I46" i="2"/>
  <c r="H46" i="2"/>
  <c r="G46" i="2"/>
  <c r="I45" i="2"/>
  <c r="H45" i="2"/>
  <c r="G45" i="2"/>
  <c r="I44" i="2"/>
  <c r="H44" i="2"/>
  <c r="G44" i="2"/>
  <c r="I43" i="2"/>
  <c r="H43" i="2"/>
  <c r="G43" i="2"/>
  <c r="I42" i="2"/>
  <c r="H42" i="2"/>
  <c r="G42" i="2"/>
  <c r="I41" i="2"/>
  <c r="H41" i="2"/>
  <c r="G41" i="2"/>
  <c r="I40" i="2"/>
  <c r="H40" i="2"/>
  <c r="G40" i="2"/>
  <c r="I39" i="2"/>
  <c r="H39" i="2"/>
  <c r="G39" i="2"/>
  <c r="I38" i="2"/>
  <c r="H38" i="2"/>
  <c r="G38" i="2"/>
  <c r="I37" i="2"/>
  <c r="H37" i="2"/>
  <c r="G37" i="2"/>
  <c r="I36" i="2"/>
  <c r="H36" i="2"/>
  <c r="G36" i="2"/>
  <c r="I35" i="2"/>
  <c r="H35" i="2"/>
  <c r="G35" i="2"/>
  <c r="I34" i="2"/>
  <c r="H34" i="2"/>
  <c r="G34" i="2"/>
  <c r="I33" i="2"/>
  <c r="H33" i="2"/>
  <c r="G33" i="2"/>
  <c r="I32" i="2"/>
  <c r="H32" i="2"/>
  <c r="G32" i="2"/>
  <c r="I31" i="2"/>
  <c r="H31" i="2"/>
  <c r="G31" i="2"/>
  <c r="I30" i="2"/>
  <c r="H30" i="2"/>
  <c r="G30" i="2"/>
  <c r="I29" i="2"/>
  <c r="H29" i="2"/>
  <c r="G29" i="2"/>
  <c r="I28" i="2"/>
  <c r="H28" i="2"/>
  <c r="G28" i="2"/>
  <c r="I27" i="2"/>
  <c r="H27" i="2"/>
  <c r="G27" i="2"/>
  <c r="I26" i="2"/>
  <c r="H26" i="2"/>
  <c r="G26" i="2"/>
  <c r="I25" i="2"/>
  <c r="H25" i="2"/>
  <c r="G25" i="2"/>
  <c r="I24" i="2"/>
  <c r="H24" i="2"/>
  <c r="G24" i="2"/>
  <c r="I23" i="2"/>
  <c r="H23" i="2"/>
  <c r="G23" i="2"/>
  <c r="I22" i="2"/>
  <c r="H22" i="2"/>
  <c r="G22" i="2"/>
  <c r="I21" i="2"/>
  <c r="H21" i="2"/>
  <c r="G21" i="2"/>
  <c r="I20" i="2"/>
  <c r="H20" i="2"/>
  <c r="G20" i="2"/>
  <c r="I19" i="2"/>
  <c r="H19" i="2"/>
  <c r="G19" i="2"/>
  <c r="I18" i="2"/>
  <c r="H18" i="2"/>
  <c r="G18" i="2"/>
  <c r="I17" i="2"/>
  <c r="H17" i="2"/>
  <c r="G17" i="2"/>
  <c r="I16" i="2"/>
  <c r="H16" i="2"/>
  <c r="G16" i="2"/>
  <c r="I15" i="2"/>
  <c r="H15" i="2"/>
  <c r="G15" i="2"/>
  <c r="I14" i="2"/>
  <c r="H14" i="2"/>
  <c r="G14" i="2"/>
  <c r="I13" i="2"/>
  <c r="H13" i="2"/>
  <c r="G13" i="2"/>
  <c r="I12" i="2"/>
  <c r="H12" i="2"/>
  <c r="G12" i="2"/>
  <c r="I11" i="2"/>
  <c r="H11" i="2"/>
  <c r="G11" i="2"/>
  <c r="I10" i="2"/>
  <c r="H10" i="2"/>
  <c r="G10" i="2"/>
  <c r="I9" i="2"/>
  <c r="H9" i="2"/>
  <c r="G9" i="2"/>
  <c r="I8" i="2"/>
  <c r="H8" i="2"/>
  <c r="G8" i="2"/>
  <c r="I7" i="2"/>
  <c r="H7" i="2"/>
  <c r="G7" i="2"/>
  <c r="I6" i="2"/>
  <c r="H6" i="2"/>
  <c r="G6" i="2"/>
  <c r="I5" i="2"/>
  <c r="H5" i="2"/>
  <c r="G5" i="2"/>
  <c r="I4" i="2"/>
  <c r="H4" i="2"/>
  <c r="G4" i="2"/>
  <c r="I3" i="2"/>
  <c r="H3" i="2"/>
  <c r="G3" i="2"/>
  <c r="I2" i="2"/>
  <c r="H2" i="2"/>
  <c r="G2" i="2"/>
  <c r="B118" i="1"/>
  <c r="B117" i="1" l="1"/>
  <c r="I42" i="1"/>
  <c r="I88" i="1"/>
  <c r="I71" i="1"/>
  <c r="I87" i="1"/>
  <c r="I102" i="1"/>
  <c r="I89" i="1"/>
  <c r="I70" i="1"/>
  <c r="I4" i="1"/>
  <c r="I49" i="1"/>
  <c r="I95" i="1"/>
  <c r="I76" i="1"/>
  <c r="I41" i="1"/>
  <c r="I57" i="1"/>
  <c r="I79" i="1"/>
  <c r="I13" i="1"/>
  <c r="I47" i="1"/>
  <c r="I23" i="1"/>
  <c r="I96" i="1"/>
  <c r="I24" i="1"/>
  <c r="I10" i="1"/>
  <c r="I58" i="1"/>
  <c r="I73" i="1"/>
  <c r="I91" i="1"/>
  <c r="I7" i="1"/>
  <c r="I74" i="1"/>
  <c r="I97" i="1"/>
  <c r="I81" i="1"/>
  <c r="I82" i="1"/>
  <c r="I48" i="1"/>
  <c r="I11" i="1"/>
  <c r="I75" i="1"/>
  <c r="I35" i="1"/>
  <c r="I84" i="1"/>
  <c r="I85" i="1"/>
  <c r="I64" i="1"/>
  <c r="I9" i="1"/>
  <c r="I61" i="1"/>
  <c r="I67" i="1"/>
  <c r="I68" i="1"/>
  <c r="I26" i="1"/>
  <c r="I16" i="1"/>
  <c r="I59" i="1"/>
  <c r="I107" i="1"/>
  <c r="I17" i="1"/>
  <c r="I80" i="1"/>
  <c r="I27" i="1"/>
  <c r="I69" i="1"/>
  <c r="I3" i="1"/>
  <c r="I18" i="1"/>
  <c r="I108" i="1"/>
  <c r="I93" i="1"/>
  <c r="I106" i="1"/>
  <c r="I62" i="1"/>
  <c r="I52" i="1"/>
  <c r="I36" i="1"/>
  <c r="I28" i="1"/>
  <c r="I86" i="1"/>
  <c r="I6" i="1"/>
  <c r="I100" i="1"/>
  <c r="I8" i="1"/>
  <c r="I5" i="1"/>
  <c r="I25" i="1"/>
  <c r="I12" i="1"/>
  <c r="I92" i="1"/>
  <c r="I50" i="1"/>
  <c r="I15" i="1"/>
  <c r="I65" i="1"/>
  <c r="I51" i="1"/>
  <c r="I83" i="1"/>
  <c r="I54" i="1"/>
  <c r="I53" i="1"/>
  <c r="I39" i="1"/>
  <c r="I40" i="1"/>
  <c r="I43" i="1"/>
  <c r="I55" i="1"/>
  <c r="I104" i="1"/>
  <c r="I29" i="1"/>
  <c r="I46" i="1"/>
  <c r="I21" i="1"/>
  <c r="I72" i="1"/>
  <c r="I109" i="1"/>
  <c r="I22" i="1"/>
  <c r="I30" i="1"/>
  <c r="I98" i="1"/>
  <c r="I31" i="1"/>
  <c r="I101" i="1"/>
  <c r="I32" i="1"/>
  <c r="I99" i="1"/>
  <c r="I56" i="1"/>
  <c r="I19" i="1"/>
  <c r="I37" i="1"/>
  <c r="I38" i="1"/>
  <c r="I44" i="1"/>
  <c r="I20" i="1"/>
  <c r="I103" i="1"/>
  <c r="I110" i="1"/>
  <c r="I33" i="1"/>
  <c r="I105" i="1"/>
  <c r="I34" i="1"/>
  <c r="I60" i="1"/>
  <c r="I94" i="1"/>
  <c r="I63" i="1"/>
  <c r="I113" i="1"/>
  <c r="I90" i="1"/>
  <c r="I77" i="1"/>
  <c r="I78" i="1"/>
  <c r="I111" i="1"/>
  <c r="I112" i="1"/>
  <c r="I2" i="1"/>
  <c r="I14" i="1"/>
  <c r="I45" i="1"/>
  <c r="I66" i="1"/>
  <c r="H66" i="1"/>
  <c r="G66" i="1"/>
  <c r="H42" i="1"/>
  <c r="H88" i="1"/>
  <c r="H71" i="1"/>
  <c r="H87" i="1"/>
  <c r="H102" i="1"/>
  <c r="H89" i="1"/>
  <c r="H70" i="1"/>
  <c r="H4" i="1"/>
  <c r="H49" i="1"/>
  <c r="H95" i="1"/>
  <c r="H76" i="1"/>
  <c r="H41" i="1"/>
  <c r="H57" i="1"/>
  <c r="H79" i="1"/>
  <c r="H13" i="1"/>
  <c r="H47" i="1"/>
  <c r="H23" i="1"/>
  <c r="H96" i="1"/>
  <c r="H24" i="1"/>
  <c r="H10" i="1"/>
  <c r="H58" i="1"/>
  <c r="H73" i="1"/>
  <c r="H91" i="1"/>
  <c r="H7" i="1"/>
  <c r="H74" i="1"/>
  <c r="H97" i="1"/>
  <c r="H81" i="1"/>
  <c r="H82" i="1"/>
  <c r="H48" i="1"/>
  <c r="H11" i="1"/>
  <c r="H75" i="1"/>
  <c r="H35" i="1"/>
  <c r="H84" i="1"/>
  <c r="H85" i="1"/>
  <c r="H64" i="1"/>
  <c r="H9" i="1"/>
  <c r="H61" i="1"/>
  <c r="H67" i="1"/>
  <c r="H68" i="1"/>
  <c r="H26" i="1"/>
  <c r="H16" i="1"/>
  <c r="H59" i="1"/>
  <c r="H107" i="1"/>
  <c r="H17" i="1"/>
  <c r="H80" i="1"/>
  <c r="H27" i="1"/>
  <c r="H69" i="1"/>
  <c r="H3" i="1"/>
  <c r="H18" i="1"/>
  <c r="H108" i="1"/>
  <c r="H93" i="1"/>
  <c r="H106" i="1"/>
  <c r="H62" i="1"/>
  <c r="H52" i="1"/>
  <c r="H36" i="1"/>
  <c r="H28" i="1"/>
  <c r="H86" i="1"/>
  <c r="H6" i="1"/>
  <c r="H100" i="1"/>
  <c r="H8" i="1"/>
  <c r="H5" i="1"/>
  <c r="H25" i="1"/>
  <c r="H12" i="1"/>
  <c r="H92" i="1"/>
  <c r="H50" i="1"/>
  <c r="H15" i="1"/>
  <c r="H65" i="1"/>
  <c r="H51" i="1"/>
  <c r="H83" i="1"/>
  <c r="H54" i="1"/>
  <c r="H53" i="1"/>
  <c r="H39" i="1"/>
  <c r="H40" i="1"/>
  <c r="H43" i="1"/>
  <c r="H55" i="1"/>
  <c r="H104" i="1"/>
  <c r="H29" i="1"/>
  <c r="H46" i="1"/>
  <c r="H21" i="1"/>
  <c r="H72" i="1"/>
  <c r="H109" i="1"/>
  <c r="H22" i="1"/>
  <c r="H30" i="1"/>
  <c r="H98" i="1"/>
  <c r="H31" i="1"/>
  <c r="H101" i="1"/>
  <c r="H32" i="1"/>
  <c r="H99" i="1"/>
  <c r="H56" i="1"/>
  <c r="H19" i="1"/>
  <c r="H37" i="1"/>
  <c r="H38" i="1"/>
  <c r="H44" i="1"/>
  <c r="H20" i="1"/>
  <c r="H103" i="1"/>
  <c r="H110" i="1"/>
  <c r="H33" i="1"/>
  <c r="H105" i="1"/>
  <c r="H34" i="1"/>
  <c r="H60" i="1"/>
  <c r="H94" i="1"/>
  <c r="H63" i="1"/>
  <c r="H113" i="1"/>
  <c r="H90" i="1"/>
  <c r="H77" i="1"/>
  <c r="H78" i="1"/>
  <c r="H111" i="1"/>
  <c r="H112" i="1"/>
  <c r="H2" i="1"/>
  <c r="H14" i="1"/>
  <c r="H45" i="1"/>
  <c r="G67" i="1"/>
  <c r="G118" i="1" s="1"/>
  <c r="G42" i="1"/>
  <c r="G88" i="1"/>
  <c r="G71" i="1"/>
  <c r="G87" i="1"/>
  <c r="G102" i="1"/>
  <c r="G89" i="1"/>
  <c r="G70" i="1"/>
  <c r="G4" i="1"/>
  <c r="G49" i="1"/>
  <c r="G95" i="1"/>
  <c r="G76" i="1"/>
  <c r="G41" i="1"/>
  <c r="G57" i="1"/>
  <c r="G79" i="1"/>
  <c r="G13" i="1"/>
  <c r="G47" i="1"/>
  <c r="G23" i="1"/>
  <c r="G96" i="1"/>
  <c r="G24" i="1"/>
  <c r="G10" i="1"/>
  <c r="G58" i="1"/>
  <c r="G73" i="1"/>
  <c r="G91" i="1"/>
  <c r="G7" i="1"/>
  <c r="G74" i="1"/>
  <c r="G97" i="1"/>
  <c r="G81" i="1"/>
  <c r="G82" i="1"/>
  <c r="G48" i="1"/>
  <c r="G11" i="1"/>
  <c r="G75" i="1"/>
  <c r="G35" i="1"/>
  <c r="G84" i="1"/>
  <c r="G85" i="1"/>
  <c r="G64" i="1"/>
  <c r="G9" i="1"/>
  <c r="G61" i="1"/>
  <c r="G68" i="1"/>
  <c r="G26" i="1"/>
  <c r="G16" i="1"/>
  <c r="G59" i="1"/>
  <c r="G107" i="1"/>
  <c r="G17" i="1"/>
  <c r="G80" i="1"/>
  <c r="G27" i="1"/>
  <c r="G69" i="1"/>
  <c r="G3" i="1"/>
  <c r="G18" i="1"/>
  <c r="G108" i="1"/>
  <c r="G93" i="1"/>
  <c r="G106" i="1"/>
  <c r="G62" i="1"/>
  <c r="G52" i="1"/>
  <c r="G36" i="1"/>
  <c r="G28" i="1"/>
  <c r="G86" i="1"/>
  <c r="G6" i="1"/>
  <c r="G100" i="1"/>
  <c r="G8" i="1"/>
  <c r="G5" i="1"/>
  <c r="G25" i="1"/>
  <c r="G12" i="1"/>
  <c r="G92" i="1"/>
  <c r="G50" i="1"/>
  <c r="G15" i="1"/>
  <c r="G65" i="1"/>
  <c r="G51" i="1"/>
  <c r="G83" i="1"/>
  <c r="G54" i="1"/>
  <c r="G53" i="1"/>
  <c r="G39" i="1"/>
  <c r="G40" i="1"/>
  <c r="G43" i="1"/>
  <c r="G55" i="1"/>
  <c r="G104" i="1"/>
  <c r="G29" i="1"/>
  <c r="G46" i="1"/>
  <c r="G21" i="1"/>
  <c r="G72" i="1"/>
  <c r="G109" i="1"/>
  <c r="G22" i="1"/>
  <c r="G30" i="1"/>
  <c r="G98" i="1"/>
  <c r="G31" i="1"/>
  <c r="G101" i="1"/>
  <c r="G32" i="1"/>
  <c r="G99" i="1"/>
  <c r="G56" i="1"/>
  <c r="G19" i="1"/>
  <c r="G37" i="1"/>
  <c r="G38" i="1"/>
  <c r="G44" i="1"/>
  <c r="G20" i="1"/>
  <c r="G103" i="1"/>
  <c r="G110" i="1"/>
  <c r="G33" i="1"/>
  <c r="G105" i="1"/>
  <c r="G34" i="1"/>
  <c r="G60" i="1"/>
  <c r="G94" i="1"/>
  <c r="G63" i="1"/>
  <c r="G113" i="1"/>
  <c r="G90" i="1"/>
  <c r="G77" i="1"/>
  <c r="G78" i="1"/>
  <c r="G111" i="1"/>
  <c r="G112" i="1"/>
  <c r="G2" i="1"/>
  <c r="G14" i="1"/>
  <c r="G45" i="1"/>
  <c r="B116" i="1" l="1"/>
</calcChain>
</file>

<file path=xl/sharedStrings.xml><?xml version="1.0" encoding="utf-8"?>
<sst xmlns="http://schemas.openxmlformats.org/spreadsheetml/2006/main" count="312" uniqueCount="146">
  <si>
    <t>Product</t>
  </si>
  <si>
    <t>Discount</t>
  </si>
  <si>
    <t>Review</t>
  </si>
  <si>
    <t>115  Piece Set Of Multifunctional Precision Screwdrivers</t>
  </si>
  <si>
    <t>Metal Decorative Hooks Key Hangers Entryway Wall Hooks Towel Hooks - Home</t>
  </si>
  <si>
    <t>Portable Mini Cordless Car Vacuum Cleaner - Blue</t>
  </si>
  <si>
    <t>Weighing Scale Digital Bathroom Body Fat Scale USB-Black</t>
  </si>
  <si>
    <t>Portable Home Small Air Humidifier 3-Speed Fan - Green</t>
  </si>
  <si>
    <t>220V 60W Electric Soldering Iron Kits With Tools, Tips, And Multimeter</t>
  </si>
  <si>
    <t>137 Pieces Cake Decorating Tool Set Baking Supplies</t>
  </si>
  <si>
    <t>Desk Foldable Fan Adjustable Fan Strong Wind 3 Gear Usb</t>
  </si>
  <si>
    <t>LASA FOLDING TABLE SERVING STAND</t>
  </si>
  <si>
    <t>13 In 1 Home Repair Tools Box Kit Set</t>
  </si>
  <si>
    <t>Genebre 115 In 1 Screwdriver Repairing Tool Set For IPhone Cellphone Hand Tool</t>
  </si>
  <si>
    <t>100 Pcs Crochet Hook Tool Set Knitting Hook Set With Box</t>
  </si>
  <si>
    <t>40cm Gold DIY Acrylic Wall Sticker Clock</t>
  </si>
  <si>
    <t>LASA Digital Thermometer And Hydrometer</t>
  </si>
  <si>
    <t>Multifunction Laser Level With Adjustment Tripod</t>
  </si>
  <si>
    <t>Anti-Skid Absorbent Insulation Coaster  For Home Office</t>
  </si>
  <si>
    <t>Peacock  Throw Pillow Cushion Case For Home Car</t>
  </si>
  <si>
    <t>LASA Aluminum Folding Truck Hand Cart - 68kg Max</t>
  </si>
  <si>
    <t>LED Wall Digital Alarm Clock Study Home 12 / 24H Clock Calendar</t>
  </si>
  <si>
    <t>3D Waterproof EVA Plastic Shower Curtain 1.8*2Mtrs</t>
  </si>
  <si>
    <t>3PCS Single Head Knitting Crochet Sweater Needle Set</t>
  </si>
  <si>
    <t>4pcs Bathroom/Kitchen Towel Rack,Roll Paper Holder,Towel Bars,Hook</t>
  </si>
  <si>
    <t>LED Romantic Spaceship Starry Sky Projector,Children's Bedroom Night Light-Blue</t>
  </si>
  <si>
    <t>Foldable Overbed Table/Desk</t>
  </si>
  <si>
    <t>LASA 3 Tier Bamboo Shoe Bench Storage Shelf</t>
  </si>
  <si>
    <t>Electronic Digital Display Vernier Caliper</t>
  </si>
  <si>
    <t>Portable Wardrobe Nonwoven With 3 Hanging Rods And 6 Storage Shelves</t>
  </si>
  <si>
    <t>12 Litre Black Insulated Lunch Box</t>
  </si>
  <si>
    <t>52 Pieces Cake Decorating Tool Set Gift Kit Baking Supplies</t>
  </si>
  <si>
    <t>MultiFunctional Storage Rack Multi-layer Bookshelf</t>
  </si>
  <si>
    <t>Exfoliate And Exfoliate Face Towel - Black</t>
  </si>
  <si>
    <t>12 Litre Insulated Lunch Box Grey</t>
  </si>
  <si>
    <t>LED Eye Protection  Desk Lamp , Study, Reading, USB Fan - Double Pen Holder</t>
  </si>
  <si>
    <t>53Pcs/Set Yarn Knitting Crochet Hooks With Bag - Fortune Cat</t>
  </si>
  <si>
    <t>53 Pieces/Set Yarn Knitting Crochet Hooks With Bag - Pansies</t>
  </si>
  <si>
    <t>DIY File Folder, Office Drawer File Holder, Pen Holder, Desktop Storage Rack</t>
  </si>
  <si>
    <t>Classic Black Cat Cotton Hemp Pillow Case For Home Car</t>
  </si>
  <si>
    <t>Punch-free Great Load Bearing Bathroom Storage Rack Wall Shelf-White</t>
  </si>
  <si>
    <t>1/2/3 Seater Elastic Sofa Cover,Living Room/Home Decor Chair Cover-Grey</t>
  </si>
  <si>
    <t>LASA Stainless Steel Double Wall Mount Soap Dispenser - 500ml</t>
  </si>
  <si>
    <t>4M Float Switch Water Level Controller -Water Tank</t>
  </si>
  <si>
    <t>Modern Sofa Throw Pillow Cover-45x45cm-Blue&amp;Red</t>
  </si>
  <si>
    <t>Balloon Insert, Birthday Party Balloon Set, PU Leather</t>
  </si>
  <si>
    <t>Shower Cap Wide Elastic Band Cover Reusable Bashroom Cap</t>
  </si>
  <si>
    <t>Christmas Elk Fence Yard Lawn Decorations Cute For Holidays</t>
  </si>
  <si>
    <t>60W Hot Melt Glue Sprayer - Efficient And Stable Glue Dispensing</t>
  </si>
  <si>
    <t>Car Phone Charging Stand</t>
  </si>
  <si>
    <t>2pcs Solar Street Light Flood Light Outdoor</t>
  </si>
  <si>
    <t>Creative Owl Shape Keychain Black</t>
  </si>
  <si>
    <t>Brush &amp; Paintbrush Cleaning Tool Pink</t>
  </si>
  <si>
    <t>Pen Grips For Kids Pen Grip Posture Correction Tool For Kids</t>
  </si>
  <si>
    <t>Pilates Cloth Bag Waterproof Durable High Capacity Purple</t>
  </si>
  <si>
    <t>Multi-purpose Rice Drainage Basket And Fruit And Vegetable Drainage Sieve</t>
  </si>
  <si>
    <t>Cute Christmas Fence Garden Decorations For Holiday Home</t>
  </si>
  <si>
    <t>Simple Metal Dog Art Sculpture Decoration For Home Office</t>
  </si>
  <si>
    <t>Christmas Fence Garden Decorations Outdoor For Holiday Home</t>
  </si>
  <si>
    <t>Angle Measuring Tool Full Metal Multi Angle Measuring Tool</t>
  </si>
  <si>
    <t>12V 19500rpm Handheld Electric Angle Grinder Tool - UK - Yellow/Black</t>
  </si>
  <si>
    <t>5 Pieces/set Of Stainless Steel Induction Cooker Pots</t>
  </si>
  <si>
    <t>Mythco 120COB Solar Wall Ligt With Motion Sensor And Remote Control 3 Modes</t>
  </si>
  <si>
    <t>5-PCS Stainless Steel Cooking Pot Set With Steamed Slices</t>
  </si>
  <si>
    <t>120W Cordless Vacuum Cleaners Handheld Electric Vacuum Cleaner</t>
  </si>
  <si>
    <t>Intelligent  LED Body Sensor Wireless Lighting Night Light USB</t>
  </si>
  <si>
    <t>VIC Wireless Vacuum Cleaner Dual Use For Home And Car 120W High Power Powerful</t>
  </si>
  <si>
    <t>Artificial Potted Flowers Room Decorative Flowers (2 Pieces)</t>
  </si>
  <si>
    <t>380ML USB Rechargeable Portable Small Blenders And Juicers</t>
  </si>
  <si>
    <t>32PCS Portable Cordless Drill Set With Cyclic Battery Drive -26 Variable Speed</t>
  </si>
  <si>
    <t>Agapeon Toothbrush Holder And Toothpaste Dispenser</t>
  </si>
  <si>
    <t>Large Lazy Inflatable Sofa Chairs PVC Lounger Seat Bag</t>
  </si>
  <si>
    <t>Watercolour Gold Foil Textured Print Pillow Cover</t>
  </si>
  <si>
    <t>Wrought Iron Bathroom Shelf Wall Mounted Free Punch Toilet Rack</t>
  </si>
  <si>
    <t>7-piece Set Of Storage Bags, Travel Storage Bags, Shoe Bags</t>
  </si>
  <si>
    <t>Electric LED UV Mosquito Killer Lamp, Outdoor/Indoor Fly Killer Trap Light -USB</t>
  </si>
  <si>
    <t>2PCS/LOT Solar LED Outdoor Intelligent Light Controlled Wall Lamp</t>
  </si>
  <si>
    <t>3PCS Rotary Scraper Thermomix For Kitchen</t>
  </si>
  <si>
    <t>Cushion Silicone Butt Cushion Summer Ice Cushion Honeycomb Gel Cushion</t>
  </si>
  <si>
    <t>7PCS Silicone Thumb Knife Finger Protector Vegetable Harvesting Knife</t>
  </si>
  <si>
    <t>Memory Foam Neck Pillow Cover, With Pillow Core - 50*30cm</t>
  </si>
  <si>
    <t>Bedroom Simple Floor Hanging Clothes Rack Single Pole Hat Rack - White</t>
  </si>
  <si>
    <t>5m Waterproof Spherical LED String Lights Outdoor Ball Chain Lights Party Lighting Decoration Adjustable</t>
  </si>
  <si>
    <t>2 Pairs Cowhide Split Leather Work Gloves.32â„‰ Or Above Welding Gloves</t>
  </si>
  <si>
    <t>Household Pineapple Peeler Peeler</t>
  </si>
  <si>
    <t>Office Chair Lumbar Back Support Spine Posture Correction Pillow Car Cushion</t>
  </si>
  <si>
    <t>Cartoon Car Decoration Cute Individuality For Car Home Desk</t>
  </si>
  <si>
    <t>Outdoor Portable Water Bottle With Medicine Box - 600ML - Black</t>
  </si>
  <si>
    <t>Wall-Mounted Toothbrush Toothpaste Holder With Multiple Slots</t>
  </si>
  <si>
    <t>Multifunctional Hanging Storage Box Storage Bag (4 Layers)</t>
  </si>
  <si>
    <t>Wall Clock With Hidden Safe Box</t>
  </si>
  <si>
    <t>Portable Wine Table With Folding Round Table</t>
  </si>
  <si>
    <t>Sewing Machine Needle Threader Stitch Insertion Tool Automatic Quick Sewing</t>
  </si>
  <si>
    <t>6 Layers Steel Pipe Assembling Dustproof Storage Shoe Cabinet</t>
  </si>
  <si>
    <t>2PCS Ice Silk Square Cushion Cover Pillowcases - 65x65cm</t>
  </si>
  <si>
    <t>Wall Mount Automatic Toothpaste Dispenser Toothbrush Holder Toothpaste Squeezer</t>
  </si>
  <si>
    <t>Portable Soap Dispenser Kitchen Detergent Press Box Kitchen Tools</t>
  </si>
  <si>
    <t>4 Piece Coloured Stainless Steel Kitchenware Set</t>
  </si>
  <si>
    <t>Metal Wall Clock Silver Dial Crystal Jewelry Round Home Decoration Wall Clock</t>
  </si>
  <si>
    <t>Baby Early Education Shape And Color Cognitive Training Toys</t>
  </si>
  <si>
    <t>8in1 Screwdriver With LED Light</t>
  </si>
  <si>
    <t>Konka Healty Electric Kettle, 24-hour Heat Preservation,1.5L,800W, White</t>
  </si>
  <si>
    <t>9pcs Gas Mask, For Painting, Dust, Formaldehyde Grinding, Polishing</t>
  </si>
  <si>
    <t>24 Grid Wall-mounted Sundries Organiser Fabric Closet Bag Storage Rack</t>
  </si>
  <si>
    <t>1PC Refrigerator Food Seal Pocket Fridge Bags</t>
  </si>
  <si>
    <t>LED Solar Street Light-fake Camera</t>
  </si>
  <si>
    <t>Cartoon Embroidered Mini Towel Bear Cotton Wash Cloth Hand 4pcs</t>
  </si>
  <si>
    <t>Shower Nozzle Cleaning Unclogging Needle Mini Crevice Small Hole Cleaning Brush</t>
  </si>
  <si>
    <t>Thickening Multipurpose Non Stick Easy To Clean Heat Resistant Spoon Pad</t>
  </si>
  <si>
    <t>6 In 1 Bottle Can Opener Multifunctional Easy Opener</t>
  </si>
  <si>
    <t>Wall-mounted Sticker Punch-free Plug Fixer</t>
  </si>
  <si>
    <t>Black Simple Water Cup Wine Coaster Anti Slip Absorbent</t>
  </si>
  <si>
    <t>Rating</t>
  </si>
  <si>
    <t>Old Price</t>
  </si>
  <si>
    <t>Current Price</t>
  </si>
  <si>
    <t xml:space="preserve"> 1620 -  1980</t>
  </si>
  <si>
    <t xml:space="preserve"> 2200 -  3200</t>
  </si>
  <si>
    <t>Absolute Discount</t>
  </si>
  <si>
    <t>Rating Remarks</t>
  </si>
  <si>
    <t>Discount rate</t>
  </si>
  <si>
    <t>LOWEST RATED PRODUCTS</t>
  </si>
  <si>
    <t>HIGHEST RATED PRODUCTS</t>
  </si>
  <si>
    <t>PRODUCTS WITH THE HIGHEST REVIEWS</t>
  </si>
  <si>
    <t>PRODUCTS WITH THE HIGHEST DISCOUNT</t>
  </si>
  <si>
    <t>Count of Product</t>
  </si>
  <si>
    <t>Average of Rating</t>
  </si>
  <si>
    <t>Average of Discount</t>
  </si>
  <si>
    <t>Sum of Review</t>
  </si>
  <si>
    <t>Average</t>
  </si>
  <si>
    <t>Max</t>
  </si>
  <si>
    <t>Min</t>
  </si>
  <si>
    <t>Most expensive product</t>
  </si>
  <si>
    <t>Least expensive product</t>
  </si>
  <si>
    <t>Row Labels</t>
  </si>
  <si>
    <t>Grand Total</t>
  </si>
  <si>
    <t>HIGH</t>
  </si>
  <si>
    <t>LOW</t>
  </si>
  <si>
    <t>MEDIUM</t>
  </si>
  <si>
    <t>POOR</t>
  </si>
  <si>
    <t>AVERAGE</t>
  </si>
  <si>
    <t>EXCELLENT</t>
  </si>
  <si>
    <t>Discount category</t>
  </si>
  <si>
    <t>Rating Category</t>
  </si>
  <si>
    <t>Column Labels</t>
  </si>
  <si>
    <t>There is low correlation between discount percentage and number of reviews.</t>
  </si>
  <si>
    <t>There is a low correlation between rating and number of reviews.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</si>
</sst>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71" formatCode="0.000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11">
    <xf numFmtId="0" fontId="0" fillId="0" borderId="0" xfId="0"/>
    <xf numFmtId="9" fontId="0" fillId="0" borderId="0" xfId="0" applyNumberFormat="1"/>
    <xf numFmtId="2" fontId="0" fillId="0" borderId="0" xfId="0" applyNumberFormat="1"/>
    <xf numFmtId="1" fontId="0" fillId="0" borderId="0" xfId="0" applyNumberFormat="1"/>
    <xf numFmtId="1" fontId="0" fillId="0" borderId="0" xfId="42" applyNumberFormat="1" applyFont="1"/>
    <xf numFmtId="0" fontId="16" fillId="0" borderId="0" xfId="0" applyFont="1"/>
    <xf numFmtId="2" fontId="0" fillId="0" borderId="0" xfId="42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71" fontId="0" fillId="0" borderId="0" xfId="42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0">
    <dxf>
      <numFmt numFmtId="1" formatCode="0"/>
    </dxf>
    <dxf>
      <numFmt numFmtId="1" formatCode="0"/>
    </dxf>
    <dxf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</dxf>
    <dxf>
      <numFmt numFmtId="1" formatCode="0"/>
    </dxf>
    <dxf>
      <numFmt numFmtId="1" formatCode="0"/>
    </dxf>
    <dxf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[Excel_jumia assignment.xlsx]Sheet5!PivotTable4</c:name>
    <c:fmtId val="0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>
                  <a:lumMod val="5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>
                  <a:lumMod val="5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>
                  <a:lumMod val="5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>
                  <a:lumMod val="5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>
                  <a:lumMod val="5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>
                  <a:lumMod val="5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lumMod val="70000"/>
                    <a:lumOff val="3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70000"/>
                    <a:lumOff val="3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70000"/>
                    <a:lumOff val="3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lumMod val="70000"/>
                    <a:lumOff val="3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70000"/>
                    <a:lumOff val="3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70000"/>
                    <a:lumOff val="3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lumMod val="70000"/>
                    <a:lumOff val="3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70000"/>
                    <a:lumOff val="3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70000"/>
                    <a:lumOff val="3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lumMod val="70000"/>
                    <a:lumOff val="3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70000"/>
                    <a:lumOff val="3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70000"/>
                    <a:lumOff val="3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lumMod val="70000"/>
                    <a:lumOff val="3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70000"/>
                    <a:lumOff val="3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70000"/>
                    <a:lumOff val="3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lumMod val="70000"/>
                    <a:lumOff val="3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70000"/>
                    <a:lumOff val="3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70000"/>
                    <a:lumOff val="3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lumMod val="7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7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7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>
                  <a:lumMod val="7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lumMod val="7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7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7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>
                  <a:lumMod val="7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lumMod val="7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7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7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>
                  <a:lumMod val="7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lumMod val="7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7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7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>
                  <a:lumMod val="7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Sheet5!$B$1:$B$2</c:f>
              <c:strCache>
                <c:ptCount val="1"/>
                <c:pt idx="0">
                  <c:v>1%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Sheet5!$A$3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Sheet5!$B$3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19-2C81-4F6F-BAF8-00BB138BFCFF}"/>
            </c:ext>
          </c:extLst>
        </c:ser>
        <c:ser>
          <c:idx val="1"/>
          <c:order val="1"/>
          <c:tx>
            <c:strRef>
              <c:f>Sheet5!$C$1:$C$2</c:f>
              <c:strCache>
                <c:ptCount val="1"/>
                <c:pt idx="0">
                  <c:v>2%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Sheet5!$A$3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Sheet5!$C$3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1A-2C81-4F6F-BAF8-00BB138BFCFF}"/>
            </c:ext>
          </c:extLst>
        </c:ser>
        <c:ser>
          <c:idx val="2"/>
          <c:order val="2"/>
          <c:tx>
            <c:strRef>
              <c:f>Sheet5!$D$1:$D$2</c:f>
              <c:strCache>
                <c:ptCount val="1"/>
                <c:pt idx="0">
                  <c:v>3%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Sheet5!$A$3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Sheet5!$D$3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1B-2C81-4F6F-BAF8-00BB138BFCFF}"/>
            </c:ext>
          </c:extLst>
        </c:ser>
        <c:ser>
          <c:idx val="3"/>
          <c:order val="3"/>
          <c:tx>
            <c:strRef>
              <c:f>Sheet5!$E$1:$E$2</c:f>
              <c:strCache>
                <c:ptCount val="1"/>
                <c:pt idx="0">
                  <c:v>4%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Sheet5!$A$3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Sheet5!$E$3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1C-2C81-4F6F-BAF8-00BB138BFCFF}"/>
            </c:ext>
          </c:extLst>
        </c:ser>
        <c:ser>
          <c:idx val="4"/>
          <c:order val="4"/>
          <c:tx>
            <c:strRef>
              <c:f>Sheet5!$F$1:$F$2</c:f>
              <c:strCache>
                <c:ptCount val="1"/>
                <c:pt idx="0">
                  <c:v>8%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Sheet5!$A$3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Sheet5!$F$3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1D-2C81-4F6F-BAF8-00BB138BFCFF}"/>
            </c:ext>
          </c:extLst>
        </c:ser>
        <c:ser>
          <c:idx val="5"/>
          <c:order val="5"/>
          <c:tx>
            <c:strRef>
              <c:f>Sheet5!$G$1:$G$2</c:f>
              <c:strCache>
                <c:ptCount val="1"/>
                <c:pt idx="0">
                  <c:v>9%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Sheet5!$A$3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Sheet5!$G$3</c:f>
              <c:numCache>
                <c:formatCode>General</c:formatCode>
                <c:ptCount val="1"/>
                <c:pt idx="0">
                  <c:v>-15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2C81-4F6F-BAF8-00BB138BFCFF}"/>
            </c:ext>
          </c:extLst>
        </c:ser>
        <c:ser>
          <c:idx val="6"/>
          <c:order val="6"/>
          <c:tx>
            <c:strRef>
              <c:f>Sheet5!$H$1:$H$2</c:f>
              <c:strCache>
                <c:ptCount val="1"/>
                <c:pt idx="0">
                  <c:v>11%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Sheet5!$A$3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Sheet5!$H$3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1F-2C81-4F6F-BAF8-00BB138BFCFF}"/>
            </c:ext>
          </c:extLst>
        </c:ser>
        <c:ser>
          <c:idx val="7"/>
          <c:order val="7"/>
          <c:tx>
            <c:strRef>
              <c:f>Sheet5!$I$1:$I$2</c:f>
              <c:strCache>
                <c:ptCount val="1"/>
                <c:pt idx="0">
                  <c:v>13%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Sheet5!$A$3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Sheet5!$I$3</c:f>
              <c:numCache>
                <c:formatCode>General</c:formatCode>
                <c:ptCount val="1"/>
                <c:pt idx="0">
                  <c:v>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2C81-4F6F-BAF8-00BB138BFCFF}"/>
            </c:ext>
          </c:extLst>
        </c:ser>
        <c:ser>
          <c:idx val="8"/>
          <c:order val="8"/>
          <c:tx>
            <c:strRef>
              <c:f>Sheet5!$J$1:$J$2</c:f>
              <c:strCache>
                <c:ptCount val="1"/>
                <c:pt idx="0">
                  <c:v>14%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Sheet5!$A$3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Sheet5!$J$3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21-2C81-4F6F-BAF8-00BB138BFCFF}"/>
            </c:ext>
          </c:extLst>
        </c:ser>
        <c:ser>
          <c:idx val="9"/>
          <c:order val="9"/>
          <c:tx>
            <c:strRef>
              <c:f>Sheet5!$K$1:$K$2</c:f>
              <c:strCache>
                <c:ptCount val="1"/>
                <c:pt idx="0">
                  <c:v>18%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Sheet5!$A$3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Sheet5!$K$3</c:f>
              <c:numCache>
                <c:formatCode>General</c:formatCode>
                <c:ptCount val="1"/>
                <c:pt idx="0">
                  <c:v>-12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2C81-4F6F-BAF8-00BB138BFCFF}"/>
            </c:ext>
          </c:extLst>
        </c:ser>
        <c:ser>
          <c:idx val="10"/>
          <c:order val="10"/>
          <c:tx>
            <c:strRef>
              <c:f>Sheet5!$L$1:$L$2</c:f>
              <c:strCache>
                <c:ptCount val="1"/>
                <c:pt idx="0">
                  <c:v>19%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Sheet5!$A$3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Sheet5!$L$3</c:f>
              <c:numCache>
                <c:formatCode>General</c:formatCode>
                <c:ptCount val="1"/>
                <c:pt idx="0">
                  <c:v>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2C81-4F6F-BAF8-00BB138BFCFF}"/>
            </c:ext>
          </c:extLst>
        </c:ser>
        <c:ser>
          <c:idx val="11"/>
          <c:order val="11"/>
          <c:tx>
            <c:strRef>
              <c:f>Sheet5!$M$1:$M$2</c:f>
              <c:strCache>
                <c:ptCount val="1"/>
                <c:pt idx="0">
                  <c:v>20%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Sheet5!$A$3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Sheet5!$M$3</c:f>
              <c:numCache>
                <c:formatCode>General</c:formatCode>
                <c:ptCount val="1"/>
                <c:pt idx="0">
                  <c:v>-12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2C81-4F6F-BAF8-00BB138BFCFF}"/>
            </c:ext>
          </c:extLst>
        </c:ser>
        <c:ser>
          <c:idx val="12"/>
          <c:order val="12"/>
          <c:tx>
            <c:strRef>
              <c:f>Sheet5!$N$1:$N$2</c:f>
              <c:strCache>
                <c:ptCount val="1"/>
                <c:pt idx="0">
                  <c:v>21%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Sheet5!$A$3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Sheet5!$N$3</c:f>
              <c:numCache>
                <c:formatCode>General</c:formatCode>
                <c:ptCount val="1"/>
                <c:pt idx="0">
                  <c:v>-1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2C81-4F6F-BAF8-00BB138BFCFF}"/>
            </c:ext>
          </c:extLst>
        </c:ser>
        <c:ser>
          <c:idx val="13"/>
          <c:order val="13"/>
          <c:tx>
            <c:strRef>
              <c:f>Sheet5!$O$1:$O$2</c:f>
              <c:strCache>
                <c:ptCount val="1"/>
                <c:pt idx="0">
                  <c:v>22%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Sheet5!$A$3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Sheet5!$O$3</c:f>
              <c:numCache>
                <c:formatCode>General</c:formatCode>
                <c:ptCount val="1"/>
                <c:pt idx="0">
                  <c:v>-16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2C81-4F6F-BAF8-00BB138BFCFF}"/>
            </c:ext>
          </c:extLst>
        </c:ser>
        <c:ser>
          <c:idx val="14"/>
          <c:order val="14"/>
          <c:tx>
            <c:strRef>
              <c:f>Sheet5!$P$1:$P$2</c:f>
              <c:strCache>
                <c:ptCount val="1"/>
                <c:pt idx="0">
                  <c:v>23%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Sheet5!$A$3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Sheet5!$P$3</c:f>
              <c:numCache>
                <c:formatCode>General</c:formatCode>
                <c:ptCount val="1"/>
                <c:pt idx="0">
                  <c:v>-14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2C81-4F6F-BAF8-00BB138BFCFF}"/>
            </c:ext>
          </c:extLst>
        </c:ser>
        <c:ser>
          <c:idx val="15"/>
          <c:order val="15"/>
          <c:tx>
            <c:strRef>
              <c:f>Sheet5!$Q$1:$Q$2</c:f>
              <c:strCache>
                <c:ptCount val="1"/>
                <c:pt idx="0">
                  <c:v>24%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Sheet5!$A$3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Sheet5!$Q$3</c:f>
              <c:numCache>
                <c:formatCode>General</c:formatCode>
                <c:ptCount val="1"/>
                <c:pt idx="0">
                  <c:v>-55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2C81-4F6F-BAF8-00BB138BFCFF}"/>
            </c:ext>
          </c:extLst>
        </c:ser>
        <c:ser>
          <c:idx val="16"/>
          <c:order val="16"/>
          <c:tx>
            <c:strRef>
              <c:f>Sheet5!$R$1:$R$2</c:f>
              <c:strCache>
                <c:ptCount val="1"/>
                <c:pt idx="0">
                  <c:v>25%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Sheet5!$A$3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Sheet5!$R$3</c:f>
              <c:numCache>
                <c:formatCode>General</c:formatCode>
                <c:ptCount val="1"/>
                <c:pt idx="0">
                  <c:v>-24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2C81-4F6F-BAF8-00BB138BFCFF}"/>
            </c:ext>
          </c:extLst>
        </c:ser>
        <c:ser>
          <c:idx val="17"/>
          <c:order val="17"/>
          <c:tx>
            <c:strRef>
              <c:f>Sheet5!$S$1:$S$2</c:f>
              <c:strCache>
                <c:ptCount val="1"/>
                <c:pt idx="0">
                  <c:v>26%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Sheet5!$A$3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Sheet5!$S$3</c:f>
              <c:numCache>
                <c:formatCode>General</c:formatCode>
                <c:ptCount val="1"/>
                <c:pt idx="0">
                  <c:v>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2C81-4F6F-BAF8-00BB138BFCFF}"/>
            </c:ext>
          </c:extLst>
        </c:ser>
        <c:ser>
          <c:idx val="18"/>
          <c:order val="18"/>
          <c:tx>
            <c:strRef>
              <c:f>Sheet5!$T$1:$T$2</c:f>
              <c:strCache>
                <c:ptCount val="1"/>
                <c:pt idx="0">
                  <c:v>27%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Sheet5!$A$3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Sheet5!$T$3</c:f>
              <c:numCache>
                <c:formatCode>General</c:formatCode>
                <c:ptCount val="1"/>
                <c:pt idx="0">
                  <c:v>-52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2C81-4F6F-BAF8-00BB138BFCFF}"/>
            </c:ext>
          </c:extLst>
        </c:ser>
        <c:ser>
          <c:idx val="19"/>
          <c:order val="19"/>
          <c:tx>
            <c:strRef>
              <c:f>Sheet5!$U$1:$U$2</c:f>
              <c:strCache>
                <c:ptCount val="1"/>
                <c:pt idx="0">
                  <c:v>29%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Sheet5!$A$3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Sheet5!$U$3</c:f>
              <c:numCache>
                <c:formatCode>General</c:formatCode>
                <c:ptCount val="1"/>
                <c:pt idx="0">
                  <c:v>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2C81-4F6F-BAF8-00BB138BFCFF}"/>
            </c:ext>
          </c:extLst>
        </c:ser>
        <c:ser>
          <c:idx val="20"/>
          <c:order val="20"/>
          <c:tx>
            <c:strRef>
              <c:f>Sheet5!$V$1:$V$2</c:f>
              <c:strCache>
                <c:ptCount val="1"/>
                <c:pt idx="0">
                  <c:v>30%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Sheet5!$A$3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Sheet5!$V$3</c:f>
              <c:numCache>
                <c:formatCode>General</c:formatCode>
                <c:ptCount val="1"/>
                <c:pt idx="0">
                  <c:v>-20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2C81-4F6F-BAF8-00BB138BFCFF}"/>
            </c:ext>
          </c:extLst>
        </c:ser>
        <c:ser>
          <c:idx val="21"/>
          <c:order val="21"/>
          <c:tx>
            <c:strRef>
              <c:f>Sheet5!$W$1:$W$2</c:f>
              <c:strCache>
                <c:ptCount val="1"/>
                <c:pt idx="0">
                  <c:v>32%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Sheet5!$A$3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Sheet5!$W$3</c:f>
              <c:numCache>
                <c:formatCode>General</c:formatCode>
                <c:ptCount val="1"/>
                <c:pt idx="0">
                  <c:v>-13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2C81-4F6F-BAF8-00BB138BFCFF}"/>
            </c:ext>
          </c:extLst>
        </c:ser>
        <c:ser>
          <c:idx val="22"/>
          <c:order val="22"/>
          <c:tx>
            <c:strRef>
              <c:f>Sheet5!$X$1:$X$2</c:f>
              <c:strCache>
                <c:ptCount val="1"/>
                <c:pt idx="0">
                  <c:v>33%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Sheet5!$A$3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Sheet5!$X$3</c:f>
              <c:numCache>
                <c:formatCode>General</c:formatCode>
                <c:ptCount val="1"/>
                <c:pt idx="0">
                  <c:v>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2C81-4F6F-BAF8-00BB138BFCFF}"/>
            </c:ext>
          </c:extLst>
        </c:ser>
        <c:ser>
          <c:idx val="23"/>
          <c:order val="23"/>
          <c:tx>
            <c:strRef>
              <c:f>Sheet5!$Y$1:$Y$2</c:f>
              <c:strCache>
                <c:ptCount val="1"/>
                <c:pt idx="0">
                  <c:v>34%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Sheet5!$A$3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Sheet5!$Y$3</c:f>
              <c:numCache>
                <c:formatCode>General</c:formatCode>
                <c:ptCount val="1"/>
                <c:pt idx="0">
                  <c:v>-51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2C81-4F6F-BAF8-00BB138BFCFF}"/>
            </c:ext>
          </c:extLst>
        </c:ser>
        <c:ser>
          <c:idx val="24"/>
          <c:order val="24"/>
          <c:tx>
            <c:strRef>
              <c:f>Sheet5!$Z$1:$Z$2</c:f>
              <c:strCache>
                <c:ptCount val="1"/>
                <c:pt idx="0">
                  <c:v>35%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Sheet5!$A$3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Sheet5!$Z$3</c:f>
              <c:numCache>
                <c:formatCode>General</c:formatCode>
                <c:ptCount val="1"/>
                <c:pt idx="0">
                  <c:v>-55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2C81-4F6F-BAF8-00BB138BFCFF}"/>
            </c:ext>
          </c:extLst>
        </c:ser>
        <c:ser>
          <c:idx val="25"/>
          <c:order val="25"/>
          <c:tx>
            <c:strRef>
              <c:f>Sheet5!$AA$1:$AA$2</c:f>
              <c:strCache>
                <c:ptCount val="1"/>
                <c:pt idx="0">
                  <c:v>36%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Sheet5!$A$3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Sheet5!$AA$3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32-2C81-4F6F-BAF8-00BB138BFCFF}"/>
            </c:ext>
          </c:extLst>
        </c:ser>
        <c:ser>
          <c:idx val="26"/>
          <c:order val="26"/>
          <c:tx>
            <c:strRef>
              <c:f>Sheet5!$AB$1:$AB$2</c:f>
              <c:strCache>
                <c:ptCount val="1"/>
                <c:pt idx="0">
                  <c:v>37%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Sheet5!$A$3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Sheet5!$AB$3</c:f>
              <c:numCache>
                <c:formatCode>General</c:formatCode>
                <c:ptCount val="1"/>
                <c:pt idx="0">
                  <c:v>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2C81-4F6F-BAF8-00BB138BFCFF}"/>
            </c:ext>
          </c:extLst>
        </c:ser>
        <c:ser>
          <c:idx val="27"/>
          <c:order val="27"/>
          <c:tx>
            <c:strRef>
              <c:f>Sheet5!$AC$1:$AC$2</c:f>
              <c:strCache>
                <c:ptCount val="1"/>
                <c:pt idx="0">
                  <c:v>38%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Sheet5!$A$3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Sheet5!$AC$3</c:f>
              <c:numCache>
                <c:formatCode>General</c:formatCode>
                <c:ptCount val="1"/>
                <c:pt idx="0">
                  <c:v>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2C81-4F6F-BAF8-00BB138BFCFF}"/>
            </c:ext>
          </c:extLst>
        </c:ser>
        <c:ser>
          <c:idx val="28"/>
          <c:order val="28"/>
          <c:tx>
            <c:strRef>
              <c:f>Sheet5!$AD$1:$AD$2</c:f>
              <c:strCache>
                <c:ptCount val="1"/>
                <c:pt idx="0">
                  <c:v>39%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Sheet5!$A$3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Sheet5!$AD$3</c:f>
              <c:numCache>
                <c:formatCode>General</c:formatCode>
                <c:ptCount val="1"/>
                <c:pt idx="0">
                  <c:v>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2C81-4F6F-BAF8-00BB138BFCFF}"/>
            </c:ext>
          </c:extLst>
        </c:ser>
        <c:ser>
          <c:idx val="29"/>
          <c:order val="29"/>
          <c:tx>
            <c:strRef>
              <c:f>Sheet5!$AE$1:$AE$2</c:f>
              <c:strCache>
                <c:ptCount val="1"/>
                <c:pt idx="0">
                  <c:v>40%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Sheet5!$A$3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Sheet5!$AE$3</c:f>
              <c:numCache>
                <c:formatCode>General</c:formatCode>
                <c:ptCount val="1"/>
                <c:pt idx="0">
                  <c:v>-1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2C81-4F6F-BAF8-00BB138BFCFF}"/>
            </c:ext>
          </c:extLst>
        </c:ser>
        <c:ser>
          <c:idx val="30"/>
          <c:order val="30"/>
          <c:tx>
            <c:strRef>
              <c:f>Sheet5!$AF$1:$AF$2</c:f>
              <c:strCache>
                <c:ptCount val="1"/>
                <c:pt idx="0">
                  <c:v>41%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Sheet5!$A$3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Sheet5!$AF$3</c:f>
              <c:numCache>
                <c:formatCode>General</c:formatCode>
                <c:ptCount val="1"/>
                <c:pt idx="0">
                  <c:v>-36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2C81-4F6F-BAF8-00BB138BFCFF}"/>
            </c:ext>
          </c:extLst>
        </c:ser>
        <c:ser>
          <c:idx val="31"/>
          <c:order val="31"/>
          <c:tx>
            <c:strRef>
              <c:f>Sheet5!$AG$1:$AG$2</c:f>
              <c:strCache>
                <c:ptCount val="1"/>
                <c:pt idx="0">
                  <c:v>42%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Sheet5!$A$3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Sheet5!$AG$3</c:f>
              <c:numCache>
                <c:formatCode>General</c:formatCode>
                <c:ptCount val="1"/>
                <c:pt idx="0">
                  <c:v>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2C81-4F6F-BAF8-00BB138BFCFF}"/>
            </c:ext>
          </c:extLst>
        </c:ser>
        <c:ser>
          <c:idx val="32"/>
          <c:order val="32"/>
          <c:tx>
            <c:strRef>
              <c:f>Sheet5!$AH$1:$AH$2</c:f>
              <c:strCache>
                <c:ptCount val="1"/>
                <c:pt idx="0">
                  <c:v>43%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Sheet5!$A$3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Sheet5!$AH$3</c:f>
              <c:numCache>
                <c:formatCode>General</c:formatCode>
                <c:ptCount val="1"/>
                <c:pt idx="0">
                  <c:v>-11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2C81-4F6F-BAF8-00BB138BFCFF}"/>
            </c:ext>
          </c:extLst>
        </c:ser>
        <c:ser>
          <c:idx val="33"/>
          <c:order val="33"/>
          <c:tx>
            <c:strRef>
              <c:f>Sheet5!$AI$1:$AI$2</c:f>
              <c:strCache>
                <c:ptCount val="1"/>
                <c:pt idx="0">
                  <c:v>45%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Sheet5!$A$3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Sheet5!$AI$3</c:f>
              <c:numCache>
                <c:formatCode>General</c:formatCode>
                <c:ptCount val="1"/>
                <c:pt idx="0">
                  <c:v>-28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2C81-4F6F-BAF8-00BB138BFCFF}"/>
            </c:ext>
          </c:extLst>
        </c:ser>
        <c:ser>
          <c:idx val="34"/>
          <c:order val="34"/>
          <c:tx>
            <c:strRef>
              <c:f>Sheet5!$AJ$1:$AJ$2</c:f>
              <c:strCache>
                <c:ptCount val="1"/>
                <c:pt idx="0">
                  <c:v>46%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Sheet5!$A$3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Sheet5!$AJ$3</c:f>
              <c:numCache>
                <c:formatCode>General</c:formatCode>
                <c:ptCount val="1"/>
                <c:pt idx="0">
                  <c:v>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2C81-4F6F-BAF8-00BB138BFCFF}"/>
            </c:ext>
          </c:extLst>
        </c:ser>
        <c:ser>
          <c:idx val="35"/>
          <c:order val="35"/>
          <c:tx>
            <c:strRef>
              <c:f>Sheet5!$AK$1:$AK$2</c:f>
              <c:strCache>
                <c:ptCount val="1"/>
                <c:pt idx="0">
                  <c:v>47%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Sheet5!$A$3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Sheet5!$AK$3</c:f>
              <c:numCache>
                <c:formatCode>General</c:formatCode>
                <c:ptCount val="1"/>
                <c:pt idx="0">
                  <c:v>-39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2C81-4F6F-BAF8-00BB138BFCFF}"/>
            </c:ext>
          </c:extLst>
        </c:ser>
        <c:ser>
          <c:idx val="36"/>
          <c:order val="36"/>
          <c:tx>
            <c:strRef>
              <c:f>Sheet5!$AL$1:$AL$2</c:f>
              <c:strCache>
                <c:ptCount val="1"/>
                <c:pt idx="0">
                  <c:v>48%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70000"/>
                    <a:lumOff val="3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70000"/>
                    <a:lumOff val="3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70000"/>
                    <a:lumOff val="3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Sheet5!$A$3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Sheet5!$AL$3</c:f>
              <c:numCache>
                <c:formatCode>General</c:formatCode>
                <c:ptCount val="1"/>
                <c:pt idx="0">
                  <c:v>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2C81-4F6F-BAF8-00BB138BFCFF}"/>
            </c:ext>
          </c:extLst>
        </c:ser>
        <c:ser>
          <c:idx val="37"/>
          <c:order val="37"/>
          <c:tx>
            <c:strRef>
              <c:f>Sheet5!$AM$1:$AM$2</c:f>
              <c:strCache>
                <c:ptCount val="1"/>
                <c:pt idx="0">
                  <c:v>49%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70000"/>
                    <a:lumOff val="3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70000"/>
                    <a:lumOff val="3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70000"/>
                    <a:lumOff val="3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Sheet5!$A$3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Sheet5!$AM$3</c:f>
              <c:numCache>
                <c:formatCode>General</c:formatCode>
                <c:ptCount val="1"/>
                <c:pt idx="0">
                  <c:v>-118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2C81-4F6F-BAF8-00BB138BFCFF}"/>
            </c:ext>
          </c:extLst>
        </c:ser>
        <c:ser>
          <c:idx val="38"/>
          <c:order val="38"/>
          <c:tx>
            <c:strRef>
              <c:f>Sheet5!$AN$1:$AN$2</c:f>
              <c:strCache>
                <c:ptCount val="1"/>
                <c:pt idx="0">
                  <c:v>50%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70000"/>
                    <a:lumOff val="3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70000"/>
                    <a:lumOff val="3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70000"/>
                    <a:lumOff val="3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Sheet5!$A$3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Sheet5!$AN$3</c:f>
              <c:numCache>
                <c:formatCode>General</c:formatCode>
                <c:ptCount val="1"/>
                <c:pt idx="0">
                  <c:v>-8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2C81-4F6F-BAF8-00BB138BFCFF}"/>
            </c:ext>
          </c:extLst>
        </c:ser>
        <c:ser>
          <c:idx val="39"/>
          <c:order val="39"/>
          <c:tx>
            <c:strRef>
              <c:f>Sheet5!$AO$1:$AO$2</c:f>
              <c:strCache>
                <c:ptCount val="1"/>
                <c:pt idx="0">
                  <c:v>51%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70000"/>
                    <a:lumOff val="3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70000"/>
                    <a:lumOff val="3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70000"/>
                    <a:lumOff val="3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Sheet5!$A$3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Sheet5!$AO$3</c:f>
              <c:numCache>
                <c:formatCode>General</c:formatCode>
                <c:ptCount val="1"/>
                <c:pt idx="0">
                  <c:v>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2C81-4F6F-BAF8-00BB138BFCFF}"/>
            </c:ext>
          </c:extLst>
        </c:ser>
        <c:ser>
          <c:idx val="40"/>
          <c:order val="40"/>
          <c:tx>
            <c:strRef>
              <c:f>Sheet5!$AP$1:$AP$2</c:f>
              <c:strCache>
                <c:ptCount val="1"/>
                <c:pt idx="0">
                  <c:v>52%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70000"/>
                    <a:lumOff val="3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70000"/>
                    <a:lumOff val="3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70000"/>
                    <a:lumOff val="3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Sheet5!$A$3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Sheet5!$AP$3</c:f>
              <c:numCache>
                <c:formatCode>General</c:formatCode>
                <c:ptCount val="1"/>
                <c:pt idx="0">
                  <c:v>-24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2C81-4F6F-BAF8-00BB138BFCFF}"/>
            </c:ext>
          </c:extLst>
        </c:ser>
        <c:ser>
          <c:idx val="41"/>
          <c:order val="41"/>
          <c:tx>
            <c:strRef>
              <c:f>Sheet5!$AQ$1:$AQ$2</c:f>
              <c:strCache>
                <c:ptCount val="1"/>
                <c:pt idx="0">
                  <c:v>53%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70000"/>
                    <a:lumOff val="3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70000"/>
                    <a:lumOff val="3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70000"/>
                    <a:lumOff val="3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Sheet5!$A$3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Sheet5!$AQ$3</c:f>
              <c:numCache>
                <c:formatCode>General</c:formatCode>
                <c:ptCount val="1"/>
                <c:pt idx="0">
                  <c:v>-15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2-2C81-4F6F-BAF8-00BB138BFCFF}"/>
            </c:ext>
          </c:extLst>
        </c:ser>
        <c:ser>
          <c:idx val="42"/>
          <c:order val="42"/>
          <c:tx>
            <c:strRef>
              <c:f>Sheet5!$AR$1:$AR$2</c:f>
              <c:strCache>
                <c:ptCount val="1"/>
                <c:pt idx="0">
                  <c:v>54%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7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7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7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Sheet5!$A$3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Sheet5!$AR$3</c:f>
              <c:numCache>
                <c:formatCode>General</c:formatCode>
                <c:ptCount val="1"/>
                <c:pt idx="0">
                  <c:v>-17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2C81-4F6F-BAF8-00BB138BFCFF}"/>
            </c:ext>
          </c:extLst>
        </c:ser>
        <c:ser>
          <c:idx val="43"/>
          <c:order val="43"/>
          <c:tx>
            <c:strRef>
              <c:f>Sheet5!$AS$1:$AS$2</c:f>
              <c:strCache>
                <c:ptCount val="1"/>
                <c:pt idx="0">
                  <c:v>55%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7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7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7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Sheet5!$A$3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Sheet5!$AS$3</c:f>
              <c:numCache>
                <c:formatCode>General</c:formatCode>
                <c:ptCount val="1"/>
                <c:pt idx="0">
                  <c:v>-18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4-2C81-4F6F-BAF8-00BB138BFCFF}"/>
            </c:ext>
          </c:extLst>
        </c:ser>
        <c:ser>
          <c:idx val="44"/>
          <c:order val="44"/>
          <c:tx>
            <c:strRef>
              <c:f>Sheet5!$AT$1:$AT$2</c:f>
              <c:strCache>
                <c:ptCount val="1"/>
                <c:pt idx="0">
                  <c:v>61%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7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7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7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Sheet5!$A$3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Sheet5!$AT$3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45-2C81-4F6F-BAF8-00BB138BFCFF}"/>
            </c:ext>
          </c:extLst>
        </c:ser>
        <c:ser>
          <c:idx val="45"/>
          <c:order val="45"/>
          <c:tx>
            <c:strRef>
              <c:f>Sheet5!$AU$1:$AU$2</c:f>
              <c:strCache>
                <c:ptCount val="1"/>
                <c:pt idx="0">
                  <c:v>64%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7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7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7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Sheet5!$A$3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Sheet5!$AU$3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46-2C81-4F6F-BAF8-00BB138BFC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649898527"/>
        <c:axId val="1649919167"/>
      </c:barChart>
      <c:catAx>
        <c:axId val="1649898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1649919167"/>
        <c:crosses val="autoZero"/>
        <c:auto val="1"/>
        <c:lblAlgn val="ctr"/>
        <c:lblOffset val="100"/>
        <c:noMultiLvlLbl val="0"/>
      </c:catAx>
      <c:valAx>
        <c:axId val="1649919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1649898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K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K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1047750</xdr:colOff>
      <xdr:row>3</xdr:row>
      <xdr:rowOff>177800</xdr:rowOff>
    </xdr:from>
    <xdr:to>
      <xdr:col>15</xdr:col>
      <xdr:colOff>63500</xdr:colOff>
      <xdr:row>22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FD99BD-0D05-27DC-2FBF-B107A995EF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ureen Njoki Maina" refreshedDate="45821.729584259258" createdVersion="6" refreshedVersion="6" minRefreshableVersion="3" recordCount="112" xr:uid="{00000000-000A-0000-FFFF-FFFF04000000}">
  <cacheSource type="worksheet">
    <worksheetSource name="SalesData"/>
  </cacheSource>
  <cacheFields count="9">
    <cacheField name="Product" numFmtId="0">
      <sharedItems/>
    </cacheField>
    <cacheField name="Current Price" numFmtId="1">
      <sharedItems containsMixedTypes="1" containsNumber="1" containsInteger="1" minValue="38" maxValue="3750"/>
    </cacheField>
    <cacheField name="Old Price" numFmtId="1">
      <sharedItems containsMixedTypes="1" containsNumber="1" containsInteger="1" minValue="80" maxValue="6143"/>
    </cacheField>
    <cacheField name="Discount" numFmtId="9">
      <sharedItems containsSemiMixedTypes="0" containsString="0" containsNumber="1" minValue="0.01" maxValue="0.64" count="46">
        <n v="0.64"/>
        <n v="0.61"/>
        <n v="0.55000000000000004"/>
        <n v="0.54"/>
        <n v="0.53"/>
        <n v="0.52"/>
        <n v="0.51"/>
        <n v="0.5"/>
        <n v="0.49"/>
        <n v="0.48"/>
        <n v="0.47"/>
        <n v="0.46"/>
        <n v="0.45"/>
        <n v="0.43"/>
        <n v="0.42"/>
        <n v="0.41"/>
        <n v="0.4"/>
        <n v="0.39"/>
        <n v="0.38"/>
        <n v="0.37"/>
        <n v="0.36"/>
        <n v="0.35"/>
        <n v="0.34"/>
        <n v="0.33"/>
        <n v="0.32"/>
        <n v="0.3"/>
        <n v="0.28999999999999998"/>
        <n v="0.27"/>
        <n v="0.26"/>
        <n v="0.25"/>
        <n v="0.24"/>
        <n v="0.23"/>
        <n v="0.22"/>
        <n v="0.21"/>
        <n v="0.2"/>
        <n v="0.19"/>
        <n v="0.18"/>
        <n v="0.14000000000000001"/>
        <n v="0.13"/>
        <n v="0.11"/>
        <n v="0.09"/>
        <n v="0.08"/>
        <n v="0.04"/>
        <n v="0.03"/>
        <n v="0.02"/>
        <n v="0.01"/>
      </sharedItems>
    </cacheField>
    <cacheField name="Review" numFmtId="1">
      <sharedItems containsString="0" containsBlank="1" containsNumber="1" containsInteger="1" minValue="-69" maxValue="-1" count="24">
        <m/>
        <n v="-5"/>
        <n v="-13"/>
        <n v="-7"/>
        <n v="-10"/>
        <n v="-2"/>
        <n v="-9"/>
        <n v="-15"/>
        <n v="-1"/>
        <n v="-3"/>
        <n v="-44"/>
        <n v="-69"/>
        <n v="-6"/>
        <n v="-12"/>
        <n v="-14"/>
        <n v="-17"/>
        <n v="-36"/>
        <n v="-49"/>
        <n v="-39"/>
        <n v="-20"/>
        <n v="-32"/>
        <n v="-24"/>
        <n v="-55"/>
        <n v="-16"/>
      </sharedItems>
    </cacheField>
    <cacheField name="Rating" numFmtId="0">
      <sharedItems containsString="0" containsBlank="1" containsNumber="1" minValue="2" maxValue="5" count="23">
        <m/>
        <n v="4.8"/>
        <n v="2.1"/>
        <n v="4.3"/>
        <n v="3"/>
        <n v="5"/>
        <n v="3.3"/>
        <n v="2.7"/>
        <n v="2"/>
        <n v="2.2999999999999998"/>
        <n v="4"/>
        <n v="4.5999999999999996"/>
        <n v="2.8"/>
        <n v="2.2000000000000002"/>
        <n v="4.0999999999999996"/>
        <n v="3.8"/>
        <n v="2.6"/>
        <n v="4.5"/>
        <n v="4.7"/>
        <n v="4.2"/>
        <n v="4.4000000000000004"/>
        <n v="2.9"/>
        <n v="2.5"/>
      </sharedItems>
    </cacheField>
    <cacheField name="Absolute Discount" numFmtId="1">
      <sharedItems containsMixedTypes="1" containsNumber="1" containsInteger="1" minValue="24" maxValue="2585"/>
    </cacheField>
    <cacheField name="Rating Remarks" numFmtId="0">
      <sharedItems count="4">
        <s v=""/>
        <s v="EXCELLENT"/>
        <s v="POOR"/>
        <s v="AVERAGE"/>
      </sharedItems>
    </cacheField>
    <cacheField name="Discount rate" numFmtId="0">
      <sharedItems count="3">
        <s v="HIGH"/>
        <s v="MEDIUM"/>
        <s v="LOW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2">
  <r>
    <s v="6 In 1 Bottle Can Opener Multifunctional Easy Opener"/>
    <n v="199"/>
    <n v="553"/>
    <x v="0"/>
    <x v="0"/>
    <x v="0"/>
    <n v="354"/>
    <x v="0"/>
    <x v="0"/>
  </r>
  <r>
    <s v="Creative Owl Shape Keychain Black"/>
    <n v="199"/>
    <n v="504"/>
    <x v="1"/>
    <x v="0"/>
    <x v="0"/>
    <n v="305"/>
    <x v="0"/>
    <x v="0"/>
  </r>
  <r>
    <s v="LASA FOLDING TABLE SERVING STAND"/>
    <n v="1274"/>
    <n v="2800"/>
    <x v="2"/>
    <x v="1"/>
    <x v="1"/>
    <n v="1526"/>
    <x v="1"/>
    <x v="0"/>
  </r>
  <r>
    <s v="5-PCS Stainless Steel Cooking Pot Set With Steamed Slices"/>
    <n v="2115"/>
    <n v="4700"/>
    <x v="2"/>
    <x v="2"/>
    <x v="2"/>
    <n v="2585"/>
    <x v="2"/>
    <x v="0"/>
  </r>
  <r>
    <s v="Simple Metal Dog Art Sculpture Decoration For Home Office"/>
    <n v="399"/>
    <n v="896"/>
    <x v="2"/>
    <x v="0"/>
    <x v="0"/>
    <n v="497"/>
    <x v="0"/>
    <x v="0"/>
  </r>
  <r>
    <s v="LASA 3 Tier Bamboo Shoe Bench Storage Shelf"/>
    <n v="2048"/>
    <n v="4500"/>
    <x v="3"/>
    <x v="3"/>
    <x v="3"/>
    <n v="2452"/>
    <x v="1"/>
    <x v="0"/>
  </r>
  <r>
    <s v="Mythco 120COB Solar Wall Ligt With Motion Sensor And Remote Control 3 Modes"/>
    <n v="458"/>
    <n v="986"/>
    <x v="3"/>
    <x v="4"/>
    <x v="4"/>
    <n v="528"/>
    <x v="3"/>
    <x v="0"/>
  </r>
  <r>
    <s v="Classic Black Cat Cotton Hemp Pillow Case For Home Car"/>
    <n v="171"/>
    <n v="360"/>
    <x v="4"/>
    <x v="5"/>
    <x v="5"/>
    <n v="189"/>
    <x v="1"/>
    <x v="0"/>
  </r>
  <r>
    <s v="3PCS Single Head Knitting Crochet Sweater Needle Set"/>
    <n v="38"/>
    <n v="80"/>
    <x v="4"/>
    <x v="2"/>
    <x v="6"/>
    <n v="42"/>
    <x v="3"/>
    <x v="0"/>
  </r>
  <r>
    <s v="Exfoliate And Exfoliate Face Towel - Black"/>
    <n v="185"/>
    <n v="382"/>
    <x v="5"/>
    <x v="6"/>
    <x v="3"/>
    <n v="197"/>
    <x v="1"/>
    <x v="0"/>
  </r>
  <r>
    <s v="Intelligent  LED Body Sensor Wireless Lighting Night Light USB"/>
    <n v="325"/>
    <n v="680"/>
    <x v="5"/>
    <x v="7"/>
    <x v="7"/>
    <n v="355"/>
    <x v="2"/>
    <x v="0"/>
  </r>
  <r>
    <s v="Anti-Skid Absorbent Insulation Coaster  For Home Office"/>
    <n v="332"/>
    <n v="684"/>
    <x v="6"/>
    <x v="5"/>
    <x v="5"/>
    <n v="352"/>
    <x v="1"/>
    <x v="0"/>
  </r>
  <r>
    <s v="Wall-mounted Sticker Punch-free Plug Fixer"/>
    <n v="450"/>
    <n v="900"/>
    <x v="7"/>
    <x v="8"/>
    <x v="8"/>
    <n v="450"/>
    <x v="2"/>
    <x v="0"/>
  </r>
  <r>
    <s v="380ML USB Rechargeable Portable Small Blenders And Juicers"/>
    <n v="1000"/>
    <n v="2000"/>
    <x v="7"/>
    <x v="3"/>
    <x v="9"/>
    <n v="1000"/>
    <x v="2"/>
    <x v="0"/>
  </r>
  <r>
    <s v="Modern Sofa Throw Pillow Cover-45x45cm-Blue&amp;Red"/>
    <n v="238"/>
    <n v="476"/>
    <x v="7"/>
    <x v="0"/>
    <x v="0"/>
    <n v="238"/>
    <x v="0"/>
    <x v="0"/>
  </r>
  <r>
    <s v="Christmas Elk Fence Yard Lawn Decorations Cute For Holidays"/>
    <n v="999"/>
    <n v="2000"/>
    <x v="7"/>
    <x v="0"/>
    <x v="0"/>
    <n v="1001"/>
    <x v="0"/>
    <x v="0"/>
  </r>
  <r>
    <s v="Brush &amp; Paintbrush Cleaning Tool Pink"/>
    <n v="299"/>
    <n v="600"/>
    <x v="7"/>
    <x v="0"/>
    <x v="0"/>
    <n v="301"/>
    <x v="0"/>
    <x v="0"/>
  </r>
  <r>
    <s v="Wall Clock With Hidden Safe Box"/>
    <n v="850"/>
    <n v="1700"/>
    <x v="7"/>
    <x v="0"/>
    <x v="0"/>
    <n v="850"/>
    <x v="0"/>
    <x v="0"/>
  </r>
  <r>
    <s v="2PCS Ice Silk Square Cushion Cover Pillowcases - 65x65cm"/>
    <n v="1200"/>
    <n v="2400"/>
    <x v="7"/>
    <x v="0"/>
    <x v="0"/>
    <n v="1200"/>
    <x v="0"/>
    <x v="0"/>
  </r>
  <r>
    <s v="Bedroom Simple Floor Hanging Clothes Rack Single Pole Hat Rack - White"/>
    <n v="979"/>
    <n v="1920"/>
    <x v="8"/>
    <x v="8"/>
    <x v="5"/>
    <n v="941"/>
    <x v="1"/>
    <x v="0"/>
  </r>
  <r>
    <s v="Household Pineapple Peeler Peeler"/>
    <n v="330"/>
    <n v="647"/>
    <x v="8"/>
    <x v="8"/>
    <x v="10"/>
    <n v="317"/>
    <x v="3"/>
    <x v="0"/>
  </r>
  <r>
    <s v="LASA Aluminum Folding Truck Hand Cart - 68kg Max"/>
    <n v="2025"/>
    <n v="3971"/>
    <x v="8"/>
    <x v="9"/>
    <x v="5"/>
    <n v="1946"/>
    <x v="1"/>
    <x v="0"/>
  </r>
  <r>
    <s v="3D Waterproof EVA Plastic Shower Curtain 1.8*2Mtrs"/>
    <n v="998"/>
    <n v="1966"/>
    <x v="8"/>
    <x v="10"/>
    <x v="11"/>
    <n v="968"/>
    <x v="1"/>
    <x v="0"/>
  </r>
  <r>
    <s v="120W Cordless Vacuum Cleaners Handheld Electric Vacuum Cleaner"/>
    <n v="445"/>
    <n v="873"/>
    <x v="8"/>
    <x v="11"/>
    <x v="12"/>
    <n v="428"/>
    <x v="2"/>
    <x v="0"/>
  </r>
  <r>
    <s v="4M Float Switch Water Level Controller -Water Tank"/>
    <n v="475"/>
    <n v="931"/>
    <x v="8"/>
    <x v="0"/>
    <x v="0"/>
    <n v="456"/>
    <x v="0"/>
    <x v="0"/>
  </r>
  <r>
    <s v="Car Phone Charging Stand"/>
    <n v="671"/>
    <n v="1316"/>
    <x v="8"/>
    <x v="0"/>
    <x v="0"/>
    <n v="645"/>
    <x v="0"/>
    <x v="0"/>
  </r>
  <r>
    <s v="Angle Measuring Tool Full Metal Multi Angle Measuring Tool"/>
    <n v="799"/>
    <n v="1567"/>
    <x v="8"/>
    <x v="0"/>
    <x v="0"/>
    <n v="768"/>
    <x v="0"/>
    <x v="0"/>
  </r>
  <r>
    <s v="7PCS Silicone Thumb Knife Finger Protector Vegetable Harvesting Knife"/>
    <n v="230"/>
    <n v="450"/>
    <x v="8"/>
    <x v="0"/>
    <x v="0"/>
    <n v="220"/>
    <x v="0"/>
    <x v="0"/>
  </r>
  <r>
    <s v="Creative Owl Shape Keychain Black"/>
    <n v="176"/>
    <n v="345"/>
    <x v="8"/>
    <x v="0"/>
    <x v="0"/>
    <n v="169"/>
    <x v="0"/>
    <x v="0"/>
  </r>
  <r>
    <s v="Cartoon Car Decoration Cute Individuality For Car Home Desk"/>
    <n v="274"/>
    <n v="537"/>
    <x v="8"/>
    <x v="0"/>
    <x v="0"/>
    <n v="263"/>
    <x v="0"/>
    <x v="0"/>
  </r>
  <r>
    <s v="Angle Measuring Tool Full Metal Multi Angle Measuring Tool"/>
    <n v="657"/>
    <n v="1288"/>
    <x v="8"/>
    <x v="0"/>
    <x v="0"/>
    <n v="631"/>
    <x v="0"/>
    <x v="0"/>
  </r>
  <r>
    <s v="4 Piece Coloured Stainless Steel Kitchenware Set"/>
    <n v="248"/>
    <n v="486"/>
    <x v="8"/>
    <x v="0"/>
    <x v="0"/>
    <n v="238"/>
    <x v="0"/>
    <x v="0"/>
  </r>
  <r>
    <s v="Baby Early Education Shape And Color Cognitive Training Toys"/>
    <n v="525"/>
    <n v="1029"/>
    <x v="8"/>
    <x v="0"/>
    <x v="0"/>
    <n v="504"/>
    <x v="0"/>
    <x v="0"/>
  </r>
  <r>
    <s v="LED Eye Protection  Desk Lamp , Study, Reading, USB Fan - Double Pen Holder"/>
    <n v="1820"/>
    <n v="3490"/>
    <x v="9"/>
    <x v="6"/>
    <x v="3"/>
    <n v="1670"/>
    <x v="1"/>
    <x v="0"/>
  </r>
  <r>
    <s v="Christmas Fence Garden Decorations Outdoor For Holiday Home"/>
    <n v="699"/>
    <n v="1343"/>
    <x v="9"/>
    <x v="0"/>
    <x v="0"/>
    <n v="644"/>
    <x v="0"/>
    <x v="0"/>
  </r>
  <r>
    <s v="Portable Wine Table With Folding Round Table"/>
    <n v="1300"/>
    <n v="2500"/>
    <x v="9"/>
    <x v="0"/>
    <x v="0"/>
    <n v="1200"/>
    <x v="0"/>
    <x v="0"/>
  </r>
  <r>
    <s v="Sewing Machine Needle Threader Stitch Insertion Tool Automatic Quick Sewing"/>
    <n v="105"/>
    <n v="200"/>
    <x v="9"/>
    <x v="0"/>
    <x v="0"/>
    <n v="95"/>
    <x v="0"/>
    <x v="0"/>
  </r>
  <r>
    <s v="7-piece Set Of Storage Bags, Travel Storage Bags, Shoe Bags"/>
    <n v="968"/>
    <n v="1814"/>
    <x v="10"/>
    <x v="12"/>
    <x v="13"/>
    <n v="846"/>
    <x v="2"/>
    <x v="0"/>
  </r>
  <r>
    <s v="Electric LED UV Mosquito Killer Lamp, Outdoor/Indoor Fly Killer Trap Light -USB"/>
    <n v="1570"/>
    <n v="2988"/>
    <x v="10"/>
    <x v="3"/>
    <x v="2"/>
    <n v="1418"/>
    <x v="2"/>
    <x v="0"/>
  </r>
  <r>
    <s v="40cm Gold DIY Acrylic Wall Sticker Clock"/>
    <n v="552"/>
    <n v="1035"/>
    <x v="10"/>
    <x v="13"/>
    <x v="1"/>
    <n v="483"/>
    <x v="1"/>
    <x v="0"/>
  </r>
  <r>
    <s v="Metal Decorative Hooks Key Hangers Entryway Wall Hooks Towel Hooks - Home"/>
    <n v="527"/>
    <n v="999"/>
    <x v="10"/>
    <x v="14"/>
    <x v="14"/>
    <n v="472"/>
    <x v="1"/>
    <x v="0"/>
  </r>
  <r>
    <s v="2PCS/LOT Solar LED Outdoor Intelligent Light Controlled Wall Lamp"/>
    <n v="790"/>
    <n v="1485"/>
    <x v="10"/>
    <x v="0"/>
    <x v="0"/>
    <n v="695"/>
    <x v="0"/>
    <x v="0"/>
  </r>
  <r>
    <s v="6 Layers Steel Pipe Assembling Dustproof Storage Shoe Cabinet"/>
    <n v="899"/>
    <n v="1699"/>
    <x v="10"/>
    <x v="0"/>
    <x v="0"/>
    <n v="800"/>
    <x v="0"/>
    <x v="0"/>
  </r>
  <r>
    <s v="Black Simple Water Cup Wine Coaster Anti Slip Absorbent"/>
    <n v="169"/>
    <n v="320"/>
    <x v="10"/>
    <x v="0"/>
    <x v="0"/>
    <n v="151"/>
    <x v="0"/>
    <x v="0"/>
  </r>
  <r>
    <s v="Memory Foam Neck Pillow Cover, With Pillow Core - 50*30cm"/>
    <n v="1189"/>
    <n v="2199"/>
    <x v="11"/>
    <x v="8"/>
    <x v="4"/>
    <n v="1010"/>
    <x v="3"/>
    <x v="0"/>
  </r>
  <r>
    <s v="Peacock  Throw Pillow Cushion Case For Home Car"/>
    <n v="195"/>
    <n v="360"/>
    <x v="11"/>
    <x v="5"/>
    <x v="5"/>
    <n v="165"/>
    <x v="1"/>
    <x v="0"/>
  </r>
  <r>
    <s v="MultiFunctional Storage Rack Multi-layer Bookshelf"/>
    <n v="2200"/>
    <n v="4080"/>
    <x v="11"/>
    <x v="0"/>
    <x v="0"/>
    <n v="1880"/>
    <x v="0"/>
    <x v="0"/>
  </r>
  <r>
    <s v="13 In 1 Home Repair Tools Box Kit Set"/>
    <n v="1600"/>
    <n v="2929"/>
    <x v="12"/>
    <x v="1"/>
    <x v="15"/>
    <n v="1329"/>
    <x v="3"/>
    <x v="0"/>
  </r>
  <r>
    <s v="Artificial Potted Flowers Room Decorative Flowers (2 Pieces)"/>
    <n v="990"/>
    <n v="1814"/>
    <x v="12"/>
    <x v="12"/>
    <x v="13"/>
    <n v="824"/>
    <x v="2"/>
    <x v="0"/>
  </r>
  <r>
    <s v="Agapeon Toothbrush Holder And Toothpaste Dispenser"/>
    <n v="382"/>
    <n v="700"/>
    <x v="12"/>
    <x v="15"/>
    <x v="16"/>
    <n v="318"/>
    <x v="2"/>
    <x v="0"/>
  </r>
  <r>
    <s v="Simple Metal Dog Art Sculpture Decoration For Home Office"/>
    <n v="499"/>
    <n v="900"/>
    <x v="12"/>
    <x v="0"/>
    <x v="0"/>
    <n v="401"/>
    <x v="0"/>
    <x v="0"/>
  </r>
  <r>
    <s v="Wrought Iron Bathroom Shelf Wall Mounted Free Punch Toilet Rack"/>
    <n v="509"/>
    <n v="899"/>
    <x v="13"/>
    <x v="1"/>
    <x v="4"/>
    <n v="390"/>
    <x v="3"/>
    <x v="0"/>
  </r>
  <r>
    <s v="Watercolour Gold Foil Textured Print Pillow Cover"/>
    <n v="345"/>
    <n v="602"/>
    <x v="13"/>
    <x v="12"/>
    <x v="9"/>
    <n v="257"/>
    <x v="2"/>
    <x v="0"/>
  </r>
  <r>
    <s v="3PCS Rotary Scraper Thermomix For Kitchen"/>
    <n v="690"/>
    <n v="1200"/>
    <x v="13"/>
    <x v="0"/>
    <x v="0"/>
    <n v="510"/>
    <x v="0"/>
    <x v="0"/>
  </r>
  <r>
    <s v="Multifunctional Hanging Storage Box Storage Bag (4 Layers)"/>
    <n v="630"/>
    <n v="1100"/>
    <x v="13"/>
    <x v="0"/>
    <x v="0"/>
    <n v="470"/>
    <x v="0"/>
    <x v="0"/>
  </r>
  <r>
    <s v="LASA Digital Thermometer And Hydrometer"/>
    <n v="501"/>
    <n v="860"/>
    <x v="14"/>
    <x v="12"/>
    <x v="17"/>
    <n v="359"/>
    <x v="1"/>
    <x v="0"/>
  </r>
  <r>
    <s v="4pcs Bathroom/Kitchen Towel Rack,Roll Paper Holder,Towel Bars,Hook"/>
    <n v="1860"/>
    <n v="3220"/>
    <x v="14"/>
    <x v="0"/>
    <x v="0"/>
    <n v="1360"/>
    <x v="0"/>
    <x v="0"/>
  </r>
  <r>
    <s v="Balloon Insert, Birthday Party Balloon Set, PU Leather"/>
    <n v="610"/>
    <n v="1060"/>
    <x v="14"/>
    <x v="0"/>
    <x v="0"/>
    <n v="450"/>
    <x v="0"/>
    <x v="0"/>
  </r>
  <r>
    <s v="8in1 Screwdriver With LED Light"/>
    <n v="1080"/>
    <n v="1874"/>
    <x v="14"/>
    <x v="0"/>
    <x v="0"/>
    <n v="794"/>
    <x v="0"/>
    <x v="0"/>
  </r>
  <r>
    <s v="Punch-free Great Load Bearing Bathroom Storage Rack Wall Shelf-White"/>
    <n v="389"/>
    <n v="656"/>
    <x v="15"/>
    <x v="16"/>
    <x v="3"/>
    <n v="267"/>
    <x v="1"/>
    <x v="0"/>
  </r>
  <r>
    <s v="Cute Christmas Fence Garden Decorations For Holiday Home"/>
    <n v="799"/>
    <n v="1343"/>
    <x v="15"/>
    <x v="0"/>
    <x v="0"/>
    <n v="544"/>
    <x v="0"/>
    <x v="0"/>
  </r>
  <r>
    <s v="9pcs Gas Mask, For Painting, Dust, Formaldehyde Grinding, Polishing"/>
    <n v="1420"/>
    <n v="2420"/>
    <x v="15"/>
    <x v="0"/>
    <x v="0"/>
    <n v="1000"/>
    <x v="0"/>
    <x v="0"/>
  </r>
  <r>
    <s v="DIY File Folder, Office Drawer File Holder, Pen Holder, Desktop Storage Rack"/>
    <n v="1620"/>
    <n v="2690"/>
    <x v="16"/>
    <x v="8"/>
    <x v="5"/>
    <n v="1070"/>
    <x v="1"/>
    <x v="1"/>
  </r>
  <r>
    <s v="32PCS Portable Cordless Drill Set With Cyclic Battery Drive -26 Variable Speed"/>
    <n v="3750"/>
    <n v="6143"/>
    <x v="17"/>
    <x v="1"/>
    <x v="4"/>
    <n v="2393"/>
    <x v="3"/>
    <x v="1"/>
  </r>
  <r>
    <s v="115  Piece Set Of Multifunctional Precision Screwdrivers"/>
    <n v="950"/>
    <n v="1525"/>
    <x v="18"/>
    <x v="5"/>
    <x v="17"/>
    <n v="575"/>
    <x v="1"/>
    <x v="1"/>
  </r>
  <r>
    <s v="1/2/3 Seater Elastic Sofa Cover,Living Room/Home Decor Chair Cover-Grey"/>
    <s v=" 1620 -  1980"/>
    <s v=" 2200 -  3200"/>
    <x v="18"/>
    <x v="5"/>
    <x v="17"/>
    <e v="#VALUE!"/>
    <x v="1"/>
    <x v="1"/>
  </r>
  <r>
    <s v="LASA Stainless Steel Double Wall Mount Soap Dispenser - 500ml"/>
    <n v="2750"/>
    <n v="4471"/>
    <x v="18"/>
    <x v="0"/>
    <x v="0"/>
    <n v="1721"/>
    <x v="0"/>
    <x v="1"/>
  </r>
  <r>
    <s v="2pcs Solar Street Light Flood Light Outdoor"/>
    <n v="1200"/>
    <n v="1950"/>
    <x v="18"/>
    <x v="0"/>
    <x v="0"/>
    <n v="750"/>
    <x v="0"/>
    <x v="1"/>
  </r>
  <r>
    <s v="Desk Foldable Fan Adjustable Fan Strong Wind 3 Gear Usb"/>
    <n v="988"/>
    <n v="1580"/>
    <x v="19"/>
    <x v="5"/>
    <x v="10"/>
    <n v="592"/>
    <x v="3"/>
    <x v="1"/>
  </r>
  <r>
    <s v="Weighing Scale Digital Bathroom Body Fat Scale USB-Black"/>
    <n v="1580"/>
    <n v="2499"/>
    <x v="19"/>
    <x v="3"/>
    <x v="18"/>
    <n v="919"/>
    <x v="1"/>
    <x v="1"/>
  </r>
  <r>
    <s v="5m Waterproof Spherical LED String Lights Outdoor Ball Chain Lights Party Lighting Decoration Adjustable"/>
    <n v="1460"/>
    <n v="2290"/>
    <x v="20"/>
    <x v="0"/>
    <x v="0"/>
    <n v="830"/>
    <x v="0"/>
    <x v="1"/>
  </r>
  <r>
    <s v="LED Romantic Spaceship Starry Sky Projector,Children's Bedroom Night Light-Blue"/>
    <n v="880"/>
    <n v="1350"/>
    <x v="21"/>
    <x v="12"/>
    <x v="10"/>
    <n v="470"/>
    <x v="3"/>
    <x v="1"/>
  </r>
  <r>
    <s v="Electronic Digital Display Vernier Caliper"/>
    <n v="420"/>
    <n v="647"/>
    <x v="21"/>
    <x v="17"/>
    <x v="11"/>
    <n v="227"/>
    <x v="1"/>
    <x v="1"/>
  </r>
  <r>
    <s v="12 Litre Insulated Lunch Box Grey"/>
    <n v="980"/>
    <n v="1490"/>
    <x v="22"/>
    <x v="13"/>
    <x v="18"/>
    <n v="510"/>
    <x v="1"/>
    <x v="1"/>
  </r>
  <r>
    <s v="100 Pcs Crochet Hook Tool Set Knitting Hook Set With Box"/>
    <n v="990"/>
    <n v="1500"/>
    <x v="22"/>
    <x v="18"/>
    <x v="18"/>
    <n v="510"/>
    <x v="1"/>
    <x v="1"/>
  </r>
  <r>
    <s v="LED Solar Street Light-fake Camera"/>
    <n v="1150"/>
    <n v="1737"/>
    <x v="22"/>
    <x v="0"/>
    <x v="0"/>
    <n v="587"/>
    <x v="0"/>
    <x v="1"/>
  </r>
  <r>
    <s v="Cartoon Embroidered Mini Towel Bear Cotton Wash Cloth Hand 4pcs"/>
    <n v="1190"/>
    <n v="1810"/>
    <x v="22"/>
    <x v="0"/>
    <x v="0"/>
    <n v="620"/>
    <x v="0"/>
    <x v="1"/>
  </r>
  <r>
    <s v="Multifunction Laser Level With Adjustment Tripod"/>
    <n v="1680"/>
    <n v="2499"/>
    <x v="23"/>
    <x v="6"/>
    <x v="19"/>
    <n v="819"/>
    <x v="1"/>
    <x v="1"/>
  </r>
  <r>
    <s v="60W Hot Melt Glue Sprayer - Efficient And Stable Glue Dispensing"/>
    <n v="1190"/>
    <n v="1785"/>
    <x v="23"/>
    <x v="0"/>
    <x v="0"/>
    <n v="595"/>
    <x v="0"/>
    <x v="1"/>
  </r>
  <r>
    <s v="12 Litre Black Insulated Lunch Box"/>
    <n v="1350"/>
    <n v="1990"/>
    <x v="24"/>
    <x v="2"/>
    <x v="15"/>
    <n v="640"/>
    <x v="3"/>
    <x v="1"/>
  </r>
  <r>
    <s v="52 Pieces Cake Decorating Tool Set Gift Kit Baking Supplies"/>
    <n v="1758"/>
    <n v="2499"/>
    <x v="25"/>
    <x v="19"/>
    <x v="14"/>
    <n v="741"/>
    <x v="1"/>
    <x v="1"/>
  </r>
  <r>
    <s v="Large Lazy Inflatable Sofa Chairs PVC Lounger Seat Bag"/>
    <n v="2300"/>
    <n v="3240"/>
    <x v="26"/>
    <x v="1"/>
    <x v="4"/>
    <n v="940"/>
    <x v="3"/>
    <x v="1"/>
  </r>
  <r>
    <s v="53Pcs/Set Yarn Knitting Crochet Hooks With Bag - Fortune Cat"/>
    <n v="1940"/>
    <n v="2650"/>
    <x v="27"/>
    <x v="19"/>
    <x v="18"/>
    <n v="710"/>
    <x v="1"/>
    <x v="1"/>
  </r>
  <r>
    <s v="53 Pieces/Set Yarn Knitting Crochet Hooks With Bag - Pansies"/>
    <n v="1980"/>
    <n v="2699"/>
    <x v="27"/>
    <x v="20"/>
    <x v="17"/>
    <n v="719"/>
    <x v="1"/>
    <x v="1"/>
  </r>
  <r>
    <s v="12V 19500rpm Handheld Electric Angle Grinder Tool - UK - Yellow/Black"/>
    <n v="2799"/>
    <n v="3810"/>
    <x v="27"/>
    <x v="0"/>
    <x v="0"/>
    <n v="1011"/>
    <x v="0"/>
    <x v="1"/>
  </r>
  <r>
    <s v="Portable Home Small Air Humidifier 3-Speed Fan - Green"/>
    <n v="1740"/>
    <n v="2356"/>
    <x v="28"/>
    <x v="1"/>
    <x v="1"/>
    <n v="616"/>
    <x v="1"/>
    <x v="1"/>
  </r>
  <r>
    <s v="Portable Mini Cordless Car Vacuum Cleaner - Blue"/>
    <n v="2199"/>
    <n v="2923"/>
    <x v="29"/>
    <x v="21"/>
    <x v="11"/>
    <n v="724"/>
    <x v="1"/>
    <x v="1"/>
  </r>
  <r>
    <s v="137 Pieces Cake Decorating Tool Set Baking Supplies"/>
    <n v="2319"/>
    <n v="3032"/>
    <x v="30"/>
    <x v="22"/>
    <x v="11"/>
    <n v="713"/>
    <x v="1"/>
    <x v="1"/>
  </r>
  <r>
    <s v="1PC Refrigerator Food Seal Pocket Fridge Bags"/>
    <n v="198"/>
    <n v="260"/>
    <x v="30"/>
    <x v="0"/>
    <x v="0"/>
    <n v="62"/>
    <x v="0"/>
    <x v="1"/>
  </r>
  <r>
    <s v="Foldable Overbed Table/Desk"/>
    <n v="1650"/>
    <n v="2150"/>
    <x v="31"/>
    <x v="14"/>
    <x v="20"/>
    <n v="500"/>
    <x v="1"/>
    <x v="1"/>
  </r>
  <r>
    <s v="VIC Wireless Vacuum Cleaner Dual Use For Home And Car 120W High Power Powerful"/>
    <n v="1220"/>
    <n v="1555"/>
    <x v="32"/>
    <x v="23"/>
    <x v="21"/>
    <n v="335"/>
    <x v="2"/>
    <x v="1"/>
  </r>
  <r>
    <s v="Pilates Cloth Bag Waterproof Durable High Capacity Purple"/>
    <n v="299"/>
    <n v="384"/>
    <x v="32"/>
    <x v="0"/>
    <x v="0"/>
    <n v="85"/>
    <x v="0"/>
    <x v="1"/>
  </r>
  <r>
    <s v="Konka Healty Electric Kettle, 24-hour Heat Preservation,1.5L,800W, White"/>
    <n v="3640"/>
    <n v="4588"/>
    <x v="33"/>
    <x v="8"/>
    <x v="5"/>
    <n v="948"/>
    <x v="1"/>
    <x v="1"/>
  </r>
  <r>
    <s v="Genebre 115 In 1 Screwdriver Repairing Tool Set For IPhone Cellphone Hand Tool"/>
    <n v="799"/>
    <n v="999"/>
    <x v="34"/>
    <x v="13"/>
    <x v="14"/>
    <n v="200"/>
    <x v="1"/>
    <x v="1"/>
  </r>
  <r>
    <s v="LED Wall Digital Alarm Clock Study Home 12 / 24H Clock Calendar"/>
    <n v="2999"/>
    <n v="3699"/>
    <x v="35"/>
    <x v="1"/>
    <x v="11"/>
    <n v="700"/>
    <x v="1"/>
    <x v="2"/>
  </r>
  <r>
    <s v="Portable Wardrobe Nonwoven With 3 Hanging Rods And 6 Storage Shelves"/>
    <n v="2880"/>
    <n v="3520"/>
    <x v="36"/>
    <x v="13"/>
    <x v="15"/>
    <n v="640"/>
    <x v="3"/>
    <x v="2"/>
  </r>
  <r>
    <s v="Office Chair Lumbar Back Support Spine Posture Correction Pillow Car Cushion"/>
    <n v="1466"/>
    <n v="1699"/>
    <x v="37"/>
    <x v="0"/>
    <x v="0"/>
    <n v="233"/>
    <x v="0"/>
    <x v="2"/>
  </r>
  <r>
    <s v="Wall-Mounted Toothbrush Toothpaste Holder With Multiple Slots"/>
    <n v="1468"/>
    <n v="1699"/>
    <x v="37"/>
    <x v="0"/>
    <x v="0"/>
    <n v="231"/>
    <x v="0"/>
    <x v="2"/>
  </r>
  <r>
    <s v="5 Pieces/set Of Stainless Steel Induction Cooker Pots"/>
    <n v="2170"/>
    <n v="2500"/>
    <x v="38"/>
    <x v="12"/>
    <x v="22"/>
    <n v="330"/>
    <x v="2"/>
    <x v="2"/>
  </r>
  <r>
    <s v="Outdoor Portable Water Bottle With Medicine Box - 600ML - Black"/>
    <n v="799"/>
    <n v="900"/>
    <x v="39"/>
    <x v="0"/>
    <x v="0"/>
    <n v="101"/>
    <x v="0"/>
    <x v="2"/>
  </r>
  <r>
    <s v="220V 60W Electric Soldering Iron Kits With Tools, Tips, And Multimeter"/>
    <n v="2999"/>
    <n v="3290"/>
    <x v="40"/>
    <x v="7"/>
    <x v="10"/>
    <n v="291"/>
    <x v="3"/>
    <x v="2"/>
  </r>
  <r>
    <s v="Wall Mount Automatic Toothpaste Dispenser Toothbrush Holder Toothpaste Squeezer"/>
    <n v="1526"/>
    <n v="1660"/>
    <x v="41"/>
    <x v="0"/>
    <x v="0"/>
    <n v="134"/>
    <x v="0"/>
    <x v="2"/>
  </r>
  <r>
    <s v="Cushion Silicone Butt Cushion Summer Ice Cushion Honeycomb Gel Cushion"/>
    <n v="1732"/>
    <n v="1799"/>
    <x v="42"/>
    <x v="0"/>
    <x v="0"/>
    <n v="67"/>
    <x v="0"/>
    <x v="2"/>
  </r>
  <r>
    <s v="Metal Wall Clock Silver Dial Crystal Jewelry Round Home Decoration Wall Clock"/>
    <n v="3546"/>
    <n v="3699"/>
    <x v="42"/>
    <x v="0"/>
    <x v="0"/>
    <n v="153"/>
    <x v="0"/>
    <x v="2"/>
  </r>
  <r>
    <s v="Multi-purpose Rice Drainage Basket And Fruit And Vegetable Drainage Sieve"/>
    <n v="1459"/>
    <n v="1499"/>
    <x v="43"/>
    <x v="0"/>
    <x v="0"/>
    <n v="40"/>
    <x v="0"/>
    <x v="2"/>
  </r>
  <r>
    <s v="Shower Cap Wide Elastic Band Cover Reusable Bashroom Cap"/>
    <n v="2132"/>
    <n v="2169"/>
    <x v="44"/>
    <x v="0"/>
    <x v="0"/>
    <n v="37"/>
    <x v="0"/>
    <x v="2"/>
  </r>
  <r>
    <s v="Pen Grips For Kids Pen Grip Posture Correction Tool For Kids"/>
    <n v="1660"/>
    <n v="1699"/>
    <x v="44"/>
    <x v="0"/>
    <x v="0"/>
    <n v="39"/>
    <x v="0"/>
    <x v="2"/>
  </r>
  <r>
    <s v="2 Pairs Cowhide Split Leather Work Gloves.32â„‰ Or Above Welding Gloves"/>
    <n v="1666"/>
    <n v="1699"/>
    <x v="44"/>
    <x v="0"/>
    <x v="0"/>
    <n v="33"/>
    <x v="0"/>
    <x v="2"/>
  </r>
  <r>
    <s v="Portable Soap Dispenser Kitchen Detergent Press Box Kitchen Tools"/>
    <n v="1462"/>
    <n v="1499"/>
    <x v="44"/>
    <x v="0"/>
    <x v="0"/>
    <n v="37"/>
    <x v="0"/>
    <x v="2"/>
  </r>
  <r>
    <s v="Shower Nozzle Cleaning Unclogging Needle Mini Crevice Small Hole Cleaning Brush"/>
    <n v="1658"/>
    <n v="1699"/>
    <x v="44"/>
    <x v="0"/>
    <x v="0"/>
    <n v="41"/>
    <x v="0"/>
    <x v="2"/>
  </r>
  <r>
    <s v="Thickening Multipurpose Non Stick Easy To Clean Heat Resistant Spoon Pad"/>
    <n v="1768"/>
    <n v="1799"/>
    <x v="44"/>
    <x v="0"/>
    <x v="0"/>
    <n v="31"/>
    <x v="0"/>
    <x v="2"/>
  </r>
  <r>
    <s v="24 Grid Wall-mounted Sundries Organiser Fabric Closet Bag Storage Rack"/>
    <n v="1875"/>
    <n v="1899"/>
    <x v="45"/>
    <x v="0"/>
    <x v="0"/>
    <n v="24"/>
    <x v="0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705000-8E8A-4F72-9FBB-32ADE5B31C53}" name="PivotTable3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>
  <location ref="A17:D21" firstHeaderRow="0" firstDataRow="1" firstDataCol="1"/>
  <pivotFields count="9">
    <pivotField dataField="1" showAll="0"/>
    <pivotField showAll="0"/>
    <pivotField showAll="0"/>
    <pivotField dataField="1" numFmtId="9" showAll="0"/>
    <pivotField showAll="0"/>
    <pivotField dataField="1" showAll="0"/>
    <pivotField showAll="0"/>
    <pivotField showAll="0">
      <items count="5">
        <item x="0"/>
        <item x="3"/>
        <item x="1"/>
        <item x="2"/>
        <item t="default"/>
      </items>
    </pivotField>
    <pivotField axis="axisRow" showAll="0">
      <items count="4">
        <item x="0"/>
        <item x="2"/>
        <item x="1"/>
        <item t="default"/>
      </items>
    </pivotField>
  </pivotFields>
  <rowFields count="1">
    <field x="8"/>
  </rowFields>
  <rowItems count="4">
    <i>
      <x/>
    </i>
    <i>
      <x v="1"/>
    </i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ount of Product" fld="0" subtotal="count" baseField="0" baseItem="0"/>
    <dataField name="Average of Discount" fld="3" subtotal="average" baseField="8" baseItem="0" numFmtId="9"/>
    <dataField name="Average of Rating" fld="5" subtotal="average" baseField="8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A7923F-539F-48C1-AC17-0A737B7D988B}" name="PivotTable2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>
  <location ref="A10:D15" firstHeaderRow="0" firstDataRow="1" firstDataCol="1"/>
  <pivotFields count="9">
    <pivotField dataField="1" showAll="0"/>
    <pivotField showAll="0"/>
    <pivotField showAll="0"/>
    <pivotField dataField="1" numFmtId="9" showAll="0"/>
    <pivotField showAll="0"/>
    <pivotField dataField="1" showAll="0"/>
    <pivotField showAll="0"/>
    <pivotField axis="axisRow" showAll="0">
      <items count="5">
        <item x="0"/>
        <item x="3"/>
        <item x="1"/>
        <item x="2"/>
        <item t="default"/>
      </items>
    </pivotField>
    <pivotField showAll="0"/>
  </pivotFields>
  <rowFields count="1">
    <field x="7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ount of Product" fld="0" subtotal="count" baseField="0" baseItem="0"/>
    <dataField name="Average of Rating" fld="5" subtotal="average" baseField="7" baseItem="0"/>
    <dataField name="Average of Discount" fld="3" subtotal="average" baseField="7" baseItem="0" numFmtId="9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1000000}" name="PivotTable1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>
  <location ref="A3:B8" firstHeaderRow="1" firstDataRow="1" firstDataCol="1"/>
  <pivotFields count="9">
    <pivotField showAll="0"/>
    <pivotField showAll="0"/>
    <pivotField showAll="0"/>
    <pivotField dataField="1" numFmtId="9" showAll="0"/>
    <pivotField showAll="0"/>
    <pivotField showAll="0">
      <items count="24">
        <item x="8"/>
        <item x="2"/>
        <item x="13"/>
        <item x="9"/>
        <item x="22"/>
        <item x="16"/>
        <item x="7"/>
        <item x="12"/>
        <item x="21"/>
        <item x="4"/>
        <item x="6"/>
        <item x="15"/>
        <item x="10"/>
        <item x="14"/>
        <item x="19"/>
        <item x="3"/>
        <item x="20"/>
        <item x="17"/>
        <item x="11"/>
        <item x="18"/>
        <item x="1"/>
        <item x="5"/>
        <item x="0"/>
        <item t="default"/>
      </items>
    </pivotField>
    <pivotField showAll="0"/>
    <pivotField axis="axisRow" showAll="0">
      <items count="5">
        <item x="0"/>
        <item x="3"/>
        <item x="1"/>
        <item x="2"/>
        <item t="default"/>
      </items>
    </pivotField>
    <pivotField showAll="0">
      <items count="4">
        <item x="0"/>
        <item x="2"/>
        <item x="1"/>
        <item t="default"/>
      </items>
    </pivotField>
  </pivotFields>
  <rowFields count="1">
    <field x="7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Average of Discount" fld="3" subtotal="average" baseField="7" baseItem="0" numFmtId="9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9AC36B-ACA6-4DB8-8265-AD1E240ED0C3}" name="PivotTable4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chartFormat="6">
  <location ref="A1:AV3" firstHeaderRow="1" firstDataRow="2" firstDataCol="1"/>
  <pivotFields count="9">
    <pivotField showAll="0"/>
    <pivotField showAll="0"/>
    <pivotField showAll="0"/>
    <pivotField axis="axisCol" numFmtId="9" showAll="0">
      <items count="47"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dataField="1" showAll="0">
      <items count="25">
        <item x="11"/>
        <item x="22"/>
        <item x="17"/>
        <item x="10"/>
        <item x="18"/>
        <item x="16"/>
        <item x="20"/>
        <item x="21"/>
        <item x="19"/>
        <item x="15"/>
        <item x="23"/>
        <item x="7"/>
        <item x="14"/>
        <item x="2"/>
        <item x="13"/>
        <item x="4"/>
        <item x="6"/>
        <item x="3"/>
        <item x="12"/>
        <item x="1"/>
        <item x="9"/>
        <item x="5"/>
        <item x="8"/>
        <item x="0"/>
        <item t="default"/>
      </items>
    </pivotField>
    <pivotField showAll="0"/>
    <pivotField showAll="0"/>
    <pivotField showAll="0"/>
    <pivotField showAll="0"/>
  </pivotFields>
  <rowItems count="1">
    <i/>
  </rowItems>
  <colFields count="1">
    <field x="3"/>
  </colFields>
  <colItems count="4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 t="grand">
      <x/>
    </i>
  </colItems>
  <dataFields count="1">
    <dataField name="Sum of Review" fld="4" baseField="0" baseItem="0"/>
  </dataFields>
  <chartFormats count="47">
    <chartFormat chart="0" format="2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2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3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4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5"/>
          </reference>
        </references>
      </pivotArea>
    </chartFormat>
    <chartFormat chart="0" format="4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6"/>
          </reference>
        </references>
      </pivotArea>
    </chartFormat>
    <chartFormat chart="0" format="4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7"/>
          </reference>
        </references>
      </pivotArea>
    </chartFormat>
    <chartFormat chart="0" format="4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8"/>
          </reference>
        </references>
      </pivotArea>
    </chartFormat>
    <chartFormat chart="0" format="4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9"/>
          </reference>
        </references>
      </pivotArea>
    </chartFormat>
    <chartFormat chart="0" format="4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0"/>
          </reference>
        </references>
      </pivotArea>
    </chartFormat>
    <chartFormat chart="0" format="4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1"/>
          </reference>
        </references>
      </pivotArea>
    </chartFormat>
    <chartFormat chart="0" format="4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2"/>
          </reference>
        </references>
      </pivotArea>
    </chartFormat>
    <chartFormat chart="0" format="4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3"/>
          </reference>
        </references>
      </pivotArea>
    </chartFormat>
    <chartFormat chart="0" format="4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4"/>
          </reference>
        </references>
      </pivotArea>
    </chartFormat>
    <chartFormat chart="0" format="4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5"/>
          </reference>
        </references>
      </pivotArea>
    </chartFormat>
    <chartFormat chart="0" format="5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6"/>
          </reference>
        </references>
      </pivotArea>
    </chartFormat>
    <chartFormat chart="0" format="5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7"/>
          </reference>
        </references>
      </pivotArea>
    </chartFormat>
    <chartFormat chart="0" format="5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8"/>
          </reference>
        </references>
      </pivotArea>
    </chartFormat>
    <chartFormat chart="0" format="5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9"/>
          </reference>
        </references>
      </pivotArea>
    </chartFormat>
    <chartFormat chart="0" format="5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0"/>
          </reference>
        </references>
      </pivotArea>
    </chartFormat>
    <chartFormat chart="0" format="5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1"/>
          </reference>
        </references>
      </pivotArea>
    </chartFormat>
    <chartFormat chart="0" format="5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2"/>
          </reference>
        </references>
      </pivotArea>
    </chartFormat>
    <chartFormat chart="0" format="5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3"/>
          </reference>
        </references>
      </pivotArea>
    </chartFormat>
    <chartFormat chart="0" format="5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4"/>
          </reference>
        </references>
      </pivotArea>
    </chartFormat>
    <chartFormat chart="0" format="5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5"/>
          </reference>
        </references>
      </pivotArea>
    </chartFormat>
    <chartFormat chart="0" format="6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6"/>
          </reference>
        </references>
      </pivotArea>
    </chartFormat>
    <chartFormat chart="0" format="6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7"/>
          </reference>
        </references>
      </pivotArea>
    </chartFormat>
    <chartFormat chart="0" format="6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8"/>
          </reference>
        </references>
      </pivotArea>
    </chartFormat>
    <chartFormat chart="0" format="6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9"/>
          </reference>
        </references>
      </pivotArea>
    </chartFormat>
    <chartFormat chart="0" format="6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0"/>
          </reference>
        </references>
      </pivotArea>
    </chartFormat>
    <chartFormat chart="0" format="6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1"/>
          </reference>
        </references>
      </pivotArea>
    </chartFormat>
    <chartFormat chart="0" format="6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2"/>
          </reference>
        </references>
      </pivotArea>
    </chartFormat>
    <chartFormat chart="0" format="6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3"/>
          </reference>
        </references>
      </pivotArea>
    </chartFormat>
    <chartFormat chart="0" format="6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4"/>
          </reference>
        </references>
      </pivotArea>
    </chartFormat>
    <chartFormat chart="0" format="6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5"/>
          </reference>
        </references>
      </pivotArea>
    </chartFormat>
    <chartFormat chart="0" format="7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11CB8C0-3175-40B8-BFE8-C84798E35C62}" name="Table3" displayName="Table3" ref="A1:I113" totalsRowShown="0">
  <autoFilter ref="A1:I113" xr:uid="{911CB8C0-3175-40B8-BFE8-C84798E35C62}"/>
  <tableColumns count="9">
    <tableColumn id="1" xr3:uid="{CC8BF619-A1C4-4713-B427-EA13F9C355D9}" name="Product"/>
    <tableColumn id="2" xr3:uid="{8A1F964E-36B7-4EF4-89E7-EEA2EF8F2901}" name="Current Price" dataDxfId="4" dataCellStyle="Comma"/>
    <tableColumn id="3" xr3:uid="{AF46C93F-9E41-434A-AE05-9D7386D76664}" name="Old Price" dataDxfId="3" dataCellStyle="Comma"/>
    <tableColumn id="4" xr3:uid="{64C6DE4B-7F4D-4E5D-AD16-3C5CFDAEA261}" name="Discount" dataDxfId="2"/>
    <tableColumn id="5" xr3:uid="{6BB9DCF6-DE03-4F8B-9CD9-5DE9D1AA78F4}" name="Review" dataDxfId="0"/>
    <tableColumn id="6" xr3:uid="{B431523B-B5C8-4D7F-BE57-761718F95681}" name="Rating"/>
    <tableColumn id="7" xr3:uid="{957EBF83-EC0A-4F64-86E2-37672594971E}" name="Absolute Discount" dataDxfId="1">
      <calculatedColumnFormula>C2-B2</calculatedColumnFormula>
    </tableColumn>
    <tableColumn id="8" xr3:uid="{60152675-C0AE-40FC-BB43-A4D543FF062F}" name="Rating Remarks">
      <calculatedColumnFormula>IF(F2&gt;0,IF(F2&lt;3,"POOR",IF(F2&lt;=4,"AVERAGE","EXCELLENT")),"")</calculatedColumnFormula>
    </tableColumn>
    <tableColumn id="9" xr3:uid="{D5670722-5497-4891-A901-3EAF651BA2FA}" name="Discount rate">
      <calculatedColumnFormula>IF(D2&gt;0,IF(D2&lt;20%,"LOW",IF(D2&lt;=40%,"MEDIUM","HIGH")),"")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alesData" displayName="SalesData" ref="A1:I113" totalsRowShown="0">
  <autoFilter ref="A1:I113" xr:uid="{00000000-0009-0000-0100-000001000000}"/>
  <tableColumns count="9">
    <tableColumn id="1" xr3:uid="{00000000-0010-0000-0000-000001000000}" name="Product"/>
    <tableColumn id="2" xr3:uid="{00000000-0010-0000-0000-000002000000}" name="Current Price" dataDxfId="9" dataCellStyle="Comma"/>
    <tableColumn id="3" xr3:uid="{00000000-0010-0000-0000-000003000000}" name="Old Price" dataDxfId="8" dataCellStyle="Comma"/>
    <tableColumn id="4" xr3:uid="{00000000-0010-0000-0000-000004000000}" name="Discount" dataDxfId="7"/>
    <tableColumn id="5" xr3:uid="{00000000-0010-0000-0000-000005000000}" name="Review" dataDxfId="6"/>
    <tableColumn id="6" xr3:uid="{00000000-0010-0000-0000-000006000000}" name="Rating"/>
    <tableColumn id="7" xr3:uid="{00000000-0010-0000-0000-000007000000}" name="Absolute Discount" dataDxfId="5">
      <calculatedColumnFormula>C2-B2</calculatedColumnFormula>
    </tableColumn>
    <tableColumn id="8" xr3:uid="{00000000-0010-0000-0000-000008000000}" name="Rating Remarks">
      <calculatedColumnFormula>IF(F2&gt;0,IF(F2&lt;3,"POOR",IF(F2&lt;=4,"AVERAGE","EXCELLENT")),"")</calculatedColumnFormula>
    </tableColumn>
    <tableColumn id="9" xr3:uid="{00000000-0010-0000-0000-000009000000}" name="Discount rate">
      <calculatedColumnFormula>IF(D2&gt;0,IF(D2&lt;20%,"LOW",IF(D2&lt;=40%,"MEDIUM","HIGH")),"")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69"/>
  <sheetViews>
    <sheetView zoomScale="60" zoomScaleNormal="60" workbookViewId="0">
      <pane ySplit="1" topLeftCell="A2" activePane="bottomLeft" state="frozen"/>
      <selection pane="bottomLeft" activeCell="B127" sqref="B127"/>
    </sheetView>
  </sheetViews>
  <sheetFormatPr defaultRowHeight="14.5" x14ac:dyDescent="0.35"/>
  <cols>
    <col min="1" max="1" width="95.7265625" bestFit="1" customWidth="1"/>
    <col min="2" max="3" width="19.453125" style="4" bestFit="1" customWidth="1"/>
    <col min="4" max="4" width="10.26953125" customWidth="1"/>
    <col min="5" max="5" width="8.6328125" style="3" customWidth="1"/>
    <col min="6" max="6" width="10.7265625" bestFit="1" customWidth="1"/>
    <col min="7" max="7" width="18" customWidth="1"/>
    <col min="8" max="8" width="15.7265625" customWidth="1"/>
    <col min="9" max="9" width="14.08984375" customWidth="1"/>
    <col min="13" max="13" width="10.7265625" bestFit="1" customWidth="1"/>
  </cols>
  <sheetData>
    <row r="1" spans="1:9" x14ac:dyDescent="0.35">
      <c r="A1" t="s">
        <v>0</v>
      </c>
      <c r="B1" s="4" t="s">
        <v>114</v>
      </c>
      <c r="C1" s="4" t="s">
        <v>113</v>
      </c>
      <c r="D1" t="s">
        <v>1</v>
      </c>
      <c r="E1" s="3" t="s">
        <v>2</v>
      </c>
      <c r="F1" t="s">
        <v>112</v>
      </c>
      <c r="G1" t="s">
        <v>117</v>
      </c>
      <c r="H1" t="s">
        <v>118</v>
      </c>
      <c r="I1" t="s">
        <v>119</v>
      </c>
    </row>
    <row r="2" spans="1:9" x14ac:dyDescent="0.35">
      <c r="A2" t="s">
        <v>109</v>
      </c>
      <c r="B2" s="4">
        <v>199</v>
      </c>
      <c r="C2" s="4">
        <v>553</v>
      </c>
      <c r="D2" s="1">
        <v>0.64</v>
      </c>
      <c r="G2" s="3">
        <f t="shared" ref="G2:G33" si="0">C2-B2</f>
        <v>354</v>
      </c>
      <c r="H2" t="str">
        <f t="shared" ref="H2:H33" si="1">IF(F2&gt;0,IF(F2&lt;3,"POOR",IF(F2&lt;=4,"AVERAGE","EXCELLENT")),"")</f>
        <v/>
      </c>
      <c r="I2" t="str">
        <f t="shared" ref="I2:I33" si="2">IF(D2&gt;0,IF(D2&lt;20%,"LOW",IF(D2&lt;=40%,"MEDIUM","HIGH")),"")</f>
        <v>HIGH</v>
      </c>
    </row>
    <row r="3" spans="1:9" x14ac:dyDescent="0.35">
      <c r="A3" t="s">
        <v>51</v>
      </c>
      <c r="B3" s="4">
        <v>199</v>
      </c>
      <c r="C3" s="4">
        <v>504</v>
      </c>
      <c r="D3" s="1">
        <v>0.61</v>
      </c>
      <c r="G3" s="3">
        <f t="shared" si="0"/>
        <v>305</v>
      </c>
      <c r="H3" t="str">
        <f t="shared" si="1"/>
        <v/>
      </c>
      <c r="I3" t="str">
        <f t="shared" si="2"/>
        <v>HIGH</v>
      </c>
    </row>
    <row r="4" spans="1:9" x14ac:dyDescent="0.35">
      <c r="A4" t="s">
        <v>11</v>
      </c>
      <c r="B4" s="4">
        <v>1274</v>
      </c>
      <c r="C4" s="4">
        <v>2800</v>
      </c>
      <c r="D4" s="1">
        <v>0.55000000000000004</v>
      </c>
      <c r="E4" s="3">
        <v>-5</v>
      </c>
      <c r="F4">
        <v>4.8</v>
      </c>
      <c r="G4" s="3">
        <f t="shared" si="0"/>
        <v>1526</v>
      </c>
      <c r="H4" t="str">
        <f t="shared" si="1"/>
        <v>EXCELLENT</v>
      </c>
      <c r="I4" t="str">
        <f t="shared" si="2"/>
        <v>HIGH</v>
      </c>
    </row>
    <row r="5" spans="1:9" x14ac:dyDescent="0.35">
      <c r="A5" t="s">
        <v>63</v>
      </c>
      <c r="B5" s="4">
        <v>2115</v>
      </c>
      <c r="C5" s="4">
        <v>4700</v>
      </c>
      <c r="D5" s="1">
        <v>0.55000000000000004</v>
      </c>
      <c r="E5" s="3">
        <v>-13</v>
      </c>
      <c r="F5">
        <v>2.1</v>
      </c>
      <c r="G5" s="3">
        <f t="shared" si="0"/>
        <v>2585</v>
      </c>
      <c r="H5" t="str">
        <f t="shared" si="1"/>
        <v>POOR</v>
      </c>
      <c r="I5" t="str">
        <f t="shared" si="2"/>
        <v>HIGH</v>
      </c>
    </row>
    <row r="6" spans="1:9" x14ac:dyDescent="0.35">
      <c r="A6" t="s">
        <v>57</v>
      </c>
      <c r="B6" s="4">
        <v>399</v>
      </c>
      <c r="C6" s="4">
        <v>896</v>
      </c>
      <c r="D6" s="1">
        <v>0.55000000000000004</v>
      </c>
      <c r="G6" s="3">
        <f t="shared" si="0"/>
        <v>497</v>
      </c>
      <c r="H6" t="str">
        <f t="shared" si="1"/>
        <v/>
      </c>
      <c r="I6" t="str">
        <f t="shared" si="2"/>
        <v>HIGH</v>
      </c>
    </row>
    <row r="7" spans="1:9" x14ac:dyDescent="0.35">
      <c r="A7" t="s">
        <v>27</v>
      </c>
      <c r="B7" s="4">
        <v>2048</v>
      </c>
      <c r="C7" s="4">
        <v>4500</v>
      </c>
      <c r="D7" s="1">
        <v>0.54</v>
      </c>
      <c r="E7" s="3">
        <v>-7</v>
      </c>
      <c r="F7">
        <v>4.3</v>
      </c>
      <c r="G7" s="3">
        <f t="shared" si="0"/>
        <v>2452</v>
      </c>
      <c r="H7" t="str">
        <f t="shared" si="1"/>
        <v>EXCELLENT</v>
      </c>
      <c r="I7" t="str">
        <f t="shared" si="2"/>
        <v>HIGH</v>
      </c>
    </row>
    <row r="8" spans="1:9" x14ac:dyDescent="0.35">
      <c r="A8" t="s">
        <v>62</v>
      </c>
      <c r="B8" s="4">
        <v>458</v>
      </c>
      <c r="C8" s="4">
        <v>986</v>
      </c>
      <c r="D8" s="1">
        <v>0.54</v>
      </c>
      <c r="E8" s="3">
        <v>-10</v>
      </c>
      <c r="F8">
        <v>3</v>
      </c>
      <c r="G8" s="3">
        <f t="shared" si="0"/>
        <v>528</v>
      </c>
      <c r="H8" t="str">
        <f t="shared" si="1"/>
        <v>AVERAGE</v>
      </c>
      <c r="I8" t="str">
        <f t="shared" si="2"/>
        <v>HIGH</v>
      </c>
    </row>
    <row r="9" spans="1:9" x14ac:dyDescent="0.35">
      <c r="A9" t="s">
        <v>39</v>
      </c>
      <c r="B9" s="4">
        <v>171</v>
      </c>
      <c r="C9" s="4">
        <v>360</v>
      </c>
      <c r="D9" s="1">
        <v>0.53</v>
      </c>
      <c r="E9" s="3">
        <v>-2</v>
      </c>
      <c r="F9">
        <v>5</v>
      </c>
      <c r="G9" s="3">
        <f t="shared" si="0"/>
        <v>189</v>
      </c>
      <c r="H9" t="str">
        <f t="shared" si="1"/>
        <v>EXCELLENT</v>
      </c>
      <c r="I9" t="str">
        <f t="shared" si="2"/>
        <v>HIGH</v>
      </c>
    </row>
    <row r="10" spans="1:9" x14ac:dyDescent="0.35">
      <c r="A10" t="s">
        <v>23</v>
      </c>
      <c r="B10" s="4">
        <v>38</v>
      </c>
      <c r="C10" s="4">
        <v>80</v>
      </c>
      <c r="D10" s="1">
        <v>0.53</v>
      </c>
      <c r="E10" s="3">
        <v>-13</v>
      </c>
      <c r="F10">
        <v>3.3</v>
      </c>
      <c r="G10" s="3">
        <f t="shared" si="0"/>
        <v>42</v>
      </c>
      <c r="H10" t="str">
        <f t="shared" si="1"/>
        <v>AVERAGE</v>
      </c>
      <c r="I10" t="str">
        <f t="shared" si="2"/>
        <v>HIGH</v>
      </c>
    </row>
    <row r="11" spans="1:9" x14ac:dyDescent="0.35">
      <c r="A11" t="s">
        <v>33</v>
      </c>
      <c r="B11" s="4">
        <v>185</v>
      </c>
      <c r="C11" s="4">
        <v>382</v>
      </c>
      <c r="D11" s="1">
        <v>0.52</v>
      </c>
      <c r="E11" s="3">
        <v>-9</v>
      </c>
      <c r="F11">
        <v>4.3</v>
      </c>
      <c r="G11" s="3">
        <f t="shared" si="0"/>
        <v>197</v>
      </c>
      <c r="H11" t="str">
        <f t="shared" si="1"/>
        <v>EXCELLENT</v>
      </c>
      <c r="I11" t="str">
        <f t="shared" si="2"/>
        <v>HIGH</v>
      </c>
    </row>
    <row r="12" spans="1:9" x14ac:dyDescent="0.35">
      <c r="A12" t="s">
        <v>65</v>
      </c>
      <c r="B12" s="4">
        <v>325</v>
      </c>
      <c r="C12" s="4">
        <v>680</v>
      </c>
      <c r="D12" s="1">
        <v>0.52</v>
      </c>
      <c r="E12" s="3">
        <v>-15</v>
      </c>
      <c r="F12">
        <v>2.7</v>
      </c>
      <c r="G12" s="3">
        <f t="shared" si="0"/>
        <v>355</v>
      </c>
      <c r="H12" t="str">
        <f t="shared" si="1"/>
        <v>POOR</v>
      </c>
      <c r="I12" t="str">
        <f t="shared" si="2"/>
        <v>HIGH</v>
      </c>
    </row>
    <row r="13" spans="1:9" x14ac:dyDescent="0.35">
      <c r="A13" t="s">
        <v>18</v>
      </c>
      <c r="B13" s="4">
        <v>332</v>
      </c>
      <c r="C13" s="4">
        <v>684</v>
      </c>
      <c r="D13" s="1">
        <v>0.51</v>
      </c>
      <c r="E13" s="3">
        <v>-2</v>
      </c>
      <c r="F13">
        <v>5</v>
      </c>
      <c r="G13" s="3">
        <f t="shared" si="0"/>
        <v>352</v>
      </c>
      <c r="H13" t="str">
        <f t="shared" si="1"/>
        <v>EXCELLENT</v>
      </c>
      <c r="I13" t="str">
        <f t="shared" si="2"/>
        <v>HIGH</v>
      </c>
    </row>
    <row r="14" spans="1:9" x14ac:dyDescent="0.35">
      <c r="A14" t="s">
        <v>110</v>
      </c>
      <c r="B14" s="4">
        <v>450</v>
      </c>
      <c r="C14" s="4">
        <v>900</v>
      </c>
      <c r="D14" s="1">
        <v>0.5</v>
      </c>
      <c r="E14" s="3">
        <v>-1</v>
      </c>
      <c r="F14">
        <v>2</v>
      </c>
      <c r="G14" s="3">
        <f t="shared" si="0"/>
        <v>450</v>
      </c>
      <c r="H14" t="str">
        <f t="shared" si="1"/>
        <v>POOR</v>
      </c>
      <c r="I14" t="str">
        <f t="shared" si="2"/>
        <v>HIGH</v>
      </c>
    </row>
    <row r="15" spans="1:9" x14ac:dyDescent="0.35">
      <c r="A15" t="s">
        <v>68</v>
      </c>
      <c r="B15" s="4">
        <v>1000</v>
      </c>
      <c r="C15" s="4">
        <v>2000</v>
      </c>
      <c r="D15" s="1">
        <v>0.5</v>
      </c>
      <c r="E15" s="3">
        <v>-7</v>
      </c>
      <c r="F15">
        <v>2.2999999999999998</v>
      </c>
      <c r="G15" s="3">
        <f t="shared" si="0"/>
        <v>1000</v>
      </c>
      <c r="H15" t="str">
        <f t="shared" si="1"/>
        <v>POOR</v>
      </c>
      <c r="I15" t="str">
        <f t="shared" si="2"/>
        <v>HIGH</v>
      </c>
    </row>
    <row r="16" spans="1:9" x14ac:dyDescent="0.35">
      <c r="A16" t="s">
        <v>44</v>
      </c>
      <c r="B16" s="4">
        <v>238</v>
      </c>
      <c r="C16" s="4">
        <v>476</v>
      </c>
      <c r="D16" s="1">
        <v>0.5</v>
      </c>
      <c r="G16" s="3">
        <f t="shared" si="0"/>
        <v>238</v>
      </c>
      <c r="H16" t="str">
        <f t="shared" si="1"/>
        <v/>
      </c>
      <c r="I16" t="str">
        <f t="shared" si="2"/>
        <v>HIGH</v>
      </c>
    </row>
    <row r="17" spans="1:9" x14ac:dyDescent="0.35">
      <c r="A17" t="s">
        <v>47</v>
      </c>
      <c r="B17" s="4">
        <v>999</v>
      </c>
      <c r="C17" s="4">
        <v>2000</v>
      </c>
      <c r="D17" s="1">
        <v>0.5</v>
      </c>
      <c r="G17" s="3">
        <f t="shared" si="0"/>
        <v>1001</v>
      </c>
      <c r="H17" t="str">
        <f t="shared" si="1"/>
        <v/>
      </c>
      <c r="I17" t="str">
        <f t="shared" si="2"/>
        <v>HIGH</v>
      </c>
    </row>
    <row r="18" spans="1:9" x14ac:dyDescent="0.35">
      <c r="A18" t="s">
        <v>52</v>
      </c>
      <c r="B18" s="4">
        <v>299</v>
      </c>
      <c r="C18" s="4">
        <v>600</v>
      </c>
      <c r="D18" s="1">
        <v>0.5</v>
      </c>
      <c r="G18" s="3">
        <f t="shared" si="0"/>
        <v>301</v>
      </c>
      <c r="H18" t="str">
        <f t="shared" si="1"/>
        <v/>
      </c>
      <c r="I18" t="str">
        <f t="shared" si="2"/>
        <v>HIGH</v>
      </c>
    </row>
    <row r="19" spans="1:9" x14ac:dyDescent="0.35">
      <c r="A19" t="s">
        <v>90</v>
      </c>
      <c r="B19" s="4">
        <v>850</v>
      </c>
      <c r="C19" s="4">
        <v>1700</v>
      </c>
      <c r="D19" s="1">
        <v>0.5</v>
      </c>
      <c r="G19" s="3">
        <f t="shared" si="0"/>
        <v>850</v>
      </c>
      <c r="H19" t="str">
        <f t="shared" si="1"/>
        <v/>
      </c>
      <c r="I19" t="str">
        <f t="shared" si="2"/>
        <v>HIGH</v>
      </c>
    </row>
    <row r="20" spans="1:9" x14ac:dyDescent="0.35">
      <c r="A20" t="s">
        <v>94</v>
      </c>
      <c r="B20" s="4">
        <v>1200</v>
      </c>
      <c r="C20" s="4">
        <v>2400</v>
      </c>
      <c r="D20" s="1">
        <v>0.5</v>
      </c>
      <c r="G20" s="3">
        <f t="shared" si="0"/>
        <v>1200</v>
      </c>
      <c r="H20" t="str">
        <f t="shared" si="1"/>
        <v/>
      </c>
      <c r="I20" t="str">
        <f t="shared" si="2"/>
        <v>HIGH</v>
      </c>
    </row>
    <row r="21" spans="1:9" x14ac:dyDescent="0.35">
      <c r="A21" t="s">
        <v>81</v>
      </c>
      <c r="B21" s="4">
        <v>979</v>
      </c>
      <c r="C21" s="4">
        <v>1920</v>
      </c>
      <c r="D21" s="1">
        <v>0.49</v>
      </c>
      <c r="E21" s="3">
        <v>-1</v>
      </c>
      <c r="F21">
        <v>5</v>
      </c>
      <c r="G21" s="3">
        <f t="shared" si="0"/>
        <v>941</v>
      </c>
      <c r="H21" t="str">
        <f t="shared" si="1"/>
        <v>EXCELLENT</v>
      </c>
      <c r="I21" t="str">
        <f t="shared" si="2"/>
        <v>HIGH</v>
      </c>
    </row>
    <row r="22" spans="1:9" x14ac:dyDescent="0.35">
      <c r="A22" t="s">
        <v>84</v>
      </c>
      <c r="B22" s="4">
        <v>330</v>
      </c>
      <c r="C22" s="4">
        <v>647</v>
      </c>
      <c r="D22" s="1">
        <v>0.49</v>
      </c>
      <c r="E22" s="3">
        <v>-1</v>
      </c>
      <c r="F22">
        <v>4</v>
      </c>
      <c r="G22" s="3">
        <f t="shared" si="0"/>
        <v>317</v>
      </c>
      <c r="H22" t="str">
        <f t="shared" si="1"/>
        <v>AVERAGE</v>
      </c>
      <c r="I22" t="str">
        <f t="shared" si="2"/>
        <v>HIGH</v>
      </c>
    </row>
    <row r="23" spans="1:9" x14ac:dyDescent="0.35">
      <c r="A23" t="s">
        <v>20</v>
      </c>
      <c r="B23" s="4">
        <v>2025</v>
      </c>
      <c r="C23" s="4">
        <v>3971</v>
      </c>
      <c r="D23" s="1">
        <v>0.49</v>
      </c>
      <c r="E23" s="3">
        <v>-3</v>
      </c>
      <c r="F23">
        <v>5</v>
      </c>
      <c r="G23" s="3">
        <f t="shared" si="0"/>
        <v>1946</v>
      </c>
      <c r="H23" t="str">
        <f t="shared" si="1"/>
        <v>EXCELLENT</v>
      </c>
      <c r="I23" t="str">
        <f t="shared" si="2"/>
        <v>HIGH</v>
      </c>
    </row>
    <row r="24" spans="1:9" x14ac:dyDescent="0.35">
      <c r="A24" t="s">
        <v>22</v>
      </c>
      <c r="B24" s="4">
        <v>998</v>
      </c>
      <c r="C24" s="4">
        <v>1966</v>
      </c>
      <c r="D24" s="1">
        <v>0.49</v>
      </c>
      <c r="E24" s="3">
        <v>-44</v>
      </c>
      <c r="F24">
        <v>4.5999999999999996</v>
      </c>
      <c r="G24" s="3">
        <f t="shared" si="0"/>
        <v>968</v>
      </c>
      <c r="H24" t="str">
        <f t="shared" si="1"/>
        <v>EXCELLENT</v>
      </c>
      <c r="I24" t="str">
        <f t="shared" si="2"/>
        <v>HIGH</v>
      </c>
    </row>
    <row r="25" spans="1:9" x14ac:dyDescent="0.35">
      <c r="A25" t="s">
        <v>64</v>
      </c>
      <c r="B25" s="4">
        <v>445</v>
      </c>
      <c r="C25" s="4">
        <v>873</v>
      </c>
      <c r="D25" s="1">
        <v>0.49</v>
      </c>
      <c r="E25" s="3">
        <v>-69</v>
      </c>
      <c r="F25">
        <v>2.8</v>
      </c>
      <c r="G25" s="3">
        <f t="shared" si="0"/>
        <v>428</v>
      </c>
      <c r="H25" t="str">
        <f t="shared" si="1"/>
        <v>POOR</v>
      </c>
      <c r="I25" t="str">
        <f t="shared" si="2"/>
        <v>HIGH</v>
      </c>
    </row>
    <row r="26" spans="1:9" x14ac:dyDescent="0.35">
      <c r="A26" t="s">
        <v>43</v>
      </c>
      <c r="B26" s="4">
        <v>475</v>
      </c>
      <c r="C26" s="4">
        <v>931</v>
      </c>
      <c r="D26" s="1">
        <v>0.49</v>
      </c>
      <c r="G26" s="3">
        <f t="shared" si="0"/>
        <v>456</v>
      </c>
      <c r="H26" t="str">
        <f t="shared" si="1"/>
        <v/>
      </c>
      <c r="I26" t="str">
        <f t="shared" si="2"/>
        <v>HIGH</v>
      </c>
    </row>
    <row r="27" spans="1:9" x14ac:dyDescent="0.35">
      <c r="A27" t="s">
        <v>49</v>
      </c>
      <c r="B27" s="4">
        <v>671</v>
      </c>
      <c r="C27" s="4">
        <v>1316</v>
      </c>
      <c r="D27" s="1">
        <v>0.49</v>
      </c>
      <c r="G27" s="3">
        <f t="shared" si="0"/>
        <v>645</v>
      </c>
      <c r="H27" t="str">
        <f t="shared" si="1"/>
        <v/>
      </c>
      <c r="I27" t="str">
        <f t="shared" si="2"/>
        <v>HIGH</v>
      </c>
    </row>
    <row r="28" spans="1:9" x14ac:dyDescent="0.35">
      <c r="A28" t="s">
        <v>59</v>
      </c>
      <c r="B28" s="4">
        <v>799</v>
      </c>
      <c r="C28" s="4">
        <v>1567</v>
      </c>
      <c r="D28" s="1">
        <v>0.49</v>
      </c>
      <c r="G28" s="3">
        <f t="shared" si="0"/>
        <v>768</v>
      </c>
      <c r="H28" t="str">
        <f t="shared" si="1"/>
        <v/>
      </c>
      <c r="I28" t="str">
        <f t="shared" si="2"/>
        <v>HIGH</v>
      </c>
    </row>
    <row r="29" spans="1:9" x14ac:dyDescent="0.35">
      <c r="A29" t="s">
        <v>79</v>
      </c>
      <c r="B29" s="4">
        <v>230</v>
      </c>
      <c r="C29" s="4">
        <v>450</v>
      </c>
      <c r="D29" s="1">
        <v>0.49</v>
      </c>
      <c r="G29" s="3">
        <f t="shared" si="0"/>
        <v>220</v>
      </c>
      <c r="H29" t="str">
        <f t="shared" si="1"/>
        <v/>
      </c>
      <c r="I29" t="str">
        <f t="shared" si="2"/>
        <v>HIGH</v>
      </c>
    </row>
    <row r="30" spans="1:9" x14ac:dyDescent="0.35">
      <c r="A30" t="s">
        <v>51</v>
      </c>
      <c r="B30" s="4">
        <v>176</v>
      </c>
      <c r="C30" s="4">
        <v>345</v>
      </c>
      <c r="D30" s="1">
        <v>0.49</v>
      </c>
      <c r="G30" s="3">
        <f t="shared" si="0"/>
        <v>169</v>
      </c>
      <c r="H30" t="str">
        <f t="shared" si="1"/>
        <v/>
      </c>
      <c r="I30" t="str">
        <f t="shared" si="2"/>
        <v>HIGH</v>
      </c>
    </row>
    <row r="31" spans="1:9" x14ac:dyDescent="0.35">
      <c r="A31" t="s">
        <v>86</v>
      </c>
      <c r="B31" s="4">
        <v>274</v>
      </c>
      <c r="C31" s="4">
        <v>537</v>
      </c>
      <c r="D31" s="1">
        <v>0.49</v>
      </c>
      <c r="G31" s="3">
        <f t="shared" si="0"/>
        <v>263</v>
      </c>
      <c r="H31" t="str">
        <f t="shared" si="1"/>
        <v/>
      </c>
      <c r="I31" t="str">
        <f t="shared" si="2"/>
        <v>HIGH</v>
      </c>
    </row>
    <row r="32" spans="1:9" x14ac:dyDescent="0.35">
      <c r="A32" t="s">
        <v>59</v>
      </c>
      <c r="B32" s="4">
        <v>657</v>
      </c>
      <c r="C32" s="4">
        <v>1288</v>
      </c>
      <c r="D32" s="1">
        <v>0.49</v>
      </c>
      <c r="G32" s="3">
        <f t="shared" si="0"/>
        <v>631</v>
      </c>
      <c r="H32" t="str">
        <f t="shared" si="1"/>
        <v/>
      </c>
      <c r="I32" t="str">
        <f t="shared" si="2"/>
        <v>HIGH</v>
      </c>
    </row>
    <row r="33" spans="1:9" x14ac:dyDescent="0.35">
      <c r="A33" t="s">
        <v>97</v>
      </c>
      <c r="B33" s="4">
        <v>248</v>
      </c>
      <c r="C33" s="4">
        <v>486</v>
      </c>
      <c r="D33" s="1">
        <v>0.49</v>
      </c>
      <c r="G33" s="3">
        <f t="shared" si="0"/>
        <v>238</v>
      </c>
      <c r="H33" t="str">
        <f t="shared" si="1"/>
        <v/>
      </c>
      <c r="I33" t="str">
        <f t="shared" si="2"/>
        <v>HIGH</v>
      </c>
    </row>
    <row r="34" spans="1:9" x14ac:dyDescent="0.35">
      <c r="A34" t="s">
        <v>99</v>
      </c>
      <c r="B34" s="4">
        <v>525</v>
      </c>
      <c r="C34" s="4">
        <v>1029</v>
      </c>
      <c r="D34" s="1">
        <v>0.49</v>
      </c>
      <c r="G34" s="3">
        <f t="shared" ref="G34:G65" si="3">C34-B34</f>
        <v>504</v>
      </c>
      <c r="H34" t="str">
        <f t="shared" ref="H34:H65" si="4">IF(F34&gt;0,IF(F34&lt;3,"POOR",IF(F34&lt;=4,"AVERAGE","EXCELLENT")),"")</f>
        <v/>
      </c>
      <c r="I34" t="str">
        <f t="shared" ref="I34:I65" si="5">IF(D34&gt;0,IF(D34&lt;20%,"LOW",IF(D34&lt;=40%,"MEDIUM","HIGH")),"")</f>
        <v>HIGH</v>
      </c>
    </row>
    <row r="35" spans="1:9" x14ac:dyDescent="0.35">
      <c r="A35" t="s">
        <v>35</v>
      </c>
      <c r="B35" s="4">
        <v>1820</v>
      </c>
      <c r="C35" s="4">
        <v>3490</v>
      </c>
      <c r="D35" s="1">
        <v>0.48</v>
      </c>
      <c r="E35" s="3">
        <v>-9</v>
      </c>
      <c r="F35">
        <v>4.3</v>
      </c>
      <c r="G35" s="3">
        <f t="shared" si="3"/>
        <v>1670</v>
      </c>
      <c r="H35" t="str">
        <f t="shared" si="4"/>
        <v>EXCELLENT</v>
      </c>
      <c r="I35" t="str">
        <f t="shared" si="5"/>
        <v>HIGH</v>
      </c>
    </row>
    <row r="36" spans="1:9" x14ac:dyDescent="0.35">
      <c r="A36" t="s">
        <v>58</v>
      </c>
      <c r="B36" s="4">
        <v>699</v>
      </c>
      <c r="C36" s="4">
        <v>1343</v>
      </c>
      <c r="D36" s="1">
        <v>0.48</v>
      </c>
      <c r="G36" s="3">
        <f t="shared" si="3"/>
        <v>644</v>
      </c>
      <c r="H36" t="str">
        <f t="shared" si="4"/>
        <v/>
      </c>
      <c r="I36" t="str">
        <f t="shared" si="5"/>
        <v>HIGH</v>
      </c>
    </row>
    <row r="37" spans="1:9" x14ac:dyDescent="0.35">
      <c r="A37" t="s">
        <v>91</v>
      </c>
      <c r="B37" s="4">
        <v>1300</v>
      </c>
      <c r="C37" s="4">
        <v>2500</v>
      </c>
      <c r="D37" s="1">
        <v>0.48</v>
      </c>
      <c r="G37" s="3">
        <f t="shared" si="3"/>
        <v>1200</v>
      </c>
      <c r="H37" t="str">
        <f t="shared" si="4"/>
        <v/>
      </c>
      <c r="I37" t="str">
        <f t="shared" si="5"/>
        <v>HIGH</v>
      </c>
    </row>
    <row r="38" spans="1:9" x14ac:dyDescent="0.35">
      <c r="A38" t="s">
        <v>92</v>
      </c>
      <c r="B38" s="4">
        <v>105</v>
      </c>
      <c r="C38" s="4">
        <v>200</v>
      </c>
      <c r="D38" s="1">
        <v>0.48</v>
      </c>
      <c r="G38" s="3">
        <f t="shared" si="3"/>
        <v>95</v>
      </c>
      <c r="H38" t="str">
        <f t="shared" si="4"/>
        <v/>
      </c>
      <c r="I38" t="str">
        <f t="shared" si="5"/>
        <v>HIGH</v>
      </c>
    </row>
    <row r="39" spans="1:9" x14ac:dyDescent="0.35">
      <c r="A39" t="s">
        <v>74</v>
      </c>
      <c r="B39" s="4">
        <v>968</v>
      </c>
      <c r="C39" s="4">
        <v>1814</v>
      </c>
      <c r="D39" s="1">
        <v>0.47</v>
      </c>
      <c r="E39" s="3">
        <v>-6</v>
      </c>
      <c r="F39">
        <v>2.2000000000000002</v>
      </c>
      <c r="G39" s="3">
        <f t="shared" si="3"/>
        <v>846</v>
      </c>
      <c r="H39" t="str">
        <f t="shared" si="4"/>
        <v>POOR</v>
      </c>
      <c r="I39" t="str">
        <f t="shared" si="5"/>
        <v>HIGH</v>
      </c>
    </row>
    <row r="40" spans="1:9" x14ac:dyDescent="0.35">
      <c r="A40" t="s">
        <v>75</v>
      </c>
      <c r="B40" s="4">
        <v>1570</v>
      </c>
      <c r="C40" s="4">
        <v>2988</v>
      </c>
      <c r="D40" s="1">
        <v>0.47</v>
      </c>
      <c r="E40" s="3">
        <v>-7</v>
      </c>
      <c r="F40">
        <v>2.1</v>
      </c>
      <c r="G40" s="3">
        <f t="shared" si="3"/>
        <v>1418</v>
      </c>
      <c r="H40" t="str">
        <f t="shared" si="4"/>
        <v>POOR</v>
      </c>
      <c r="I40" t="str">
        <f t="shared" si="5"/>
        <v>HIGH</v>
      </c>
    </row>
    <row r="41" spans="1:9" x14ac:dyDescent="0.35">
      <c r="A41" t="s">
        <v>15</v>
      </c>
      <c r="B41" s="4">
        <v>552</v>
      </c>
      <c r="C41" s="4">
        <v>1035</v>
      </c>
      <c r="D41" s="1">
        <v>0.47</v>
      </c>
      <c r="E41" s="3">
        <v>-12</v>
      </c>
      <c r="F41">
        <v>4.8</v>
      </c>
      <c r="G41" s="3">
        <f t="shared" si="3"/>
        <v>483</v>
      </c>
      <c r="H41" t="str">
        <f t="shared" si="4"/>
        <v>EXCELLENT</v>
      </c>
      <c r="I41" t="str">
        <f t="shared" si="5"/>
        <v>HIGH</v>
      </c>
    </row>
    <row r="42" spans="1:9" x14ac:dyDescent="0.35">
      <c r="A42" t="s">
        <v>4</v>
      </c>
      <c r="B42" s="4">
        <v>527</v>
      </c>
      <c r="C42" s="4">
        <v>999</v>
      </c>
      <c r="D42" s="1">
        <v>0.47</v>
      </c>
      <c r="E42" s="3">
        <v>-14</v>
      </c>
      <c r="F42">
        <v>4.0999999999999996</v>
      </c>
      <c r="G42" s="3">
        <f t="shared" si="3"/>
        <v>472</v>
      </c>
      <c r="H42" t="str">
        <f t="shared" si="4"/>
        <v>EXCELLENT</v>
      </c>
      <c r="I42" t="str">
        <f t="shared" si="5"/>
        <v>HIGH</v>
      </c>
    </row>
    <row r="43" spans="1:9" x14ac:dyDescent="0.35">
      <c r="A43" t="s">
        <v>76</v>
      </c>
      <c r="B43" s="4">
        <v>790</v>
      </c>
      <c r="C43" s="4">
        <v>1485</v>
      </c>
      <c r="D43" s="1">
        <v>0.47</v>
      </c>
      <c r="G43" s="3">
        <f t="shared" si="3"/>
        <v>695</v>
      </c>
      <c r="H43" t="str">
        <f t="shared" si="4"/>
        <v/>
      </c>
      <c r="I43" t="str">
        <f t="shared" si="5"/>
        <v>HIGH</v>
      </c>
    </row>
    <row r="44" spans="1:9" x14ac:dyDescent="0.35">
      <c r="A44" t="s">
        <v>93</v>
      </c>
      <c r="B44" s="4">
        <v>899</v>
      </c>
      <c r="C44" s="4">
        <v>1699</v>
      </c>
      <c r="D44" s="1">
        <v>0.47</v>
      </c>
      <c r="G44" s="3">
        <f t="shared" si="3"/>
        <v>800</v>
      </c>
      <c r="H44" t="str">
        <f t="shared" si="4"/>
        <v/>
      </c>
      <c r="I44" t="str">
        <f t="shared" si="5"/>
        <v>HIGH</v>
      </c>
    </row>
    <row r="45" spans="1:9" x14ac:dyDescent="0.35">
      <c r="A45" t="s">
        <v>111</v>
      </c>
      <c r="B45" s="4">
        <v>169</v>
      </c>
      <c r="C45" s="4">
        <v>320</v>
      </c>
      <c r="D45" s="1">
        <v>0.47</v>
      </c>
      <c r="G45" s="3">
        <f t="shared" si="3"/>
        <v>151</v>
      </c>
      <c r="H45" t="str">
        <f t="shared" si="4"/>
        <v/>
      </c>
      <c r="I45" t="str">
        <f t="shared" si="5"/>
        <v>HIGH</v>
      </c>
    </row>
    <row r="46" spans="1:9" x14ac:dyDescent="0.35">
      <c r="A46" t="s">
        <v>80</v>
      </c>
      <c r="B46" s="4">
        <v>1189</v>
      </c>
      <c r="C46" s="4">
        <v>2199</v>
      </c>
      <c r="D46" s="1">
        <v>0.46</v>
      </c>
      <c r="E46" s="3">
        <v>-1</v>
      </c>
      <c r="F46">
        <v>3</v>
      </c>
      <c r="G46" s="3">
        <f t="shared" si="3"/>
        <v>1010</v>
      </c>
      <c r="H46" t="str">
        <f t="shared" si="4"/>
        <v>AVERAGE</v>
      </c>
      <c r="I46" t="str">
        <f t="shared" si="5"/>
        <v>HIGH</v>
      </c>
    </row>
    <row r="47" spans="1:9" x14ac:dyDescent="0.35">
      <c r="A47" t="s">
        <v>19</v>
      </c>
      <c r="B47" s="4">
        <v>195</v>
      </c>
      <c r="C47" s="4">
        <v>360</v>
      </c>
      <c r="D47" s="1">
        <v>0.46</v>
      </c>
      <c r="E47" s="3">
        <v>-2</v>
      </c>
      <c r="F47">
        <v>5</v>
      </c>
      <c r="G47" s="3">
        <f t="shared" si="3"/>
        <v>165</v>
      </c>
      <c r="H47" t="str">
        <f t="shared" si="4"/>
        <v>EXCELLENT</v>
      </c>
      <c r="I47" t="str">
        <f t="shared" si="5"/>
        <v>HIGH</v>
      </c>
    </row>
    <row r="48" spans="1:9" x14ac:dyDescent="0.35">
      <c r="A48" t="s">
        <v>32</v>
      </c>
      <c r="B48" s="4">
        <v>2200</v>
      </c>
      <c r="C48" s="4">
        <v>4080</v>
      </c>
      <c r="D48" s="1">
        <v>0.46</v>
      </c>
      <c r="G48" s="3">
        <f t="shared" si="3"/>
        <v>1880</v>
      </c>
      <c r="H48" t="str">
        <f t="shared" si="4"/>
        <v/>
      </c>
      <c r="I48" t="str">
        <f t="shared" si="5"/>
        <v>HIGH</v>
      </c>
    </row>
    <row r="49" spans="1:9" x14ac:dyDescent="0.35">
      <c r="A49" t="s">
        <v>12</v>
      </c>
      <c r="B49" s="4">
        <v>1600</v>
      </c>
      <c r="C49" s="4">
        <v>2929</v>
      </c>
      <c r="D49" s="1">
        <v>0.45</v>
      </c>
      <c r="E49" s="3">
        <v>-5</v>
      </c>
      <c r="F49">
        <v>3.8</v>
      </c>
      <c r="G49" s="3">
        <f t="shared" si="3"/>
        <v>1329</v>
      </c>
      <c r="H49" t="str">
        <f t="shared" si="4"/>
        <v>AVERAGE</v>
      </c>
      <c r="I49" t="str">
        <f t="shared" si="5"/>
        <v>HIGH</v>
      </c>
    </row>
    <row r="50" spans="1:9" x14ac:dyDescent="0.35">
      <c r="A50" t="s">
        <v>67</v>
      </c>
      <c r="B50" s="4">
        <v>990</v>
      </c>
      <c r="C50" s="4">
        <v>1814</v>
      </c>
      <c r="D50" s="1">
        <v>0.45</v>
      </c>
      <c r="E50" s="3">
        <v>-6</v>
      </c>
      <c r="F50">
        <v>2.2000000000000002</v>
      </c>
      <c r="G50" s="3">
        <f t="shared" si="3"/>
        <v>824</v>
      </c>
      <c r="H50" t="str">
        <f t="shared" si="4"/>
        <v>POOR</v>
      </c>
      <c r="I50" t="str">
        <f t="shared" si="5"/>
        <v>HIGH</v>
      </c>
    </row>
    <row r="51" spans="1:9" x14ac:dyDescent="0.35">
      <c r="A51" t="s">
        <v>70</v>
      </c>
      <c r="B51" s="4">
        <v>382</v>
      </c>
      <c r="C51" s="4">
        <v>700</v>
      </c>
      <c r="D51" s="1">
        <v>0.45</v>
      </c>
      <c r="E51" s="3">
        <v>-17</v>
      </c>
      <c r="F51">
        <v>2.6</v>
      </c>
      <c r="G51" s="3">
        <f t="shared" si="3"/>
        <v>318</v>
      </c>
      <c r="H51" t="str">
        <f t="shared" si="4"/>
        <v>POOR</v>
      </c>
      <c r="I51" t="str">
        <f t="shared" si="5"/>
        <v>HIGH</v>
      </c>
    </row>
    <row r="52" spans="1:9" x14ac:dyDescent="0.35">
      <c r="A52" t="s">
        <v>57</v>
      </c>
      <c r="B52" s="4">
        <v>499</v>
      </c>
      <c r="C52" s="4">
        <v>900</v>
      </c>
      <c r="D52" s="1">
        <v>0.45</v>
      </c>
      <c r="G52" s="3">
        <f t="shared" si="3"/>
        <v>401</v>
      </c>
      <c r="H52" t="str">
        <f t="shared" si="4"/>
        <v/>
      </c>
      <c r="I52" t="str">
        <f t="shared" si="5"/>
        <v>HIGH</v>
      </c>
    </row>
    <row r="53" spans="1:9" x14ac:dyDescent="0.35">
      <c r="A53" t="s">
        <v>73</v>
      </c>
      <c r="B53" s="4">
        <v>509</v>
      </c>
      <c r="C53" s="4">
        <v>899</v>
      </c>
      <c r="D53" s="1">
        <v>0.43</v>
      </c>
      <c r="E53" s="3">
        <v>-5</v>
      </c>
      <c r="F53">
        <v>3</v>
      </c>
      <c r="G53" s="3">
        <f t="shared" si="3"/>
        <v>390</v>
      </c>
      <c r="H53" t="str">
        <f t="shared" si="4"/>
        <v>AVERAGE</v>
      </c>
      <c r="I53" t="str">
        <f t="shared" si="5"/>
        <v>HIGH</v>
      </c>
    </row>
    <row r="54" spans="1:9" x14ac:dyDescent="0.35">
      <c r="A54" t="s">
        <v>72</v>
      </c>
      <c r="B54" s="4">
        <v>345</v>
      </c>
      <c r="C54" s="4">
        <v>602</v>
      </c>
      <c r="D54" s="1">
        <v>0.43</v>
      </c>
      <c r="E54" s="3">
        <v>-6</v>
      </c>
      <c r="F54">
        <v>2.2999999999999998</v>
      </c>
      <c r="G54" s="3">
        <f t="shared" si="3"/>
        <v>257</v>
      </c>
      <c r="H54" t="str">
        <f t="shared" si="4"/>
        <v>POOR</v>
      </c>
      <c r="I54" t="str">
        <f t="shared" si="5"/>
        <v>HIGH</v>
      </c>
    </row>
    <row r="55" spans="1:9" x14ac:dyDescent="0.35">
      <c r="A55" t="s">
        <v>77</v>
      </c>
      <c r="B55" s="4">
        <v>690</v>
      </c>
      <c r="C55" s="4">
        <v>1200</v>
      </c>
      <c r="D55" s="1">
        <v>0.43</v>
      </c>
      <c r="G55" s="3">
        <f t="shared" si="3"/>
        <v>510</v>
      </c>
      <c r="H55" t="str">
        <f t="shared" si="4"/>
        <v/>
      </c>
      <c r="I55" t="str">
        <f t="shared" si="5"/>
        <v>HIGH</v>
      </c>
    </row>
    <row r="56" spans="1:9" x14ac:dyDescent="0.35">
      <c r="A56" t="s">
        <v>89</v>
      </c>
      <c r="B56" s="4">
        <v>630</v>
      </c>
      <c r="C56" s="4">
        <v>1100</v>
      </c>
      <c r="D56" s="1">
        <v>0.43</v>
      </c>
      <c r="G56" s="3">
        <f t="shared" si="3"/>
        <v>470</v>
      </c>
      <c r="H56" t="str">
        <f t="shared" si="4"/>
        <v/>
      </c>
      <c r="I56" t="str">
        <f t="shared" si="5"/>
        <v>HIGH</v>
      </c>
    </row>
    <row r="57" spans="1:9" x14ac:dyDescent="0.35">
      <c r="A57" t="s">
        <v>16</v>
      </c>
      <c r="B57" s="4">
        <v>501</v>
      </c>
      <c r="C57" s="4">
        <v>860</v>
      </c>
      <c r="D57" s="1">
        <v>0.42</v>
      </c>
      <c r="E57" s="3">
        <v>-6</v>
      </c>
      <c r="F57">
        <v>4.5</v>
      </c>
      <c r="G57" s="3">
        <f t="shared" si="3"/>
        <v>359</v>
      </c>
      <c r="H57" t="str">
        <f t="shared" si="4"/>
        <v>EXCELLENT</v>
      </c>
      <c r="I57" t="str">
        <f t="shared" si="5"/>
        <v>HIGH</v>
      </c>
    </row>
    <row r="58" spans="1:9" x14ac:dyDescent="0.35">
      <c r="A58" t="s">
        <v>24</v>
      </c>
      <c r="B58" s="4">
        <v>1860</v>
      </c>
      <c r="C58" s="4">
        <v>3220</v>
      </c>
      <c r="D58" s="1">
        <v>0.42</v>
      </c>
      <c r="G58" s="3">
        <f t="shared" si="3"/>
        <v>1360</v>
      </c>
      <c r="H58" t="str">
        <f t="shared" si="4"/>
        <v/>
      </c>
      <c r="I58" t="str">
        <f t="shared" si="5"/>
        <v>HIGH</v>
      </c>
    </row>
    <row r="59" spans="1:9" x14ac:dyDescent="0.35">
      <c r="A59" t="s">
        <v>45</v>
      </c>
      <c r="B59" s="4">
        <v>610</v>
      </c>
      <c r="C59" s="4">
        <v>1060</v>
      </c>
      <c r="D59" s="1">
        <v>0.42</v>
      </c>
      <c r="G59" s="3">
        <f t="shared" si="3"/>
        <v>450</v>
      </c>
      <c r="H59" t="str">
        <f t="shared" si="4"/>
        <v/>
      </c>
      <c r="I59" t="str">
        <f t="shared" si="5"/>
        <v>HIGH</v>
      </c>
    </row>
    <row r="60" spans="1:9" x14ac:dyDescent="0.35">
      <c r="A60" t="s">
        <v>100</v>
      </c>
      <c r="B60" s="4">
        <v>1080</v>
      </c>
      <c r="C60" s="4">
        <v>1874</v>
      </c>
      <c r="D60" s="1">
        <v>0.42</v>
      </c>
      <c r="G60" s="3">
        <f t="shared" si="3"/>
        <v>794</v>
      </c>
      <c r="H60" t="str">
        <f t="shared" si="4"/>
        <v/>
      </c>
      <c r="I60" t="str">
        <f t="shared" si="5"/>
        <v>HIGH</v>
      </c>
    </row>
    <row r="61" spans="1:9" x14ac:dyDescent="0.35">
      <c r="A61" t="s">
        <v>40</v>
      </c>
      <c r="B61" s="4">
        <v>389</v>
      </c>
      <c r="C61" s="4">
        <v>656</v>
      </c>
      <c r="D61" s="1">
        <v>0.41</v>
      </c>
      <c r="E61" s="3">
        <v>-36</v>
      </c>
      <c r="F61">
        <v>4.3</v>
      </c>
      <c r="G61" s="3">
        <f t="shared" si="3"/>
        <v>267</v>
      </c>
      <c r="H61" t="str">
        <f t="shared" si="4"/>
        <v>EXCELLENT</v>
      </c>
      <c r="I61" t="str">
        <f t="shared" si="5"/>
        <v>HIGH</v>
      </c>
    </row>
    <row r="62" spans="1:9" x14ac:dyDescent="0.35">
      <c r="A62" t="s">
        <v>56</v>
      </c>
      <c r="B62" s="4">
        <v>799</v>
      </c>
      <c r="C62" s="4">
        <v>1343</v>
      </c>
      <c r="D62" s="1">
        <v>0.41</v>
      </c>
      <c r="G62" s="3">
        <f t="shared" si="3"/>
        <v>544</v>
      </c>
      <c r="H62" t="str">
        <f t="shared" si="4"/>
        <v/>
      </c>
      <c r="I62" t="str">
        <f t="shared" si="5"/>
        <v>HIGH</v>
      </c>
    </row>
    <row r="63" spans="1:9" x14ac:dyDescent="0.35">
      <c r="A63" t="s">
        <v>102</v>
      </c>
      <c r="B63" s="4">
        <v>1420</v>
      </c>
      <c r="C63" s="4">
        <v>2420</v>
      </c>
      <c r="D63" s="1">
        <v>0.41</v>
      </c>
      <c r="G63" s="3">
        <f t="shared" si="3"/>
        <v>1000</v>
      </c>
      <c r="H63" t="str">
        <f t="shared" si="4"/>
        <v/>
      </c>
      <c r="I63" t="str">
        <f t="shared" si="5"/>
        <v>HIGH</v>
      </c>
    </row>
    <row r="64" spans="1:9" x14ac:dyDescent="0.35">
      <c r="A64" t="s">
        <v>38</v>
      </c>
      <c r="B64" s="4">
        <v>1620</v>
      </c>
      <c r="C64" s="4">
        <v>2690</v>
      </c>
      <c r="D64" s="1">
        <v>0.4</v>
      </c>
      <c r="E64" s="3">
        <v>-1</v>
      </c>
      <c r="F64">
        <v>5</v>
      </c>
      <c r="G64" s="3">
        <f t="shared" si="3"/>
        <v>1070</v>
      </c>
      <c r="H64" t="str">
        <f t="shared" si="4"/>
        <v>EXCELLENT</v>
      </c>
      <c r="I64" t="str">
        <f t="shared" si="5"/>
        <v>MEDIUM</v>
      </c>
    </row>
    <row r="65" spans="1:9" x14ac:dyDescent="0.35">
      <c r="A65" t="s">
        <v>69</v>
      </c>
      <c r="B65" s="4">
        <v>3750</v>
      </c>
      <c r="C65" s="4">
        <v>6143</v>
      </c>
      <c r="D65" s="1">
        <v>0.39</v>
      </c>
      <c r="E65" s="3">
        <v>-5</v>
      </c>
      <c r="F65">
        <v>3</v>
      </c>
      <c r="G65" s="3">
        <f t="shared" si="3"/>
        <v>2393</v>
      </c>
      <c r="H65" t="str">
        <f t="shared" si="4"/>
        <v>AVERAGE</v>
      </c>
      <c r="I65" t="str">
        <f t="shared" si="5"/>
        <v>MEDIUM</v>
      </c>
    </row>
    <row r="66" spans="1:9" x14ac:dyDescent="0.35">
      <c r="A66" t="s">
        <v>3</v>
      </c>
      <c r="B66" s="4">
        <v>950</v>
      </c>
      <c r="C66" s="4">
        <v>1525</v>
      </c>
      <c r="D66" s="1">
        <v>0.38</v>
      </c>
      <c r="E66" s="3">
        <v>-2</v>
      </c>
      <c r="F66">
        <v>4.5</v>
      </c>
      <c r="G66" s="3">
        <f t="shared" ref="G66:G97" si="6">C66-B66</f>
        <v>575</v>
      </c>
      <c r="H66" t="str">
        <f t="shared" ref="H66:H97" si="7">IF(F66&gt;0,IF(F66&lt;3,"POOR",IF(F66&lt;=4,"AVERAGE","EXCELLENT")),"")</f>
        <v>EXCELLENT</v>
      </c>
      <c r="I66" t="str">
        <f t="shared" ref="I66:I97" si="8">IF(D66&gt;0,IF(D66&lt;20%,"LOW",IF(D66&lt;=40%,"MEDIUM","HIGH")),"")</f>
        <v>MEDIUM</v>
      </c>
    </row>
    <row r="67" spans="1:9" x14ac:dyDescent="0.35">
      <c r="A67" t="s">
        <v>41</v>
      </c>
      <c r="B67" s="4">
        <v>1980</v>
      </c>
      <c r="C67" s="4">
        <v>3200</v>
      </c>
      <c r="D67" s="1">
        <v>0.38</v>
      </c>
      <c r="E67" s="3">
        <v>-2</v>
      </c>
      <c r="F67">
        <v>4.5</v>
      </c>
      <c r="G67" s="3">
        <f t="shared" si="6"/>
        <v>1220</v>
      </c>
      <c r="H67" t="str">
        <f t="shared" si="7"/>
        <v>EXCELLENT</v>
      </c>
      <c r="I67" t="str">
        <f t="shared" si="8"/>
        <v>MEDIUM</v>
      </c>
    </row>
    <row r="68" spans="1:9" x14ac:dyDescent="0.35">
      <c r="A68" t="s">
        <v>42</v>
      </c>
      <c r="B68" s="4">
        <v>2750</v>
      </c>
      <c r="C68" s="4">
        <v>4471</v>
      </c>
      <c r="D68" s="1">
        <v>0.38</v>
      </c>
      <c r="G68" s="3">
        <f t="shared" si="6"/>
        <v>1721</v>
      </c>
      <c r="H68" t="str">
        <f t="shared" si="7"/>
        <v/>
      </c>
      <c r="I68" t="str">
        <f t="shared" si="8"/>
        <v>MEDIUM</v>
      </c>
    </row>
    <row r="69" spans="1:9" x14ac:dyDescent="0.35">
      <c r="A69" t="s">
        <v>50</v>
      </c>
      <c r="B69" s="4">
        <v>1200</v>
      </c>
      <c r="C69" s="4">
        <v>1950</v>
      </c>
      <c r="D69" s="1">
        <v>0.38</v>
      </c>
      <c r="G69" s="3">
        <f t="shared" si="6"/>
        <v>750</v>
      </c>
      <c r="H69" t="str">
        <f t="shared" si="7"/>
        <v/>
      </c>
      <c r="I69" t="str">
        <f t="shared" si="8"/>
        <v>MEDIUM</v>
      </c>
    </row>
    <row r="70" spans="1:9" x14ac:dyDescent="0.35">
      <c r="A70" t="s">
        <v>10</v>
      </c>
      <c r="B70" s="4">
        <v>988</v>
      </c>
      <c r="C70" s="4">
        <v>1580</v>
      </c>
      <c r="D70" s="1">
        <v>0.37</v>
      </c>
      <c r="E70" s="3">
        <v>-2</v>
      </c>
      <c r="F70">
        <v>4</v>
      </c>
      <c r="G70" s="3">
        <f t="shared" si="6"/>
        <v>592</v>
      </c>
      <c r="H70" t="str">
        <f t="shared" si="7"/>
        <v>AVERAGE</v>
      </c>
      <c r="I70" t="str">
        <f t="shared" si="8"/>
        <v>MEDIUM</v>
      </c>
    </row>
    <row r="71" spans="1:9" x14ac:dyDescent="0.35">
      <c r="A71" t="s">
        <v>6</v>
      </c>
      <c r="B71" s="4">
        <v>1580</v>
      </c>
      <c r="C71" s="4">
        <v>2499</v>
      </c>
      <c r="D71" s="1">
        <v>0.37</v>
      </c>
      <c r="E71" s="3">
        <v>-7</v>
      </c>
      <c r="F71">
        <v>4.7</v>
      </c>
      <c r="G71" s="3">
        <f t="shared" si="6"/>
        <v>919</v>
      </c>
      <c r="H71" t="str">
        <f t="shared" si="7"/>
        <v>EXCELLENT</v>
      </c>
      <c r="I71" t="str">
        <f t="shared" si="8"/>
        <v>MEDIUM</v>
      </c>
    </row>
    <row r="72" spans="1:9" x14ac:dyDescent="0.35">
      <c r="A72" t="s">
        <v>82</v>
      </c>
      <c r="B72" s="4">
        <v>1460</v>
      </c>
      <c r="C72" s="4">
        <v>2290</v>
      </c>
      <c r="D72" s="1">
        <v>0.36</v>
      </c>
      <c r="G72" s="3">
        <f t="shared" si="6"/>
        <v>830</v>
      </c>
      <c r="H72" t="str">
        <f t="shared" si="7"/>
        <v/>
      </c>
      <c r="I72" t="str">
        <f t="shared" si="8"/>
        <v>MEDIUM</v>
      </c>
    </row>
    <row r="73" spans="1:9" x14ac:dyDescent="0.35">
      <c r="A73" t="s">
        <v>25</v>
      </c>
      <c r="B73" s="4">
        <v>880</v>
      </c>
      <c r="C73" s="4">
        <v>1350</v>
      </c>
      <c r="D73" s="1">
        <v>0.35</v>
      </c>
      <c r="E73" s="3">
        <v>-6</v>
      </c>
      <c r="F73">
        <v>4</v>
      </c>
      <c r="G73" s="3">
        <f t="shared" si="6"/>
        <v>470</v>
      </c>
      <c r="H73" t="str">
        <f t="shared" si="7"/>
        <v>AVERAGE</v>
      </c>
      <c r="I73" t="str">
        <f t="shared" si="8"/>
        <v>MEDIUM</v>
      </c>
    </row>
    <row r="74" spans="1:9" x14ac:dyDescent="0.35">
      <c r="A74" t="s">
        <v>28</v>
      </c>
      <c r="B74" s="4">
        <v>420</v>
      </c>
      <c r="C74" s="4">
        <v>647</v>
      </c>
      <c r="D74" s="1">
        <v>0.35</v>
      </c>
      <c r="E74" s="3">
        <v>-49</v>
      </c>
      <c r="F74">
        <v>4.5999999999999996</v>
      </c>
      <c r="G74" s="3">
        <f t="shared" si="6"/>
        <v>227</v>
      </c>
      <c r="H74" t="str">
        <f t="shared" si="7"/>
        <v>EXCELLENT</v>
      </c>
      <c r="I74" t="str">
        <f t="shared" si="8"/>
        <v>MEDIUM</v>
      </c>
    </row>
    <row r="75" spans="1:9" x14ac:dyDescent="0.35">
      <c r="A75" t="s">
        <v>34</v>
      </c>
      <c r="B75" s="4">
        <v>980</v>
      </c>
      <c r="C75" s="4">
        <v>1490</v>
      </c>
      <c r="D75" s="1">
        <v>0.34</v>
      </c>
      <c r="E75" s="3">
        <v>-12</v>
      </c>
      <c r="F75">
        <v>4.7</v>
      </c>
      <c r="G75" s="3">
        <f t="shared" si="6"/>
        <v>510</v>
      </c>
      <c r="H75" t="str">
        <f t="shared" si="7"/>
        <v>EXCELLENT</v>
      </c>
      <c r="I75" t="str">
        <f t="shared" si="8"/>
        <v>MEDIUM</v>
      </c>
    </row>
    <row r="76" spans="1:9" x14ac:dyDescent="0.35">
      <c r="A76" t="s">
        <v>14</v>
      </c>
      <c r="B76" s="4">
        <v>990</v>
      </c>
      <c r="C76" s="4">
        <v>1500</v>
      </c>
      <c r="D76" s="1">
        <v>0.34</v>
      </c>
      <c r="E76" s="3">
        <v>-39</v>
      </c>
      <c r="F76">
        <v>4.7</v>
      </c>
      <c r="G76" s="3">
        <f t="shared" si="6"/>
        <v>510</v>
      </c>
      <c r="H76" t="str">
        <f t="shared" si="7"/>
        <v>EXCELLENT</v>
      </c>
      <c r="I76" t="str">
        <f t="shared" si="8"/>
        <v>MEDIUM</v>
      </c>
    </row>
    <row r="77" spans="1:9" x14ac:dyDescent="0.35">
      <c r="A77" t="s">
        <v>105</v>
      </c>
      <c r="B77" s="4">
        <v>1150</v>
      </c>
      <c r="C77" s="4">
        <v>1737</v>
      </c>
      <c r="D77" s="1">
        <v>0.34</v>
      </c>
      <c r="G77" s="3">
        <f t="shared" si="6"/>
        <v>587</v>
      </c>
      <c r="H77" t="str">
        <f t="shared" si="7"/>
        <v/>
      </c>
      <c r="I77" t="str">
        <f t="shared" si="8"/>
        <v>MEDIUM</v>
      </c>
    </row>
    <row r="78" spans="1:9" x14ac:dyDescent="0.35">
      <c r="A78" t="s">
        <v>106</v>
      </c>
      <c r="B78" s="4">
        <v>1190</v>
      </c>
      <c r="C78" s="4">
        <v>1810</v>
      </c>
      <c r="D78" s="1">
        <v>0.34</v>
      </c>
      <c r="G78" s="3">
        <f t="shared" si="6"/>
        <v>620</v>
      </c>
      <c r="H78" t="str">
        <f t="shared" si="7"/>
        <v/>
      </c>
      <c r="I78" t="str">
        <f t="shared" si="8"/>
        <v>MEDIUM</v>
      </c>
    </row>
    <row r="79" spans="1:9" x14ac:dyDescent="0.35">
      <c r="A79" t="s">
        <v>17</v>
      </c>
      <c r="B79" s="4">
        <v>1680</v>
      </c>
      <c r="C79" s="4">
        <v>2499</v>
      </c>
      <c r="D79" s="1">
        <v>0.33</v>
      </c>
      <c r="E79" s="3">
        <v>-9</v>
      </c>
      <c r="F79">
        <v>4.2</v>
      </c>
      <c r="G79" s="3">
        <f t="shared" si="6"/>
        <v>819</v>
      </c>
      <c r="H79" t="str">
        <f t="shared" si="7"/>
        <v>EXCELLENT</v>
      </c>
      <c r="I79" t="str">
        <f t="shared" si="8"/>
        <v>MEDIUM</v>
      </c>
    </row>
    <row r="80" spans="1:9" x14ac:dyDescent="0.35">
      <c r="A80" t="s">
        <v>48</v>
      </c>
      <c r="B80" s="4">
        <v>1190</v>
      </c>
      <c r="C80" s="4">
        <v>1785</v>
      </c>
      <c r="D80" s="1">
        <v>0.33</v>
      </c>
      <c r="G80" s="3">
        <f t="shared" si="6"/>
        <v>595</v>
      </c>
      <c r="H80" t="str">
        <f t="shared" si="7"/>
        <v/>
      </c>
      <c r="I80" t="str">
        <f t="shared" si="8"/>
        <v>MEDIUM</v>
      </c>
    </row>
    <row r="81" spans="1:9" x14ac:dyDescent="0.35">
      <c r="A81" t="s">
        <v>30</v>
      </c>
      <c r="B81" s="4">
        <v>1350</v>
      </c>
      <c r="C81" s="4">
        <v>1990</v>
      </c>
      <c r="D81" s="1">
        <v>0.32</v>
      </c>
      <c r="E81" s="3">
        <v>-13</v>
      </c>
      <c r="F81">
        <v>3.8</v>
      </c>
      <c r="G81" s="3">
        <f t="shared" si="6"/>
        <v>640</v>
      </c>
      <c r="H81" t="str">
        <f t="shared" si="7"/>
        <v>AVERAGE</v>
      </c>
      <c r="I81" t="str">
        <f t="shared" si="8"/>
        <v>MEDIUM</v>
      </c>
    </row>
    <row r="82" spans="1:9" x14ac:dyDescent="0.35">
      <c r="A82" t="s">
        <v>31</v>
      </c>
      <c r="B82" s="4">
        <v>1758</v>
      </c>
      <c r="C82" s="4">
        <v>2499</v>
      </c>
      <c r="D82" s="1">
        <v>0.3</v>
      </c>
      <c r="E82" s="3">
        <v>-20</v>
      </c>
      <c r="F82">
        <v>4.0999999999999996</v>
      </c>
      <c r="G82" s="3">
        <f t="shared" si="6"/>
        <v>741</v>
      </c>
      <c r="H82" t="str">
        <f t="shared" si="7"/>
        <v>EXCELLENT</v>
      </c>
      <c r="I82" t="str">
        <f t="shared" si="8"/>
        <v>MEDIUM</v>
      </c>
    </row>
    <row r="83" spans="1:9" x14ac:dyDescent="0.35">
      <c r="A83" t="s">
        <v>71</v>
      </c>
      <c r="B83" s="4">
        <v>2300</v>
      </c>
      <c r="C83" s="4">
        <v>3240</v>
      </c>
      <c r="D83" s="1">
        <v>0.28999999999999998</v>
      </c>
      <c r="E83" s="3">
        <v>-5</v>
      </c>
      <c r="F83">
        <v>3</v>
      </c>
      <c r="G83" s="3">
        <f t="shared" si="6"/>
        <v>940</v>
      </c>
      <c r="H83" t="str">
        <f t="shared" si="7"/>
        <v>AVERAGE</v>
      </c>
      <c r="I83" t="str">
        <f t="shared" si="8"/>
        <v>MEDIUM</v>
      </c>
    </row>
    <row r="84" spans="1:9" x14ac:dyDescent="0.35">
      <c r="A84" t="s">
        <v>36</v>
      </c>
      <c r="B84" s="4">
        <v>1940</v>
      </c>
      <c r="C84" s="4">
        <v>2650</v>
      </c>
      <c r="D84" s="1">
        <v>0.27</v>
      </c>
      <c r="E84" s="3">
        <v>-20</v>
      </c>
      <c r="F84">
        <v>4.7</v>
      </c>
      <c r="G84" s="3">
        <f t="shared" si="6"/>
        <v>710</v>
      </c>
      <c r="H84" t="str">
        <f t="shared" si="7"/>
        <v>EXCELLENT</v>
      </c>
      <c r="I84" t="str">
        <f t="shared" si="8"/>
        <v>MEDIUM</v>
      </c>
    </row>
    <row r="85" spans="1:9" x14ac:dyDescent="0.35">
      <c r="A85" t="s">
        <v>37</v>
      </c>
      <c r="B85" s="4">
        <v>1980</v>
      </c>
      <c r="C85" s="4">
        <v>2699</v>
      </c>
      <c r="D85" s="1">
        <v>0.27</v>
      </c>
      <c r="E85" s="3">
        <v>-32</v>
      </c>
      <c r="F85">
        <v>4.5</v>
      </c>
      <c r="G85" s="3">
        <f t="shared" si="6"/>
        <v>719</v>
      </c>
      <c r="H85" t="str">
        <f t="shared" si="7"/>
        <v>EXCELLENT</v>
      </c>
      <c r="I85" t="str">
        <f t="shared" si="8"/>
        <v>MEDIUM</v>
      </c>
    </row>
    <row r="86" spans="1:9" x14ac:dyDescent="0.35">
      <c r="A86" t="s">
        <v>60</v>
      </c>
      <c r="B86" s="4">
        <v>2799</v>
      </c>
      <c r="C86" s="4">
        <v>3810</v>
      </c>
      <c r="D86" s="1">
        <v>0.27</v>
      </c>
      <c r="G86" s="3">
        <f t="shared" si="6"/>
        <v>1011</v>
      </c>
      <c r="H86" t="str">
        <f t="shared" si="7"/>
        <v/>
      </c>
      <c r="I86" t="str">
        <f t="shared" si="8"/>
        <v>MEDIUM</v>
      </c>
    </row>
    <row r="87" spans="1:9" x14ac:dyDescent="0.35">
      <c r="A87" t="s">
        <v>7</v>
      </c>
      <c r="B87" s="4">
        <v>1740</v>
      </c>
      <c r="C87" s="4">
        <v>2356</v>
      </c>
      <c r="D87" s="1">
        <v>0.26</v>
      </c>
      <c r="E87" s="3">
        <v>-5</v>
      </c>
      <c r="F87">
        <v>4.8</v>
      </c>
      <c r="G87" s="3">
        <f t="shared" si="6"/>
        <v>616</v>
      </c>
      <c r="H87" t="str">
        <f t="shared" si="7"/>
        <v>EXCELLENT</v>
      </c>
      <c r="I87" t="str">
        <f t="shared" si="8"/>
        <v>MEDIUM</v>
      </c>
    </row>
    <row r="88" spans="1:9" x14ac:dyDescent="0.35">
      <c r="A88" t="s">
        <v>5</v>
      </c>
      <c r="B88" s="4">
        <v>2199</v>
      </c>
      <c r="C88" s="4">
        <v>2923</v>
      </c>
      <c r="D88" s="1">
        <v>0.25</v>
      </c>
      <c r="E88" s="3">
        <v>-24</v>
      </c>
      <c r="F88">
        <v>4.5999999999999996</v>
      </c>
      <c r="G88" s="3">
        <f t="shared" si="6"/>
        <v>724</v>
      </c>
      <c r="H88" t="str">
        <f t="shared" si="7"/>
        <v>EXCELLENT</v>
      </c>
      <c r="I88" t="str">
        <f t="shared" si="8"/>
        <v>MEDIUM</v>
      </c>
    </row>
    <row r="89" spans="1:9" x14ac:dyDescent="0.35">
      <c r="A89" t="s">
        <v>9</v>
      </c>
      <c r="B89" s="4">
        <v>2319</v>
      </c>
      <c r="C89" s="4">
        <v>3032</v>
      </c>
      <c r="D89" s="1">
        <v>0.24</v>
      </c>
      <c r="E89" s="3">
        <v>-55</v>
      </c>
      <c r="F89">
        <v>4.5999999999999996</v>
      </c>
      <c r="G89" s="3">
        <f t="shared" si="6"/>
        <v>713</v>
      </c>
      <c r="H89" t="str">
        <f t="shared" si="7"/>
        <v>EXCELLENT</v>
      </c>
      <c r="I89" t="str">
        <f t="shared" si="8"/>
        <v>MEDIUM</v>
      </c>
    </row>
    <row r="90" spans="1:9" x14ac:dyDescent="0.35">
      <c r="A90" t="s">
        <v>104</v>
      </c>
      <c r="B90" s="4">
        <v>198</v>
      </c>
      <c r="C90" s="4">
        <v>260</v>
      </c>
      <c r="D90" s="1">
        <v>0.24</v>
      </c>
      <c r="G90" s="3">
        <f t="shared" si="6"/>
        <v>62</v>
      </c>
      <c r="H90" t="str">
        <f t="shared" si="7"/>
        <v/>
      </c>
      <c r="I90" t="str">
        <f t="shared" si="8"/>
        <v>MEDIUM</v>
      </c>
    </row>
    <row r="91" spans="1:9" x14ac:dyDescent="0.35">
      <c r="A91" t="s">
        <v>26</v>
      </c>
      <c r="B91" s="4">
        <v>1650</v>
      </c>
      <c r="C91" s="4">
        <v>2150</v>
      </c>
      <c r="D91" s="1">
        <v>0.23</v>
      </c>
      <c r="E91" s="3">
        <v>-14</v>
      </c>
      <c r="F91">
        <v>4.4000000000000004</v>
      </c>
      <c r="G91" s="3">
        <f t="shared" si="6"/>
        <v>500</v>
      </c>
      <c r="H91" t="str">
        <f t="shared" si="7"/>
        <v>EXCELLENT</v>
      </c>
      <c r="I91" t="str">
        <f t="shared" si="8"/>
        <v>MEDIUM</v>
      </c>
    </row>
    <row r="92" spans="1:9" x14ac:dyDescent="0.35">
      <c r="A92" t="s">
        <v>66</v>
      </c>
      <c r="B92" s="4">
        <v>1220</v>
      </c>
      <c r="C92" s="4">
        <v>1555</v>
      </c>
      <c r="D92" s="1">
        <v>0.22</v>
      </c>
      <c r="E92" s="3">
        <v>-16</v>
      </c>
      <c r="F92">
        <v>2.9</v>
      </c>
      <c r="G92" s="3">
        <f t="shared" si="6"/>
        <v>335</v>
      </c>
      <c r="H92" t="str">
        <f t="shared" si="7"/>
        <v>POOR</v>
      </c>
      <c r="I92" t="str">
        <f t="shared" si="8"/>
        <v>MEDIUM</v>
      </c>
    </row>
    <row r="93" spans="1:9" x14ac:dyDescent="0.35">
      <c r="A93" t="s">
        <v>54</v>
      </c>
      <c r="B93" s="4">
        <v>299</v>
      </c>
      <c r="C93" s="4">
        <v>384</v>
      </c>
      <c r="D93" s="1">
        <v>0.22</v>
      </c>
      <c r="G93" s="3">
        <f t="shared" si="6"/>
        <v>85</v>
      </c>
      <c r="H93" t="str">
        <f t="shared" si="7"/>
        <v/>
      </c>
      <c r="I93" t="str">
        <f t="shared" si="8"/>
        <v>MEDIUM</v>
      </c>
    </row>
    <row r="94" spans="1:9" x14ac:dyDescent="0.35">
      <c r="A94" t="s">
        <v>101</v>
      </c>
      <c r="B94" s="4">
        <v>3640</v>
      </c>
      <c r="C94" s="4">
        <v>4588</v>
      </c>
      <c r="D94" s="1">
        <v>0.21</v>
      </c>
      <c r="E94" s="3">
        <v>-1</v>
      </c>
      <c r="F94">
        <v>5</v>
      </c>
      <c r="G94" s="3">
        <f t="shared" si="6"/>
        <v>948</v>
      </c>
      <c r="H94" t="str">
        <f t="shared" si="7"/>
        <v>EXCELLENT</v>
      </c>
      <c r="I94" t="str">
        <f t="shared" si="8"/>
        <v>MEDIUM</v>
      </c>
    </row>
    <row r="95" spans="1:9" x14ac:dyDescent="0.35">
      <c r="A95" t="s">
        <v>13</v>
      </c>
      <c r="B95" s="4">
        <v>799</v>
      </c>
      <c r="C95" s="4">
        <v>999</v>
      </c>
      <c r="D95" s="1">
        <v>0.2</v>
      </c>
      <c r="E95" s="3">
        <v>-12</v>
      </c>
      <c r="F95">
        <v>4.0999999999999996</v>
      </c>
      <c r="G95" s="3">
        <f t="shared" si="6"/>
        <v>200</v>
      </c>
      <c r="H95" t="str">
        <f t="shared" si="7"/>
        <v>EXCELLENT</v>
      </c>
      <c r="I95" t="str">
        <f t="shared" si="8"/>
        <v>MEDIUM</v>
      </c>
    </row>
    <row r="96" spans="1:9" x14ac:dyDescent="0.35">
      <c r="A96" t="s">
        <v>21</v>
      </c>
      <c r="B96" s="4">
        <v>2999</v>
      </c>
      <c r="C96" s="4">
        <v>3699</v>
      </c>
      <c r="D96" s="1">
        <v>0.19</v>
      </c>
      <c r="E96" s="3">
        <v>-5</v>
      </c>
      <c r="F96">
        <v>4.5999999999999996</v>
      </c>
      <c r="G96" s="3">
        <f t="shared" si="6"/>
        <v>700</v>
      </c>
      <c r="H96" t="str">
        <f t="shared" si="7"/>
        <v>EXCELLENT</v>
      </c>
      <c r="I96" t="str">
        <f t="shared" si="8"/>
        <v>LOW</v>
      </c>
    </row>
    <row r="97" spans="1:9" x14ac:dyDescent="0.35">
      <c r="A97" t="s">
        <v>29</v>
      </c>
      <c r="B97" s="4">
        <v>2880</v>
      </c>
      <c r="C97" s="4">
        <v>3520</v>
      </c>
      <c r="D97" s="1">
        <v>0.18</v>
      </c>
      <c r="E97" s="3">
        <v>-12</v>
      </c>
      <c r="F97">
        <v>3.8</v>
      </c>
      <c r="G97" s="3">
        <f t="shared" si="6"/>
        <v>640</v>
      </c>
      <c r="H97" t="str">
        <f t="shared" si="7"/>
        <v>AVERAGE</v>
      </c>
      <c r="I97" t="str">
        <f t="shared" si="8"/>
        <v>LOW</v>
      </c>
    </row>
    <row r="98" spans="1:9" x14ac:dyDescent="0.35">
      <c r="A98" t="s">
        <v>85</v>
      </c>
      <c r="B98" s="4">
        <v>1466</v>
      </c>
      <c r="C98" s="4">
        <v>1699</v>
      </c>
      <c r="D98" s="1">
        <v>0.14000000000000001</v>
      </c>
      <c r="G98" s="3">
        <f t="shared" ref="G98:G113" si="9">C98-B98</f>
        <v>233</v>
      </c>
      <c r="H98" t="str">
        <f t="shared" ref="H98:H113" si="10">IF(F98&gt;0,IF(F98&lt;3,"POOR",IF(F98&lt;=4,"AVERAGE","EXCELLENT")),"")</f>
        <v/>
      </c>
      <c r="I98" t="str">
        <f t="shared" ref="I98:I113" si="11">IF(D98&gt;0,IF(D98&lt;20%,"LOW",IF(D98&lt;=40%,"MEDIUM","HIGH")),"")</f>
        <v>LOW</v>
      </c>
    </row>
    <row r="99" spans="1:9" x14ac:dyDescent="0.35">
      <c r="A99" t="s">
        <v>88</v>
      </c>
      <c r="B99" s="4">
        <v>1468</v>
      </c>
      <c r="C99" s="4">
        <v>1699</v>
      </c>
      <c r="D99" s="1">
        <v>0.14000000000000001</v>
      </c>
      <c r="G99" s="3">
        <f t="shared" si="9"/>
        <v>231</v>
      </c>
      <c r="H99" t="str">
        <f t="shared" si="10"/>
        <v/>
      </c>
      <c r="I99" t="str">
        <f t="shared" si="11"/>
        <v>LOW</v>
      </c>
    </row>
    <row r="100" spans="1:9" x14ac:dyDescent="0.35">
      <c r="A100" t="s">
        <v>61</v>
      </c>
      <c r="B100" s="4">
        <v>2170</v>
      </c>
      <c r="C100" s="4">
        <v>2500</v>
      </c>
      <c r="D100" s="1">
        <v>0.13</v>
      </c>
      <c r="E100" s="3">
        <v>-6</v>
      </c>
      <c r="F100">
        <v>2.5</v>
      </c>
      <c r="G100" s="3">
        <f t="shared" si="9"/>
        <v>330</v>
      </c>
      <c r="H100" t="str">
        <f t="shared" si="10"/>
        <v>POOR</v>
      </c>
      <c r="I100" t="str">
        <f t="shared" si="11"/>
        <v>LOW</v>
      </c>
    </row>
    <row r="101" spans="1:9" x14ac:dyDescent="0.35">
      <c r="A101" t="s">
        <v>87</v>
      </c>
      <c r="B101" s="4">
        <v>799</v>
      </c>
      <c r="C101" s="4">
        <v>900</v>
      </c>
      <c r="D101" s="1">
        <v>0.11</v>
      </c>
      <c r="G101" s="3">
        <f t="shared" si="9"/>
        <v>101</v>
      </c>
      <c r="H101" t="str">
        <f t="shared" si="10"/>
        <v/>
      </c>
      <c r="I101" t="str">
        <f t="shared" si="11"/>
        <v>LOW</v>
      </c>
    </row>
    <row r="102" spans="1:9" x14ac:dyDescent="0.35">
      <c r="A102" t="s">
        <v>8</v>
      </c>
      <c r="B102" s="4">
        <v>2999</v>
      </c>
      <c r="C102" s="4">
        <v>3290</v>
      </c>
      <c r="D102" s="1">
        <v>0.09</v>
      </c>
      <c r="E102" s="3">
        <v>-15</v>
      </c>
      <c r="F102">
        <v>4</v>
      </c>
      <c r="G102" s="3">
        <f t="shared" si="9"/>
        <v>291</v>
      </c>
      <c r="H102" t="str">
        <f t="shared" si="10"/>
        <v>AVERAGE</v>
      </c>
      <c r="I102" t="str">
        <f t="shared" si="11"/>
        <v>LOW</v>
      </c>
    </row>
    <row r="103" spans="1:9" x14ac:dyDescent="0.35">
      <c r="A103" t="s">
        <v>95</v>
      </c>
      <c r="B103" s="4">
        <v>1526</v>
      </c>
      <c r="C103" s="4">
        <v>1660</v>
      </c>
      <c r="D103" s="1">
        <v>0.08</v>
      </c>
      <c r="G103" s="3">
        <f t="shared" si="9"/>
        <v>134</v>
      </c>
      <c r="H103" t="str">
        <f t="shared" si="10"/>
        <v/>
      </c>
      <c r="I103" t="str">
        <f t="shared" si="11"/>
        <v>LOW</v>
      </c>
    </row>
    <row r="104" spans="1:9" x14ac:dyDescent="0.35">
      <c r="A104" t="s">
        <v>78</v>
      </c>
      <c r="B104" s="4">
        <v>1732</v>
      </c>
      <c r="C104" s="4">
        <v>1799</v>
      </c>
      <c r="D104" s="1">
        <v>0.04</v>
      </c>
      <c r="G104" s="3">
        <f t="shared" si="9"/>
        <v>67</v>
      </c>
      <c r="H104" t="str">
        <f t="shared" si="10"/>
        <v/>
      </c>
      <c r="I104" t="str">
        <f t="shared" si="11"/>
        <v>LOW</v>
      </c>
    </row>
    <row r="105" spans="1:9" x14ac:dyDescent="0.35">
      <c r="A105" t="s">
        <v>98</v>
      </c>
      <c r="B105" s="4">
        <v>3546</v>
      </c>
      <c r="C105" s="4">
        <v>3699</v>
      </c>
      <c r="D105" s="1">
        <v>0.04</v>
      </c>
      <c r="G105" s="3">
        <f t="shared" si="9"/>
        <v>153</v>
      </c>
      <c r="H105" t="str">
        <f t="shared" si="10"/>
        <v/>
      </c>
      <c r="I105" t="str">
        <f t="shared" si="11"/>
        <v>LOW</v>
      </c>
    </row>
    <row r="106" spans="1:9" x14ac:dyDescent="0.35">
      <c r="A106" t="s">
        <v>55</v>
      </c>
      <c r="B106" s="4">
        <v>1459</v>
      </c>
      <c r="C106" s="4">
        <v>1499</v>
      </c>
      <c r="D106" s="1">
        <v>0.03</v>
      </c>
      <c r="G106" s="3">
        <f t="shared" si="9"/>
        <v>40</v>
      </c>
      <c r="H106" t="str">
        <f t="shared" si="10"/>
        <v/>
      </c>
      <c r="I106" t="str">
        <f t="shared" si="11"/>
        <v>LOW</v>
      </c>
    </row>
    <row r="107" spans="1:9" x14ac:dyDescent="0.35">
      <c r="A107" t="s">
        <v>46</v>
      </c>
      <c r="B107" s="4">
        <v>2132</v>
      </c>
      <c r="C107" s="4">
        <v>2169</v>
      </c>
      <c r="D107" s="1">
        <v>0.02</v>
      </c>
      <c r="G107" s="3">
        <f t="shared" si="9"/>
        <v>37</v>
      </c>
      <c r="H107" t="str">
        <f t="shared" si="10"/>
        <v/>
      </c>
      <c r="I107" t="str">
        <f t="shared" si="11"/>
        <v>LOW</v>
      </c>
    </row>
    <row r="108" spans="1:9" x14ac:dyDescent="0.35">
      <c r="A108" t="s">
        <v>53</v>
      </c>
      <c r="B108" s="4">
        <v>1660</v>
      </c>
      <c r="C108" s="4">
        <v>1699</v>
      </c>
      <c r="D108" s="1">
        <v>0.02</v>
      </c>
      <c r="G108" s="3">
        <f t="shared" si="9"/>
        <v>39</v>
      </c>
      <c r="H108" t="str">
        <f t="shared" si="10"/>
        <v/>
      </c>
      <c r="I108" t="str">
        <f t="shared" si="11"/>
        <v>LOW</v>
      </c>
    </row>
    <row r="109" spans="1:9" x14ac:dyDescent="0.35">
      <c r="A109" t="s">
        <v>83</v>
      </c>
      <c r="B109" s="4">
        <v>1666</v>
      </c>
      <c r="C109" s="4">
        <v>1699</v>
      </c>
      <c r="D109" s="1">
        <v>0.02</v>
      </c>
      <c r="G109" s="3">
        <f t="shared" si="9"/>
        <v>33</v>
      </c>
      <c r="H109" t="str">
        <f t="shared" si="10"/>
        <v/>
      </c>
      <c r="I109" t="str">
        <f t="shared" si="11"/>
        <v>LOW</v>
      </c>
    </row>
    <row r="110" spans="1:9" x14ac:dyDescent="0.35">
      <c r="A110" t="s">
        <v>96</v>
      </c>
      <c r="B110" s="4">
        <v>1462</v>
      </c>
      <c r="C110" s="4">
        <v>1499</v>
      </c>
      <c r="D110" s="1">
        <v>0.02</v>
      </c>
      <c r="G110" s="3">
        <f t="shared" si="9"/>
        <v>37</v>
      </c>
      <c r="H110" t="str">
        <f t="shared" si="10"/>
        <v/>
      </c>
      <c r="I110" t="str">
        <f t="shared" si="11"/>
        <v>LOW</v>
      </c>
    </row>
    <row r="111" spans="1:9" x14ac:dyDescent="0.35">
      <c r="A111" t="s">
        <v>107</v>
      </c>
      <c r="B111" s="4">
        <v>1658</v>
      </c>
      <c r="C111" s="4">
        <v>1699</v>
      </c>
      <c r="D111" s="1">
        <v>0.02</v>
      </c>
      <c r="G111" s="3">
        <f t="shared" si="9"/>
        <v>41</v>
      </c>
      <c r="H111" t="str">
        <f t="shared" si="10"/>
        <v/>
      </c>
      <c r="I111" t="str">
        <f t="shared" si="11"/>
        <v>LOW</v>
      </c>
    </row>
    <row r="112" spans="1:9" x14ac:dyDescent="0.35">
      <c r="A112" t="s">
        <v>108</v>
      </c>
      <c r="B112" s="4">
        <v>1768</v>
      </c>
      <c r="C112" s="4">
        <v>1799</v>
      </c>
      <c r="D112" s="1">
        <v>0.02</v>
      </c>
      <c r="G112" s="3">
        <f t="shared" si="9"/>
        <v>31</v>
      </c>
      <c r="H112" t="str">
        <f t="shared" si="10"/>
        <v/>
      </c>
      <c r="I112" t="str">
        <f t="shared" si="11"/>
        <v>LOW</v>
      </c>
    </row>
    <row r="113" spans="1:9" x14ac:dyDescent="0.35">
      <c r="A113" t="s">
        <v>103</v>
      </c>
      <c r="B113" s="4">
        <v>1875</v>
      </c>
      <c r="C113" s="4">
        <v>1899</v>
      </c>
      <c r="D113" s="1">
        <v>0.01</v>
      </c>
      <c r="G113" s="3">
        <f t="shared" si="9"/>
        <v>24</v>
      </c>
      <c r="H113" t="str">
        <f t="shared" si="10"/>
        <v/>
      </c>
      <c r="I113" t="str">
        <f t="shared" si="11"/>
        <v>LOW</v>
      </c>
    </row>
    <row r="116" spans="1:9" x14ac:dyDescent="0.35">
      <c r="A116" s="5" t="s">
        <v>129</v>
      </c>
      <c r="B116" s="6">
        <f>MAX(B2:B113)</f>
        <v>3750</v>
      </c>
      <c r="C116" s="6">
        <f t="shared" ref="C116:G116" si="12">MAX(C2:C113)</f>
        <v>6143</v>
      </c>
      <c r="D116" s="6">
        <f t="shared" si="12"/>
        <v>0.64</v>
      </c>
      <c r="E116" s="6">
        <f t="shared" si="12"/>
        <v>-1</v>
      </c>
      <c r="F116" s="6">
        <f t="shared" si="12"/>
        <v>5</v>
      </c>
      <c r="G116" s="6">
        <f t="shared" si="12"/>
        <v>2585</v>
      </c>
    </row>
    <row r="117" spans="1:9" x14ac:dyDescent="0.35">
      <c r="A117" s="5" t="s">
        <v>130</v>
      </c>
      <c r="B117" s="6">
        <f>MIN(B2:B113)</f>
        <v>38</v>
      </c>
      <c r="C117" s="6">
        <f t="shared" ref="C117:G117" si="13">MIN(C2:C113)</f>
        <v>80</v>
      </c>
      <c r="D117" s="6">
        <f t="shared" si="13"/>
        <v>0.01</v>
      </c>
      <c r="E117" s="6">
        <f t="shared" si="13"/>
        <v>-69</v>
      </c>
      <c r="F117" s="6">
        <f t="shared" si="13"/>
        <v>2</v>
      </c>
      <c r="G117" s="6">
        <f t="shared" si="13"/>
        <v>24</v>
      </c>
    </row>
    <row r="118" spans="1:9" x14ac:dyDescent="0.35">
      <c r="A118" s="5" t="s">
        <v>128</v>
      </c>
      <c r="B118" s="6">
        <f>AVERAGE(B2:B114)</f>
        <v>1188.5</v>
      </c>
      <c r="C118" s="6">
        <f t="shared" ref="C118:G118" si="14">AVERAGE(C2:C114)</f>
        <v>1815.5714285714287</v>
      </c>
      <c r="D118" s="6">
        <f t="shared" si="14"/>
        <v>0.36776785714285737</v>
      </c>
      <c r="E118" s="6">
        <f t="shared" si="14"/>
        <v>-12.684210526315789</v>
      </c>
      <c r="F118" s="6">
        <f t="shared" si="14"/>
        <v>3.8894736842105253</v>
      </c>
      <c r="G118" s="6">
        <f t="shared" si="14"/>
        <v>627.07142857142856</v>
      </c>
    </row>
    <row r="120" spans="1:9" x14ac:dyDescent="0.35">
      <c r="A120" s="5" t="s">
        <v>131</v>
      </c>
      <c r="B120" s="4" t="str">
        <f>INDEX(A2:A113,MATCH(MAX(B2:B113),B2:B113,0))</f>
        <v>32PCS Portable Cordless Drill Set With Cyclic Battery Drive -26 Variable Speed</v>
      </c>
    </row>
    <row r="121" spans="1:9" x14ac:dyDescent="0.35">
      <c r="A121" s="5" t="s">
        <v>132</v>
      </c>
      <c r="B121" s="4" t="str">
        <f>INDEX(A2:A113,MATCH(MIN(B2:B113),B2:B113,0))</f>
        <v>3PCS Single Head Knitting Crochet Sweater Needle Set</v>
      </c>
    </row>
    <row r="130" spans="1:2" x14ac:dyDescent="0.35">
      <c r="A130" t="s">
        <v>144</v>
      </c>
      <c r="B130" s="10">
        <f>CORREL(Table3[Discount],Table3[Review])</f>
        <v>0.13682272428088293</v>
      </c>
    </row>
    <row r="131" spans="1:2" x14ac:dyDescent="0.35">
      <c r="A131" t="s">
        <v>145</v>
      </c>
      <c r="B131" s="10">
        <f>CORREL(Table3[Rating],Table3[Review])</f>
        <v>-5.7209035119876468E-2</v>
      </c>
    </row>
    <row r="133" spans="1:2" x14ac:dyDescent="0.35">
      <c r="A133" s="5" t="s">
        <v>121</v>
      </c>
    </row>
    <row r="134" spans="1:2" x14ac:dyDescent="0.35">
      <c r="A134" t="s">
        <v>39</v>
      </c>
    </row>
    <row r="135" spans="1:2" x14ac:dyDescent="0.35">
      <c r="A135" t="s">
        <v>18</v>
      </c>
    </row>
    <row r="136" spans="1:2" x14ac:dyDescent="0.35">
      <c r="A136" t="s">
        <v>20</v>
      </c>
    </row>
    <row r="137" spans="1:2" x14ac:dyDescent="0.35">
      <c r="A137" t="s">
        <v>81</v>
      </c>
    </row>
    <row r="138" spans="1:2" x14ac:dyDescent="0.35">
      <c r="A138" t="s">
        <v>19</v>
      </c>
    </row>
    <row r="140" spans="1:2" x14ac:dyDescent="0.35">
      <c r="A140" s="5" t="s">
        <v>120</v>
      </c>
    </row>
    <row r="141" spans="1:2" x14ac:dyDescent="0.35">
      <c r="A141" t="s">
        <v>74</v>
      </c>
    </row>
    <row r="142" spans="1:2" x14ac:dyDescent="0.35">
      <c r="A142" t="s">
        <v>67</v>
      </c>
    </row>
    <row r="143" spans="1:2" x14ac:dyDescent="0.35">
      <c r="A143" t="s">
        <v>63</v>
      </c>
    </row>
    <row r="144" spans="1:2" x14ac:dyDescent="0.35">
      <c r="A144" t="s">
        <v>75</v>
      </c>
    </row>
    <row r="145" spans="1:1" x14ac:dyDescent="0.35">
      <c r="A145" t="s">
        <v>110</v>
      </c>
    </row>
    <row r="147" spans="1:1" x14ac:dyDescent="0.35">
      <c r="A147" s="5" t="s">
        <v>123</v>
      </c>
    </row>
    <row r="148" spans="1:1" x14ac:dyDescent="0.35">
      <c r="A148" t="s">
        <v>109</v>
      </c>
    </row>
    <row r="149" spans="1:1" x14ac:dyDescent="0.35">
      <c r="A149" t="s">
        <v>51</v>
      </c>
    </row>
    <row r="150" spans="1:1" x14ac:dyDescent="0.35">
      <c r="A150" t="s">
        <v>11</v>
      </c>
    </row>
    <row r="151" spans="1:1" x14ac:dyDescent="0.35">
      <c r="A151" t="s">
        <v>63</v>
      </c>
    </row>
    <row r="152" spans="1:1" x14ac:dyDescent="0.35">
      <c r="A152" t="s">
        <v>57</v>
      </c>
    </row>
    <row r="153" spans="1:1" x14ac:dyDescent="0.35">
      <c r="A153" t="s">
        <v>27</v>
      </c>
    </row>
    <row r="154" spans="1:1" x14ac:dyDescent="0.35">
      <c r="A154" t="s">
        <v>62</v>
      </c>
    </row>
    <row r="155" spans="1:1" x14ac:dyDescent="0.35">
      <c r="A155" t="s">
        <v>39</v>
      </c>
    </row>
    <row r="156" spans="1:1" x14ac:dyDescent="0.35">
      <c r="A156" t="s">
        <v>23</v>
      </c>
    </row>
    <row r="157" spans="1:1" x14ac:dyDescent="0.35">
      <c r="A157" t="s">
        <v>33</v>
      </c>
    </row>
    <row r="159" spans="1:1" x14ac:dyDescent="0.35">
      <c r="A159" s="5" t="s">
        <v>122</v>
      </c>
    </row>
    <row r="160" spans="1:1" x14ac:dyDescent="0.35">
      <c r="A160" t="s">
        <v>31</v>
      </c>
    </row>
    <row r="161" spans="1:1" x14ac:dyDescent="0.35">
      <c r="A161" t="s">
        <v>36</v>
      </c>
    </row>
    <row r="162" spans="1:1" x14ac:dyDescent="0.35">
      <c r="A162" t="s">
        <v>5</v>
      </c>
    </row>
    <row r="163" spans="1:1" x14ac:dyDescent="0.35">
      <c r="A163" t="s">
        <v>37</v>
      </c>
    </row>
    <row r="164" spans="1:1" x14ac:dyDescent="0.35">
      <c r="A164" t="s">
        <v>40</v>
      </c>
    </row>
    <row r="165" spans="1:1" x14ac:dyDescent="0.35">
      <c r="A165" t="s">
        <v>14</v>
      </c>
    </row>
    <row r="166" spans="1:1" x14ac:dyDescent="0.35">
      <c r="A166" t="s">
        <v>22</v>
      </c>
    </row>
    <row r="167" spans="1:1" x14ac:dyDescent="0.35">
      <c r="A167" t="s">
        <v>28</v>
      </c>
    </row>
    <row r="168" spans="1:1" x14ac:dyDescent="0.35">
      <c r="A168" t="s">
        <v>9</v>
      </c>
    </row>
    <row r="169" spans="1:1" x14ac:dyDescent="0.35">
      <c r="A169" t="s">
        <v>64</v>
      </c>
    </row>
  </sheetData>
  <sortState xmlns:xlrd2="http://schemas.microsoft.com/office/spreadsheetml/2017/richdata2" ref="A2:I114">
    <sortCondition descending="1" ref="D2:D114"/>
  </sortState>
  <conditionalFormatting sqref="E1:E60 E62:E115 E119:E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D21"/>
  <sheetViews>
    <sheetView topLeftCell="A3" workbookViewId="0">
      <selection activeCell="H16" sqref="H16"/>
    </sheetView>
  </sheetViews>
  <sheetFormatPr defaultRowHeight="14.5" x14ac:dyDescent="0.35"/>
  <cols>
    <col min="1" max="1" width="12.36328125" bestFit="1" customWidth="1"/>
    <col min="2" max="2" width="15.26953125" bestFit="1" customWidth="1"/>
    <col min="3" max="3" width="15.54296875" bestFit="1" customWidth="1"/>
    <col min="4" max="4" width="17.7265625" bestFit="1" customWidth="1"/>
  </cols>
  <sheetData>
    <row r="3" spans="1:4" x14ac:dyDescent="0.35">
      <c r="A3" s="7" t="s">
        <v>133</v>
      </c>
      <c r="B3" t="s">
        <v>126</v>
      </c>
    </row>
    <row r="4" spans="1:4" x14ac:dyDescent="0.35">
      <c r="A4" s="8"/>
      <c r="B4" s="1">
        <v>0.34509090909090906</v>
      </c>
    </row>
    <row r="5" spans="1:4" x14ac:dyDescent="0.35">
      <c r="A5" s="8" t="s">
        <v>139</v>
      </c>
      <c r="B5" s="1">
        <v>0.37615384615384617</v>
      </c>
    </row>
    <row r="6" spans="1:4" x14ac:dyDescent="0.35">
      <c r="A6" s="8" t="s">
        <v>140</v>
      </c>
      <c r="B6" s="1">
        <v>0.37937500000000002</v>
      </c>
    </row>
    <row r="7" spans="1:4" x14ac:dyDescent="0.35">
      <c r="A7" s="8" t="s">
        <v>138</v>
      </c>
      <c r="B7" s="1">
        <v>0.43166666666666664</v>
      </c>
    </row>
    <row r="8" spans="1:4" x14ac:dyDescent="0.35">
      <c r="A8" s="8" t="s">
        <v>134</v>
      </c>
      <c r="B8" s="1">
        <v>0.3677678571428572</v>
      </c>
    </row>
    <row r="9" spans="1:4" x14ac:dyDescent="0.35">
      <c r="A9" s="8" t="s">
        <v>142</v>
      </c>
    </row>
    <row r="10" spans="1:4" x14ac:dyDescent="0.35">
      <c r="A10" s="7" t="s">
        <v>133</v>
      </c>
      <c r="B10" t="s">
        <v>124</v>
      </c>
      <c r="C10" t="s">
        <v>125</v>
      </c>
      <c r="D10" t="s">
        <v>126</v>
      </c>
    </row>
    <row r="11" spans="1:4" x14ac:dyDescent="0.35">
      <c r="A11" s="8"/>
      <c r="B11" s="9">
        <v>55</v>
      </c>
      <c r="C11" s="9"/>
      <c r="D11" s="1">
        <v>0.34509090909090906</v>
      </c>
    </row>
    <row r="12" spans="1:4" x14ac:dyDescent="0.35">
      <c r="A12" s="8" t="s">
        <v>139</v>
      </c>
      <c r="B12" s="9">
        <v>13</v>
      </c>
      <c r="C12" s="9">
        <v>3.5153846153846149</v>
      </c>
      <c r="D12" s="1">
        <v>0.37615384615384617</v>
      </c>
    </row>
    <row r="13" spans="1:4" x14ac:dyDescent="0.35">
      <c r="A13" s="8" t="s">
        <v>140</v>
      </c>
      <c r="B13" s="9">
        <v>32</v>
      </c>
      <c r="C13" s="9">
        <v>4.6031249999999995</v>
      </c>
      <c r="D13" s="1">
        <v>0.37937500000000002</v>
      </c>
    </row>
    <row r="14" spans="1:4" x14ac:dyDescent="0.35">
      <c r="A14" s="8" t="s">
        <v>138</v>
      </c>
      <c r="B14" s="9">
        <v>12</v>
      </c>
      <c r="C14" s="9">
        <v>2.3916666666666671</v>
      </c>
      <c r="D14" s="1">
        <v>0.43166666666666664</v>
      </c>
    </row>
    <row r="15" spans="1:4" x14ac:dyDescent="0.35">
      <c r="A15" s="8" t="s">
        <v>134</v>
      </c>
      <c r="B15" s="9">
        <v>112</v>
      </c>
      <c r="C15" s="9">
        <v>3.8894736842105244</v>
      </c>
      <c r="D15" s="1">
        <v>0.3677678571428572</v>
      </c>
    </row>
    <row r="16" spans="1:4" x14ac:dyDescent="0.35">
      <c r="A16" s="8" t="s">
        <v>141</v>
      </c>
    </row>
    <row r="17" spans="1:4" x14ac:dyDescent="0.35">
      <c r="A17" s="7" t="s">
        <v>133</v>
      </c>
      <c r="B17" t="s">
        <v>124</v>
      </c>
      <c r="C17" t="s">
        <v>126</v>
      </c>
      <c r="D17" t="s">
        <v>125</v>
      </c>
    </row>
    <row r="18" spans="1:4" x14ac:dyDescent="0.35">
      <c r="A18" s="8" t="s">
        <v>135</v>
      </c>
      <c r="B18" s="9">
        <v>62</v>
      </c>
      <c r="C18" s="1">
        <v>0.4833870967741935</v>
      </c>
      <c r="D18" s="9">
        <v>3.6133333333333324</v>
      </c>
    </row>
    <row r="19" spans="1:4" x14ac:dyDescent="0.35">
      <c r="A19" s="8" t="s">
        <v>136</v>
      </c>
      <c r="B19" s="9">
        <v>18</v>
      </c>
      <c r="C19" s="1">
        <v>7.2222222222222243E-2</v>
      </c>
      <c r="D19" s="9">
        <v>3.7249999999999996</v>
      </c>
    </row>
    <row r="20" spans="1:4" x14ac:dyDescent="0.35">
      <c r="A20" s="8" t="s">
        <v>137</v>
      </c>
      <c r="B20" s="9">
        <v>32</v>
      </c>
      <c r="C20" s="1">
        <v>0.31</v>
      </c>
      <c r="D20" s="9">
        <v>4.2782608695652167</v>
      </c>
    </row>
    <row r="21" spans="1:4" x14ac:dyDescent="0.35">
      <c r="A21" s="8" t="s">
        <v>134</v>
      </c>
      <c r="B21" s="9">
        <v>112</v>
      </c>
      <c r="C21" s="1">
        <v>0.36776785714285731</v>
      </c>
      <c r="D21" s="9">
        <v>3.8894736842105244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930E4-FFC5-47C7-8207-11A97430011D}">
  <dimension ref="A1:AV3"/>
  <sheetViews>
    <sheetView workbookViewId="0">
      <selection activeCell="R10" sqref="R10"/>
    </sheetView>
  </sheetViews>
  <sheetFormatPr defaultRowHeight="14.5" x14ac:dyDescent="0.35"/>
  <cols>
    <col min="1" max="1" width="13.08984375" bestFit="1" customWidth="1"/>
    <col min="2" max="2" width="15.26953125" bestFit="1" customWidth="1"/>
    <col min="3" max="6" width="3.26953125" bestFit="1" customWidth="1"/>
    <col min="7" max="7" width="3.453125" bestFit="1" customWidth="1"/>
    <col min="8" max="38" width="4.26953125" bestFit="1" customWidth="1"/>
    <col min="39" max="39" width="4.453125" bestFit="1" customWidth="1"/>
    <col min="40" max="47" width="4.26953125" bestFit="1" customWidth="1"/>
    <col min="48" max="48" width="10.7265625" bestFit="1" customWidth="1"/>
  </cols>
  <sheetData>
    <row r="1" spans="1:48" x14ac:dyDescent="0.35">
      <c r="B1" s="7" t="s">
        <v>143</v>
      </c>
    </row>
    <row r="2" spans="1:48" x14ac:dyDescent="0.35">
      <c r="B2" s="1">
        <v>0.01</v>
      </c>
      <c r="C2" s="1">
        <v>0.02</v>
      </c>
      <c r="D2" s="1">
        <v>0.03</v>
      </c>
      <c r="E2" s="1">
        <v>0.04</v>
      </c>
      <c r="F2" s="1">
        <v>0.08</v>
      </c>
      <c r="G2" s="1">
        <v>0.09</v>
      </c>
      <c r="H2" s="1">
        <v>0.11</v>
      </c>
      <c r="I2" s="1">
        <v>0.13</v>
      </c>
      <c r="J2" s="1">
        <v>0.14000000000000001</v>
      </c>
      <c r="K2" s="1">
        <v>0.18</v>
      </c>
      <c r="L2" s="1">
        <v>0.19</v>
      </c>
      <c r="M2" s="1">
        <v>0.2</v>
      </c>
      <c r="N2" s="1">
        <v>0.21</v>
      </c>
      <c r="O2" s="1">
        <v>0.22</v>
      </c>
      <c r="P2" s="1">
        <v>0.23</v>
      </c>
      <c r="Q2" s="1">
        <v>0.24</v>
      </c>
      <c r="R2" s="1">
        <v>0.25</v>
      </c>
      <c r="S2" s="1">
        <v>0.26</v>
      </c>
      <c r="T2" s="1">
        <v>0.27</v>
      </c>
      <c r="U2" s="1">
        <v>0.28999999999999998</v>
      </c>
      <c r="V2" s="1">
        <v>0.3</v>
      </c>
      <c r="W2" s="1">
        <v>0.32</v>
      </c>
      <c r="X2" s="1">
        <v>0.33</v>
      </c>
      <c r="Y2" s="1">
        <v>0.34</v>
      </c>
      <c r="Z2" s="1">
        <v>0.35</v>
      </c>
      <c r="AA2" s="1">
        <v>0.36</v>
      </c>
      <c r="AB2" s="1">
        <v>0.37</v>
      </c>
      <c r="AC2" s="1">
        <v>0.38</v>
      </c>
      <c r="AD2" s="1">
        <v>0.39</v>
      </c>
      <c r="AE2" s="1">
        <v>0.4</v>
      </c>
      <c r="AF2" s="1">
        <v>0.41</v>
      </c>
      <c r="AG2" s="1">
        <v>0.42</v>
      </c>
      <c r="AH2" s="1">
        <v>0.43</v>
      </c>
      <c r="AI2" s="1">
        <v>0.45</v>
      </c>
      <c r="AJ2" s="1">
        <v>0.46</v>
      </c>
      <c r="AK2" s="1">
        <v>0.47</v>
      </c>
      <c r="AL2" s="1">
        <v>0.48</v>
      </c>
      <c r="AM2" s="1">
        <v>0.49</v>
      </c>
      <c r="AN2" s="1">
        <v>0.5</v>
      </c>
      <c r="AO2" s="1">
        <v>0.51</v>
      </c>
      <c r="AP2" s="1">
        <v>0.52</v>
      </c>
      <c r="AQ2" s="1">
        <v>0.53</v>
      </c>
      <c r="AR2" s="1">
        <v>0.54</v>
      </c>
      <c r="AS2" s="1">
        <v>0.55000000000000004</v>
      </c>
      <c r="AT2" s="1">
        <v>0.61</v>
      </c>
      <c r="AU2" s="1">
        <v>0.64</v>
      </c>
      <c r="AV2" s="1" t="s">
        <v>134</v>
      </c>
    </row>
    <row r="3" spans="1:48" x14ac:dyDescent="0.35">
      <c r="A3" t="s">
        <v>127</v>
      </c>
      <c r="B3" s="9"/>
      <c r="C3" s="9"/>
      <c r="D3" s="9"/>
      <c r="E3" s="9"/>
      <c r="F3" s="9"/>
      <c r="G3" s="9">
        <v>-15</v>
      </c>
      <c r="H3" s="9"/>
      <c r="I3" s="9">
        <v>-6</v>
      </c>
      <c r="J3" s="9"/>
      <c r="K3" s="9">
        <v>-12</v>
      </c>
      <c r="L3" s="9">
        <v>-5</v>
      </c>
      <c r="M3" s="9">
        <v>-12</v>
      </c>
      <c r="N3" s="9">
        <v>-1</v>
      </c>
      <c r="O3" s="9">
        <v>-16</v>
      </c>
      <c r="P3" s="9">
        <v>-14</v>
      </c>
      <c r="Q3" s="9">
        <v>-55</v>
      </c>
      <c r="R3" s="9">
        <v>-24</v>
      </c>
      <c r="S3" s="9">
        <v>-5</v>
      </c>
      <c r="T3" s="9">
        <v>-52</v>
      </c>
      <c r="U3" s="9">
        <v>-5</v>
      </c>
      <c r="V3" s="9">
        <v>-20</v>
      </c>
      <c r="W3" s="9">
        <v>-13</v>
      </c>
      <c r="X3" s="9">
        <v>-9</v>
      </c>
      <c r="Y3" s="9">
        <v>-51</v>
      </c>
      <c r="Z3" s="9">
        <v>-55</v>
      </c>
      <c r="AA3" s="9"/>
      <c r="AB3" s="9">
        <v>-9</v>
      </c>
      <c r="AC3" s="9">
        <v>-4</v>
      </c>
      <c r="AD3" s="9">
        <v>-5</v>
      </c>
      <c r="AE3" s="9">
        <v>-1</v>
      </c>
      <c r="AF3" s="9">
        <v>-36</v>
      </c>
      <c r="AG3" s="9">
        <v>-6</v>
      </c>
      <c r="AH3" s="9">
        <v>-11</v>
      </c>
      <c r="AI3" s="9">
        <v>-28</v>
      </c>
      <c r="AJ3" s="9">
        <v>-3</v>
      </c>
      <c r="AK3" s="9">
        <v>-39</v>
      </c>
      <c r="AL3" s="9">
        <v>-9</v>
      </c>
      <c r="AM3" s="9">
        <v>-118</v>
      </c>
      <c r="AN3" s="9">
        <v>-8</v>
      </c>
      <c r="AO3" s="9">
        <v>-2</v>
      </c>
      <c r="AP3" s="9">
        <v>-24</v>
      </c>
      <c r="AQ3" s="9">
        <v>-15</v>
      </c>
      <c r="AR3" s="9">
        <v>-17</v>
      </c>
      <c r="AS3" s="9">
        <v>-18</v>
      </c>
      <c r="AT3" s="9"/>
      <c r="AU3" s="9"/>
      <c r="AV3" s="9">
        <v>-723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13"/>
  <sheetViews>
    <sheetView tabSelected="1" topLeftCell="A16" zoomScale="70" zoomScaleNormal="70" workbookViewId="0">
      <selection activeCell="G8" sqref="G8"/>
    </sheetView>
  </sheetViews>
  <sheetFormatPr defaultRowHeight="14.5" x14ac:dyDescent="0.35"/>
  <cols>
    <col min="1" max="1" width="58.26953125" style="2" customWidth="1"/>
    <col min="2" max="2" width="14.7265625" style="2" customWidth="1"/>
    <col min="3" max="3" width="11.1796875" customWidth="1"/>
    <col min="4" max="4" width="10.81640625" customWidth="1"/>
    <col min="5" max="5" width="9.7265625" customWidth="1"/>
    <col min="7" max="7" width="19.26953125" customWidth="1"/>
    <col min="8" max="8" width="16.7265625" customWidth="1"/>
    <col min="9" max="9" width="14.81640625" customWidth="1"/>
  </cols>
  <sheetData>
    <row r="1" spans="1:9" x14ac:dyDescent="0.35">
      <c r="A1" t="s">
        <v>0</v>
      </c>
      <c r="B1" s="4" t="s">
        <v>114</v>
      </c>
      <c r="C1" s="4" t="s">
        <v>113</v>
      </c>
      <c r="D1" t="s">
        <v>1</v>
      </c>
      <c r="E1" s="3" t="s">
        <v>2</v>
      </c>
      <c r="F1" t="s">
        <v>112</v>
      </c>
      <c r="G1" t="s">
        <v>117</v>
      </c>
      <c r="H1" t="s">
        <v>118</v>
      </c>
      <c r="I1" t="s">
        <v>119</v>
      </c>
    </row>
    <row r="2" spans="1:9" x14ac:dyDescent="0.35">
      <c r="A2" t="s">
        <v>109</v>
      </c>
      <c r="B2" s="4">
        <v>199</v>
      </c>
      <c r="C2" s="4">
        <v>553</v>
      </c>
      <c r="D2" s="1">
        <v>0.64</v>
      </c>
      <c r="E2" s="3"/>
      <c r="G2" s="3">
        <f t="shared" ref="G2:G33" si="0">C2-B2</f>
        <v>354</v>
      </c>
      <c r="H2" t="str">
        <f t="shared" ref="H2:H33" si="1">IF(F2&gt;0,IF(F2&lt;3,"POOR",IF(F2&lt;=4,"AVERAGE","EXCELLENT")),"")</f>
        <v/>
      </c>
      <c r="I2" t="str">
        <f t="shared" ref="I2:I33" si="2">IF(D2&gt;0,IF(D2&lt;20%,"LOW",IF(D2&lt;=40%,"MEDIUM","HIGH")),"")</f>
        <v>HIGH</v>
      </c>
    </row>
    <row r="3" spans="1:9" x14ac:dyDescent="0.35">
      <c r="A3" t="s">
        <v>51</v>
      </c>
      <c r="B3" s="4">
        <v>199</v>
      </c>
      <c r="C3" s="4">
        <v>504</v>
      </c>
      <c r="D3" s="1">
        <v>0.61</v>
      </c>
      <c r="E3" s="3"/>
      <c r="G3" s="3">
        <f t="shared" si="0"/>
        <v>305</v>
      </c>
      <c r="H3" t="str">
        <f t="shared" si="1"/>
        <v/>
      </c>
      <c r="I3" t="str">
        <f t="shared" si="2"/>
        <v>HIGH</v>
      </c>
    </row>
    <row r="4" spans="1:9" x14ac:dyDescent="0.35">
      <c r="A4" t="s">
        <v>11</v>
      </c>
      <c r="B4" s="4">
        <v>1274</v>
      </c>
      <c r="C4" s="4">
        <v>2800</v>
      </c>
      <c r="D4" s="1">
        <v>0.55000000000000004</v>
      </c>
      <c r="E4" s="3">
        <v>-5</v>
      </c>
      <c r="F4">
        <v>4.8</v>
      </c>
      <c r="G4" s="3">
        <f t="shared" si="0"/>
        <v>1526</v>
      </c>
      <c r="H4" t="str">
        <f t="shared" si="1"/>
        <v>EXCELLENT</v>
      </c>
      <c r="I4" t="str">
        <f t="shared" si="2"/>
        <v>HIGH</v>
      </c>
    </row>
    <row r="5" spans="1:9" x14ac:dyDescent="0.35">
      <c r="A5" t="s">
        <v>63</v>
      </c>
      <c r="B5" s="4">
        <v>2115</v>
      </c>
      <c r="C5" s="4">
        <v>4700</v>
      </c>
      <c r="D5" s="1">
        <v>0.55000000000000004</v>
      </c>
      <c r="E5" s="3">
        <v>-13</v>
      </c>
      <c r="F5">
        <v>2.1</v>
      </c>
      <c r="G5" s="3">
        <f t="shared" si="0"/>
        <v>2585</v>
      </c>
      <c r="H5" t="str">
        <f t="shared" si="1"/>
        <v>POOR</v>
      </c>
      <c r="I5" t="str">
        <f t="shared" si="2"/>
        <v>HIGH</v>
      </c>
    </row>
    <row r="6" spans="1:9" x14ac:dyDescent="0.35">
      <c r="A6" t="s">
        <v>57</v>
      </c>
      <c r="B6" s="4">
        <v>399</v>
      </c>
      <c r="C6" s="4">
        <v>896</v>
      </c>
      <c r="D6" s="1">
        <v>0.55000000000000004</v>
      </c>
      <c r="E6" s="3"/>
      <c r="G6" s="3">
        <f t="shared" si="0"/>
        <v>497</v>
      </c>
      <c r="H6" t="str">
        <f t="shared" si="1"/>
        <v/>
      </c>
      <c r="I6" t="str">
        <f t="shared" si="2"/>
        <v>HIGH</v>
      </c>
    </row>
    <row r="7" spans="1:9" x14ac:dyDescent="0.35">
      <c r="A7" t="s">
        <v>27</v>
      </c>
      <c r="B7" s="4">
        <v>2048</v>
      </c>
      <c r="C7" s="4">
        <v>4500</v>
      </c>
      <c r="D7" s="1">
        <v>0.54</v>
      </c>
      <c r="E7" s="3">
        <v>-7</v>
      </c>
      <c r="F7">
        <v>4.3</v>
      </c>
      <c r="G7" s="3">
        <f t="shared" si="0"/>
        <v>2452</v>
      </c>
      <c r="H7" t="str">
        <f t="shared" si="1"/>
        <v>EXCELLENT</v>
      </c>
      <c r="I7" t="str">
        <f t="shared" si="2"/>
        <v>HIGH</v>
      </c>
    </row>
    <row r="8" spans="1:9" x14ac:dyDescent="0.35">
      <c r="A8" t="s">
        <v>62</v>
      </c>
      <c r="B8" s="4">
        <v>458</v>
      </c>
      <c r="C8" s="4">
        <v>986</v>
      </c>
      <c r="D8" s="1">
        <v>0.54</v>
      </c>
      <c r="E8" s="3">
        <v>-10</v>
      </c>
      <c r="F8">
        <v>3</v>
      </c>
      <c r="G8" s="3">
        <f t="shared" si="0"/>
        <v>528</v>
      </c>
      <c r="H8" t="str">
        <f t="shared" si="1"/>
        <v>AVERAGE</v>
      </c>
      <c r="I8" t="str">
        <f t="shared" si="2"/>
        <v>HIGH</v>
      </c>
    </row>
    <row r="9" spans="1:9" x14ac:dyDescent="0.35">
      <c r="A9" t="s">
        <v>39</v>
      </c>
      <c r="B9" s="4">
        <v>171</v>
      </c>
      <c r="C9" s="4">
        <v>360</v>
      </c>
      <c r="D9" s="1">
        <v>0.53</v>
      </c>
      <c r="E9" s="3">
        <v>-2</v>
      </c>
      <c r="F9">
        <v>5</v>
      </c>
      <c r="G9" s="3">
        <f t="shared" si="0"/>
        <v>189</v>
      </c>
      <c r="H9" t="str">
        <f t="shared" si="1"/>
        <v>EXCELLENT</v>
      </c>
      <c r="I9" t="str">
        <f t="shared" si="2"/>
        <v>HIGH</v>
      </c>
    </row>
    <row r="10" spans="1:9" x14ac:dyDescent="0.35">
      <c r="A10" t="s">
        <v>23</v>
      </c>
      <c r="B10" s="4">
        <v>38</v>
      </c>
      <c r="C10" s="4">
        <v>80</v>
      </c>
      <c r="D10" s="1">
        <v>0.53</v>
      </c>
      <c r="E10" s="3">
        <v>-13</v>
      </c>
      <c r="F10">
        <v>3.3</v>
      </c>
      <c r="G10" s="3">
        <f t="shared" si="0"/>
        <v>42</v>
      </c>
      <c r="H10" t="str">
        <f t="shared" si="1"/>
        <v>AVERAGE</v>
      </c>
      <c r="I10" t="str">
        <f t="shared" si="2"/>
        <v>HIGH</v>
      </c>
    </row>
    <row r="11" spans="1:9" x14ac:dyDescent="0.35">
      <c r="A11" t="s">
        <v>33</v>
      </c>
      <c r="B11" s="4">
        <v>185</v>
      </c>
      <c r="C11" s="4">
        <v>382</v>
      </c>
      <c r="D11" s="1">
        <v>0.52</v>
      </c>
      <c r="E11" s="3">
        <v>-9</v>
      </c>
      <c r="F11">
        <v>4.3</v>
      </c>
      <c r="G11" s="3">
        <f t="shared" si="0"/>
        <v>197</v>
      </c>
      <c r="H11" t="str">
        <f t="shared" si="1"/>
        <v>EXCELLENT</v>
      </c>
      <c r="I11" t="str">
        <f t="shared" si="2"/>
        <v>HIGH</v>
      </c>
    </row>
    <row r="12" spans="1:9" x14ac:dyDescent="0.35">
      <c r="A12" t="s">
        <v>65</v>
      </c>
      <c r="B12" s="4">
        <v>325</v>
      </c>
      <c r="C12" s="4">
        <v>680</v>
      </c>
      <c r="D12" s="1">
        <v>0.52</v>
      </c>
      <c r="E12" s="3">
        <v>-15</v>
      </c>
      <c r="F12">
        <v>2.7</v>
      </c>
      <c r="G12" s="3">
        <f t="shared" si="0"/>
        <v>355</v>
      </c>
      <c r="H12" t="str">
        <f t="shared" si="1"/>
        <v>POOR</v>
      </c>
      <c r="I12" t="str">
        <f t="shared" si="2"/>
        <v>HIGH</v>
      </c>
    </row>
    <row r="13" spans="1:9" x14ac:dyDescent="0.35">
      <c r="A13" t="s">
        <v>18</v>
      </c>
      <c r="B13" s="4">
        <v>332</v>
      </c>
      <c r="C13" s="4">
        <v>684</v>
      </c>
      <c r="D13" s="1">
        <v>0.51</v>
      </c>
      <c r="E13" s="3">
        <v>-2</v>
      </c>
      <c r="F13">
        <v>5</v>
      </c>
      <c r="G13" s="3">
        <f t="shared" si="0"/>
        <v>352</v>
      </c>
      <c r="H13" t="str">
        <f t="shared" si="1"/>
        <v>EXCELLENT</v>
      </c>
      <c r="I13" t="str">
        <f t="shared" si="2"/>
        <v>HIGH</v>
      </c>
    </row>
    <row r="14" spans="1:9" x14ac:dyDescent="0.35">
      <c r="A14" t="s">
        <v>110</v>
      </c>
      <c r="B14" s="4">
        <v>450</v>
      </c>
      <c r="C14" s="4">
        <v>900</v>
      </c>
      <c r="D14" s="1">
        <v>0.5</v>
      </c>
      <c r="E14" s="3">
        <v>-1</v>
      </c>
      <c r="F14">
        <v>2</v>
      </c>
      <c r="G14" s="3">
        <f t="shared" si="0"/>
        <v>450</v>
      </c>
      <c r="H14" t="str">
        <f t="shared" si="1"/>
        <v>POOR</v>
      </c>
      <c r="I14" t="str">
        <f t="shared" si="2"/>
        <v>HIGH</v>
      </c>
    </row>
    <row r="15" spans="1:9" x14ac:dyDescent="0.35">
      <c r="A15" t="s">
        <v>68</v>
      </c>
      <c r="B15" s="4">
        <v>1000</v>
      </c>
      <c r="C15" s="4">
        <v>2000</v>
      </c>
      <c r="D15" s="1">
        <v>0.5</v>
      </c>
      <c r="E15" s="3">
        <v>-7</v>
      </c>
      <c r="F15">
        <v>2.2999999999999998</v>
      </c>
      <c r="G15" s="3">
        <f t="shared" si="0"/>
        <v>1000</v>
      </c>
      <c r="H15" t="str">
        <f t="shared" si="1"/>
        <v>POOR</v>
      </c>
      <c r="I15" t="str">
        <f t="shared" si="2"/>
        <v>HIGH</v>
      </c>
    </row>
    <row r="16" spans="1:9" x14ac:dyDescent="0.35">
      <c r="A16" t="s">
        <v>44</v>
      </c>
      <c r="B16" s="4">
        <v>238</v>
      </c>
      <c r="C16" s="4">
        <v>476</v>
      </c>
      <c r="D16" s="1">
        <v>0.5</v>
      </c>
      <c r="E16" s="3"/>
      <c r="G16" s="3">
        <f t="shared" si="0"/>
        <v>238</v>
      </c>
      <c r="H16" t="str">
        <f t="shared" si="1"/>
        <v/>
      </c>
      <c r="I16" t="str">
        <f t="shared" si="2"/>
        <v>HIGH</v>
      </c>
    </row>
    <row r="17" spans="1:9" x14ac:dyDescent="0.35">
      <c r="A17" t="s">
        <v>47</v>
      </c>
      <c r="B17" s="4">
        <v>999</v>
      </c>
      <c r="C17" s="4">
        <v>2000</v>
      </c>
      <c r="D17" s="1">
        <v>0.5</v>
      </c>
      <c r="E17" s="3"/>
      <c r="G17" s="3">
        <f t="shared" si="0"/>
        <v>1001</v>
      </c>
      <c r="H17" t="str">
        <f t="shared" si="1"/>
        <v/>
      </c>
      <c r="I17" t="str">
        <f t="shared" si="2"/>
        <v>HIGH</v>
      </c>
    </row>
    <row r="18" spans="1:9" x14ac:dyDescent="0.35">
      <c r="A18" t="s">
        <v>52</v>
      </c>
      <c r="B18" s="4">
        <v>299</v>
      </c>
      <c r="C18" s="4">
        <v>600</v>
      </c>
      <c r="D18" s="1">
        <v>0.5</v>
      </c>
      <c r="E18" s="3"/>
      <c r="G18" s="3">
        <f t="shared" si="0"/>
        <v>301</v>
      </c>
      <c r="H18" t="str">
        <f t="shared" si="1"/>
        <v/>
      </c>
      <c r="I18" t="str">
        <f t="shared" si="2"/>
        <v>HIGH</v>
      </c>
    </row>
    <row r="19" spans="1:9" x14ac:dyDescent="0.35">
      <c r="A19" t="s">
        <v>90</v>
      </c>
      <c r="B19" s="4">
        <v>850</v>
      </c>
      <c r="C19" s="4">
        <v>1700</v>
      </c>
      <c r="D19" s="1">
        <v>0.5</v>
      </c>
      <c r="E19" s="3"/>
      <c r="G19" s="3">
        <f t="shared" si="0"/>
        <v>850</v>
      </c>
      <c r="H19" t="str">
        <f t="shared" si="1"/>
        <v/>
      </c>
      <c r="I19" t="str">
        <f t="shared" si="2"/>
        <v>HIGH</v>
      </c>
    </row>
    <row r="20" spans="1:9" x14ac:dyDescent="0.35">
      <c r="A20" t="s">
        <v>94</v>
      </c>
      <c r="B20" s="4">
        <v>1200</v>
      </c>
      <c r="C20" s="4">
        <v>2400</v>
      </c>
      <c r="D20" s="1">
        <v>0.5</v>
      </c>
      <c r="E20" s="3"/>
      <c r="G20" s="3">
        <f t="shared" si="0"/>
        <v>1200</v>
      </c>
      <c r="H20" t="str">
        <f t="shared" si="1"/>
        <v/>
      </c>
      <c r="I20" t="str">
        <f t="shared" si="2"/>
        <v>HIGH</v>
      </c>
    </row>
    <row r="21" spans="1:9" x14ac:dyDescent="0.35">
      <c r="A21" t="s">
        <v>81</v>
      </c>
      <c r="B21" s="4">
        <v>979</v>
      </c>
      <c r="C21" s="4">
        <v>1920</v>
      </c>
      <c r="D21" s="1">
        <v>0.49</v>
      </c>
      <c r="E21" s="3">
        <v>-1</v>
      </c>
      <c r="F21">
        <v>5</v>
      </c>
      <c r="G21" s="3">
        <f t="shared" si="0"/>
        <v>941</v>
      </c>
      <c r="H21" t="str">
        <f t="shared" si="1"/>
        <v>EXCELLENT</v>
      </c>
      <c r="I21" t="str">
        <f t="shared" si="2"/>
        <v>HIGH</v>
      </c>
    </row>
    <row r="22" spans="1:9" x14ac:dyDescent="0.35">
      <c r="A22" t="s">
        <v>84</v>
      </c>
      <c r="B22" s="4">
        <v>330</v>
      </c>
      <c r="C22" s="4">
        <v>647</v>
      </c>
      <c r="D22" s="1">
        <v>0.49</v>
      </c>
      <c r="E22" s="3">
        <v>-1</v>
      </c>
      <c r="F22">
        <v>4</v>
      </c>
      <c r="G22" s="3">
        <f t="shared" si="0"/>
        <v>317</v>
      </c>
      <c r="H22" t="str">
        <f t="shared" si="1"/>
        <v>AVERAGE</v>
      </c>
      <c r="I22" t="str">
        <f t="shared" si="2"/>
        <v>HIGH</v>
      </c>
    </row>
    <row r="23" spans="1:9" x14ac:dyDescent="0.35">
      <c r="A23" t="s">
        <v>20</v>
      </c>
      <c r="B23" s="4">
        <v>2025</v>
      </c>
      <c r="C23" s="4">
        <v>3971</v>
      </c>
      <c r="D23" s="1">
        <v>0.49</v>
      </c>
      <c r="E23" s="3">
        <v>-3</v>
      </c>
      <c r="F23">
        <v>5</v>
      </c>
      <c r="G23" s="3">
        <f t="shared" si="0"/>
        <v>1946</v>
      </c>
      <c r="H23" t="str">
        <f t="shared" si="1"/>
        <v>EXCELLENT</v>
      </c>
      <c r="I23" t="str">
        <f t="shared" si="2"/>
        <v>HIGH</v>
      </c>
    </row>
    <row r="24" spans="1:9" x14ac:dyDescent="0.35">
      <c r="A24" t="s">
        <v>22</v>
      </c>
      <c r="B24" s="4">
        <v>998</v>
      </c>
      <c r="C24" s="4">
        <v>1966</v>
      </c>
      <c r="D24" s="1">
        <v>0.49</v>
      </c>
      <c r="E24" s="3">
        <v>-44</v>
      </c>
      <c r="F24">
        <v>4.5999999999999996</v>
      </c>
      <c r="G24" s="3">
        <f t="shared" si="0"/>
        <v>968</v>
      </c>
      <c r="H24" t="str">
        <f t="shared" si="1"/>
        <v>EXCELLENT</v>
      </c>
      <c r="I24" t="str">
        <f t="shared" si="2"/>
        <v>HIGH</v>
      </c>
    </row>
    <row r="25" spans="1:9" x14ac:dyDescent="0.35">
      <c r="A25" t="s">
        <v>64</v>
      </c>
      <c r="B25" s="4">
        <v>445</v>
      </c>
      <c r="C25" s="4">
        <v>873</v>
      </c>
      <c r="D25" s="1">
        <v>0.49</v>
      </c>
      <c r="E25" s="3">
        <v>-69</v>
      </c>
      <c r="F25">
        <v>2.8</v>
      </c>
      <c r="G25" s="3">
        <f t="shared" si="0"/>
        <v>428</v>
      </c>
      <c r="H25" t="str">
        <f t="shared" si="1"/>
        <v>POOR</v>
      </c>
      <c r="I25" t="str">
        <f t="shared" si="2"/>
        <v>HIGH</v>
      </c>
    </row>
    <row r="26" spans="1:9" x14ac:dyDescent="0.35">
      <c r="A26" t="s">
        <v>43</v>
      </c>
      <c r="B26" s="4">
        <v>475</v>
      </c>
      <c r="C26" s="4">
        <v>931</v>
      </c>
      <c r="D26" s="1">
        <v>0.49</v>
      </c>
      <c r="E26" s="3"/>
      <c r="G26" s="3">
        <f t="shared" si="0"/>
        <v>456</v>
      </c>
      <c r="H26" t="str">
        <f t="shared" si="1"/>
        <v/>
      </c>
      <c r="I26" t="str">
        <f t="shared" si="2"/>
        <v>HIGH</v>
      </c>
    </row>
    <row r="27" spans="1:9" x14ac:dyDescent="0.35">
      <c r="A27" t="s">
        <v>49</v>
      </c>
      <c r="B27" s="4">
        <v>671</v>
      </c>
      <c r="C27" s="4">
        <v>1316</v>
      </c>
      <c r="D27" s="1">
        <v>0.49</v>
      </c>
      <c r="E27" s="3"/>
      <c r="G27" s="3">
        <f t="shared" si="0"/>
        <v>645</v>
      </c>
      <c r="H27" t="str">
        <f t="shared" si="1"/>
        <v/>
      </c>
      <c r="I27" t="str">
        <f t="shared" si="2"/>
        <v>HIGH</v>
      </c>
    </row>
    <row r="28" spans="1:9" x14ac:dyDescent="0.35">
      <c r="A28" t="s">
        <v>59</v>
      </c>
      <c r="B28" s="4">
        <v>799</v>
      </c>
      <c r="C28" s="4">
        <v>1567</v>
      </c>
      <c r="D28" s="1">
        <v>0.49</v>
      </c>
      <c r="E28" s="3"/>
      <c r="G28" s="3">
        <f t="shared" si="0"/>
        <v>768</v>
      </c>
      <c r="H28" t="str">
        <f t="shared" si="1"/>
        <v/>
      </c>
      <c r="I28" t="str">
        <f t="shared" si="2"/>
        <v>HIGH</v>
      </c>
    </row>
    <row r="29" spans="1:9" x14ac:dyDescent="0.35">
      <c r="A29" t="s">
        <v>79</v>
      </c>
      <c r="B29" s="4">
        <v>230</v>
      </c>
      <c r="C29" s="4">
        <v>450</v>
      </c>
      <c r="D29" s="1">
        <v>0.49</v>
      </c>
      <c r="E29" s="3"/>
      <c r="G29" s="3">
        <f t="shared" si="0"/>
        <v>220</v>
      </c>
      <c r="H29" t="str">
        <f t="shared" si="1"/>
        <v/>
      </c>
      <c r="I29" t="str">
        <f t="shared" si="2"/>
        <v>HIGH</v>
      </c>
    </row>
    <row r="30" spans="1:9" x14ac:dyDescent="0.35">
      <c r="A30" t="s">
        <v>51</v>
      </c>
      <c r="B30" s="4">
        <v>176</v>
      </c>
      <c r="C30" s="4">
        <v>345</v>
      </c>
      <c r="D30" s="1">
        <v>0.49</v>
      </c>
      <c r="E30" s="3"/>
      <c r="G30" s="3">
        <f t="shared" si="0"/>
        <v>169</v>
      </c>
      <c r="H30" t="str">
        <f t="shared" si="1"/>
        <v/>
      </c>
      <c r="I30" t="str">
        <f t="shared" si="2"/>
        <v>HIGH</v>
      </c>
    </row>
    <row r="31" spans="1:9" x14ac:dyDescent="0.35">
      <c r="A31" t="s">
        <v>86</v>
      </c>
      <c r="B31" s="4">
        <v>274</v>
      </c>
      <c r="C31" s="4">
        <v>537</v>
      </c>
      <c r="D31" s="1">
        <v>0.49</v>
      </c>
      <c r="E31" s="3"/>
      <c r="G31" s="3">
        <f t="shared" si="0"/>
        <v>263</v>
      </c>
      <c r="H31" t="str">
        <f t="shared" si="1"/>
        <v/>
      </c>
      <c r="I31" t="str">
        <f t="shared" si="2"/>
        <v>HIGH</v>
      </c>
    </row>
    <row r="32" spans="1:9" x14ac:dyDescent="0.35">
      <c r="A32" t="s">
        <v>59</v>
      </c>
      <c r="B32" s="4">
        <v>657</v>
      </c>
      <c r="C32" s="4">
        <v>1288</v>
      </c>
      <c r="D32" s="1">
        <v>0.49</v>
      </c>
      <c r="E32" s="3"/>
      <c r="G32" s="3">
        <f t="shared" si="0"/>
        <v>631</v>
      </c>
      <c r="H32" t="str">
        <f t="shared" si="1"/>
        <v/>
      </c>
      <c r="I32" t="str">
        <f t="shared" si="2"/>
        <v>HIGH</v>
      </c>
    </row>
    <row r="33" spans="1:9" x14ac:dyDescent="0.35">
      <c r="A33" t="s">
        <v>97</v>
      </c>
      <c r="B33" s="4">
        <v>248</v>
      </c>
      <c r="C33" s="4">
        <v>486</v>
      </c>
      <c r="D33" s="1">
        <v>0.49</v>
      </c>
      <c r="E33" s="3"/>
      <c r="G33" s="3">
        <f t="shared" si="0"/>
        <v>238</v>
      </c>
      <c r="H33" t="str">
        <f t="shared" si="1"/>
        <v/>
      </c>
      <c r="I33" t="str">
        <f t="shared" si="2"/>
        <v>HIGH</v>
      </c>
    </row>
    <row r="34" spans="1:9" x14ac:dyDescent="0.35">
      <c r="A34" t="s">
        <v>99</v>
      </c>
      <c r="B34" s="4">
        <v>525</v>
      </c>
      <c r="C34" s="4">
        <v>1029</v>
      </c>
      <c r="D34" s="1">
        <v>0.49</v>
      </c>
      <c r="E34" s="3"/>
      <c r="G34" s="3">
        <f t="shared" ref="G34:G65" si="3">C34-B34</f>
        <v>504</v>
      </c>
      <c r="H34" t="str">
        <f t="shared" ref="H34:H65" si="4">IF(F34&gt;0,IF(F34&lt;3,"POOR",IF(F34&lt;=4,"AVERAGE","EXCELLENT")),"")</f>
        <v/>
      </c>
      <c r="I34" t="str">
        <f t="shared" ref="I34:I65" si="5">IF(D34&gt;0,IF(D34&lt;20%,"LOW",IF(D34&lt;=40%,"MEDIUM","HIGH")),"")</f>
        <v>HIGH</v>
      </c>
    </row>
    <row r="35" spans="1:9" x14ac:dyDescent="0.35">
      <c r="A35" t="s">
        <v>35</v>
      </c>
      <c r="B35" s="4">
        <v>1820</v>
      </c>
      <c r="C35" s="4">
        <v>3490</v>
      </c>
      <c r="D35" s="1">
        <v>0.48</v>
      </c>
      <c r="E35" s="3">
        <v>-9</v>
      </c>
      <c r="F35">
        <v>4.3</v>
      </c>
      <c r="G35" s="3">
        <f t="shared" si="3"/>
        <v>1670</v>
      </c>
      <c r="H35" t="str">
        <f t="shared" si="4"/>
        <v>EXCELLENT</v>
      </c>
      <c r="I35" t="str">
        <f t="shared" si="5"/>
        <v>HIGH</v>
      </c>
    </row>
    <row r="36" spans="1:9" x14ac:dyDescent="0.35">
      <c r="A36" t="s">
        <v>58</v>
      </c>
      <c r="B36" s="4">
        <v>699</v>
      </c>
      <c r="C36" s="4">
        <v>1343</v>
      </c>
      <c r="D36" s="1">
        <v>0.48</v>
      </c>
      <c r="E36" s="3"/>
      <c r="G36" s="3">
        <f t="shared" si="3"/>
        <v>644</v>
      </c>
      <c r="H36" t="str">
        <f t="shared" si="4"/>
        <v/>
      </c>
      <c r="I36" t="str">
        <f t="shared" si="5"/>
        <v>HIGH</v>
      </c>
    </row>
    <row r="37" spans="1:9" x14ac:dyDescent="0.35">
      <c r="A37" t="s">
        <v>91</v>
      </c>
      <c r="B37" s="4">
        <v>1300</v>
      </c>
      <c r="C37" s="4">
        <v>2500</v>
      </c>
      <c r="D37" s="1">
        <v>0.48</v>
      </c>
      <c r="E37" s="3"/>
      <c r="G37" s="3">
        <f t="shared" si="3"/>
        <v>1200</v>
      </c>
      <c r="H37" t="str">
        <f t="shared" si="4"/>
        <v/>
      </c>
      <c r="I37" t="str">
        <f t="shared" si="5"/>
        <v>HIGH</v>
      </c>
    </row>
    <row r="38" spans="1:9" x14ac:dyDescent="0.35">
      <c r="A38" t="s">
        <v>92</v>
      </c>
      <c r="B38" s="4">
        <v>105</v>
      </c>
      <c r="C38" s="4">
        <v>200</v>
      </c>
      <c r="D38" s="1">
        <v>0.48</v>
      </c>
      <c r="E38" s="3"/>
      <c r="G38" s="3">
        <f t="shared" si="3"/>
        <v>95</v>
      </c>
      <c r="H38" t="str">
        <f t="shared" si="4"/>
        <v/>
      </c>
      <c r="I38" t="str">
        <f t="shared" si="5"/>
        <v>HIGH</v>
      </c>
    </row>
    <row r="39" spans="1:9" x14ac:dyDescent="0.35">
      <c r="A39" t="s">
        <v>74</v>
      </c>
      <c r="B39" s="4">
        <v>968</v>
      </c>
      <c r="C39" s="4">
        <v>1814</v>
      </c>
      <c r="D39" s="1">
        <v>0.47</v>
      </c>
      <c r="E39" s="3">
        <v>-6</v>
      </c>
      <c r="F39">
        <v>2.2000000000000002</v>
      </c>
      <c r="G39" s="3">
        <f t="shared" si="3"/>
        <v>846</v>
      </c>
      <c r="H39" t="str">
        <f t="shared" si="4"/>
        <v>POOR</v>
      </c>
      <c r="I39" t="str">
        <f t="shared" si="5"/>
        <v>HIGH</v>
      </c>
    </row>
    <row r="40" spans="1:9" x14ac:dyDescent="0.35">
      <c r="A40" t="s">
        <v>75</v>
      </c>
      <c r="B40" s="4">
        <v>1570</v>
      </c>
      <c r="C40" s="4">
        <v>2988</v>
      </c>
      <c r="D40" s="1">
        <v>0.47</v>
      </c>
      <c r="E40" s="3">
        <v>-7</v>
      </c>
      <c r="F40">
        <v>2.1</v>
      </c>
      <c r="G40" s="3">
        <f t="shared" si="3"/>
        <v>1418</v>
      </c>
      <c r="H40" t="str">
        <f t="shared" si="4"/>
        <v>POOR</v>
      </c>
      <c r="I40" t="str">
        <f t="shared" si="5"/>
        <v>HIGH</v>
      </c>
    </row>
    <row r="41" spans="1:9" x14ac:dyDescent="0.35">
      <c r="A41" t="s">
        <v>15</v>
      </c>
      <c r="B41" s="4">
        <v>552</v>
      </c>
      <c r="C41" s="4">
        <v>1035</v>
      </c>
      <c r="D41" s="1">
        <v>0.47</v>
      </c>
      <c r="E41" s="3">
        <v>-12</v>
      </c>
      <c r="F41">
        <v>4.8</v>
      </c>
      <c r="G41" s="3">
        <f t="shared" si="3"/>
        <v>483</v>
      </c>
      <c r="H41" t="str">
        <f t="shared" si="4"/>
        <v>EXCELLENT</v>
      </c>
      <c r="I41" t="str">
        <f t="shared" si="5"/>
        <v>HIGH</v>
      </c>
    </row>
    <row r="42" spans="1:9" x14ac:dyDescent="0.35">
      <c r="A42" t="s">
        <v>4</v>
      </c>
      <c r="B42" s="4">
        <v>527</v>
      </c>
      <c r="C42" s="4">
        <v>999</v>
      </c>
      <c r="D42" s="1">
        <v>0.47</v>
      </c>
      <c r="E42" s="3">
        <v>-14</v>
      </c>
      <c r="F42">
        <v>4.0999999999999996</v>
      </c>
      <c r="G42" s="3">
        <f t="shared" si="3"/>
        <v>472</v>
      </c>
      <c r="H42" t="str">
        <f t="shared" si="4"/>
        <v>EXCELLENT</v>
      </c>
      <c r="I42" t="str">
        <f t="shared" si="5"/>
        <v>HIGH</v>
      </c>
    </row>
    <row r="43" spans="1:9" x14ac:dyDescent="0.35">
      <c r="A43" t="s">
        <v>76</v>
      </c>
      <c r="B43" s="4">
        <v>790</v>
      </c>
      <c r="C43" s="4">
        <v>1485</v>
      </c>
      <c r="D43" s="1">
        <v>0.47</v>
      </c>
      <c r="E43" s="3"/>
      <c r="G43" s="3">
        <f t="shared" si="3"/>
        <v>695</v>
      </c>
      <c r="H43" t="str">
        <f t="shared" si="4"/>
        <v/>
      </c>
      <c r="I43" t="str">
        <f t="shared" si="5"/>
        <v>HIGH</v>
      </c>
    </row>
    <row r="44" spans="1:9" x14ac:dyDescent="0.35">
      <c r="A44" t="s">
        <v>93</v>
      </c>
      <c r="B44" s="4">
        <v>899</v>
      </c>
      <c r="C44" s="4">
        <v>1699</v>
      </c>
      <c r="D44" s="1">
        <v>0.47</v>
      </c>
      <c r="E44" s="3"/>
      <c r="G44" s="3">
        <f t="shared" si="3"/>
        <v>800</v>
      </c>
      <c r="H44" t="str">
        <f t="shared" si="4"/>
        <v/>
      </c>
      <c r="I44" t="str">
        <f t="shared" si="5"/>
        <v>HIGH</v>
      </c>
    </row>
    <row r="45" spans="1:9" x14ac:dyDescent="0.35">
      <c r="A45" t="s">
        <v>111</v>
      </c>
      <c r="B45" s="4">
        <v>169</v>
      </c>
      <c r="C45" s="4">
        <v>320</v>
      </c>
      <c r="D45" s="1">
        <v>0.47</v>
      </c>
      <c r="E45" s="3"/>
      <c r="G45" s="3">
        <f t="shared" si="3"/>
        <v>151</v>
      </c>
      <c r="H45" t="str">
        <f t="shared" si="4"/>
        <v/>
      </c>
      <c r="I45" t="str">
        <f t="shared" si="5"/>
        <v>HIGH</v>
      </c>
    </row>
    <row r="46" spans="1:9" x14ac:dyDescent="0.35">
      <c r="A46" t="s">
        <v>80</v>
      </c>
      <c r="B46" s="4">
        <v>1189</v>
      </c>
      <c r="C46" s="4">
        <v>2199</v>
      </c>
      <c r="D46" s="1">
        <v>0.46</v>
      </c>
      <c r="E46" s="3">
        <v>-1</v>
      </c>
      <c r="F46">
        <v>3</v>
      </c>
      <c r="G46" s="3">
        <f t="shared" si="3"/>
        <v>1010</v>
      </c>
      <c r="H46" t="str">
        <f t="shared" si="4"/>
        <v>AVERAGE</v>
      </c>
      <c r="I46" t="str">
        <f t="shared" si="5"/>
        <v>HIGH</v>
      </c>
    </row>
    <row r="47" spans="1:9" x14ac:dyDescent="0.35">
      <c r="A47" t="s">
        <v>19</v>
      </c>
      <c r="B47" s="4">
        <v>195</v>
      </c>
      <c r="C47" s="4">
        <v>360</v>
      </c>
      <c r="D47" s="1">
        <v>0.46</v>
      </c>
      <c r="E47" s="3">
        <v>-2</v>
      </c>
      <c r="F47">
        <v>5</v>
      </c>
      <c r="G47" s="3">
        <f t="shared" si="3"/>
        <v>165</v>
      </c>
      <c r="H47" t="str">
        <f t="shared" si="4"/>
        <v>EXCELLENT</v>
      </c>
      <c r="I47" t="str">
        <f t="shared" si="5"/>
        <v>HIGH</v>
      </c>
    </row>
    <row r="48" spans="1:9" x14ac:dyDescent="0.35">
      <c r="A48" t="s">
        <v>32</v>
      </c>
      <c r="B48" s="4">
        <v>2200</v>
      </c>
      <c r="C48" s="4">
        <v>4080</v>
      </c>
      <c r="D48" s="1">
        <v>0.46</v>
      </c>
      <c r="E48" s="3"/>
      <c r="G48" s="3">
        <f t="shared" si="3"/>
        <v>1880</v>
      </c>
      <c r="H48" t="str">
        <f t="shared" si="4"/>
        <v/>
      </c>
      <c r="I48" t="str">
        <f t="shared" si="5"/>
        <v>HIGH</v>
      </c>
    </row>
    <row r="49" spans="1:9" x14ac:dyDescent="0.35">
      <c r="A49" t="s">
        <v>12</v>
      </c>
      <c r="B49" s="4">
        <v>1600</v>
      </c>
      <c r="C49" s="4">
        <v>2929</v>
      </c>
      <c r="D49" s="1">
        <v>0.45</v>
      </c>
      <c r="E49" s="3">
        <v>-5</v>
      </c>
      <c r="F49">
        <v>3.8</v>
      </c>
      <c r="G49" s="3">
        <f t="shared" si="3"/>
        <v>1329</v>
      </c>
      <c r="H49" t="str">
        <f t="shared" si="4"/>
        <v>AVERAGE</v>
      </c>
      <c r="I49" t="str">
        <f t="shared" si="5"/>
        <v>HIGH</v>
      </c>
    </row>
    <row r="50" spans="1:9" x14ac:dyDescent="0.35">
      <c r="A50" t="s">
        <v>67</v>
      </c>
      <c r="B50" s="4">
        <v>990</v>
      </c>
      <c r="C50" s="4">
        <v>1814</v>
      </c>
      <c r="D50" s="1">
        <v>0.45</v>
      </c>
      <c r="E50" s="3">
        <v>-6</v>
      </c>
      <c r="F50">
        <v>2.2000000000000002</v>
      </c>
      <c r="G50" s="3">
        <f t="shared" si="3"/>
        <v>824</v>
      </c>
      <c r="H50" t="str">
        <f t="shared" si="4"/>
        <v>POOR</v>
      </c>
      <c r="I50" t="str">
        <f t="shared" si="5"/>
        <v>HIGH</v>
      </c>
    </row>
    <row r="51" spans="1:9" x14ac:dyDescent="0.35">
      <c r="A51" t="s">
        <v>70</v>
      </c>
      <c r="B51" s="4">
        <v>382</v>
      </c>
      <c r="C51" s="4">
        <v>700</v>
      </c>
      <c r="D51" s="1">
        <v>0.45</v>
      </c>
      <c r="E51" s="3">
        <v>-17</v>
      </c>
      <c r="F51">
        <v>2.6</v>
      </c>
      <c r="G51" s="3">
        <f t="shared" si="3"/>
        <v>318</v>
      </c>
      <c r="H51" t="str">
        <f t="shared" si="4"/>
        <v>POOR</v>
      </c>
      <c r="I51" t="str">
        <f t="shared" si="5"/>
        <v>HIGH</v>
      </c>
    </row>
    <row r="52" spans="1:9" x14ac:dyDescent="0.35">
      <c r="A52" t="s">
        <v>57</v>
      </c>
      <c r="B52" s="4">
        <v>499</v>
      </c>
      <c r="C52" s="4">
        <v>900</v>
      </c>
      <c r="D52" s="1">
        <v>0.45</v>
      </c>
      <c r="E52" s="3"/>
      <c r="G52" s="3">
        <f t="shared" si="3"/>
        <v>401</v>
      </c>
      <c r="H52" t="str">
        <f t="shared" si="4"/>
        <v/>
      </c>
      <c r="I52" t="str">
        <f t="shared" si="5"/>
        <v>HIGH</v>
      </c>
    </row>
    <row r="53" spans="1:9" x14ac:dyDescent="0.35">
      <c r="A53" t="s">
        <v>73</v>
      </c>
      <c r="B53" s="4">
        <v>509</v>
      </c>
      <c r="C53" s="4">
        <v>899</v>
      </c>
      <c r="D53" s="1">
        <v>0.43</v>
      </c>
      <c r="E53" s="3">
        <v>-5</v>
      </c>
      <c r="F53">
        <v>3</v>
      </c>
      <c r="G53" s="3">
        <f t="shared" si="3"/>
        <v>390</v>
      </c>
      <c r="H53" t="str">
        <f t="shared" si="4"/>
        <v>AVERAGE</v>
      </c>
      <c r="I53" t="str">
        <f t="shared" si="5"/>
        <v>HIGH</v>
      </c>
    </row>
    <row r="54" spans="1:9" x14ac:dyDescent="0.35">
      <c r="A54" t="s">
        <v>72</v>
      </c>
      <c r="B54" s="4">
        <v>345</v>
      </c>
      <c r="C54" s="4">
        <v>602</v>
      </c>
      <c r="D54" s="1">
        <v>0.43</v>
      </c>
      <c r="E54" s="3">
        <v>-6</v>
      </c>
      <c r="F54">
        <v>2.2999999999999998</v>
      </c>
      <c r="G54" s="3">
        <f t="shared" si="3"/>
        <v>257</v>
      </c>
      <c r="H54" t="str">
        <f t="shared" si="4"/>
        <v>POOR</v>
      </c>
      <c r="I54" t="str">
        <f t="shared" si="5"/>
        <v>HIGH</v>
      </c>
    </row>
    <row r="55" spans="1:9" x14ac:dyDescent="0.35">
      <c r="A55" t="s">
        <v>77</v>
      </c>
      <c r="B55" s="4">
        <v>690</v>
      </c>
      <c r="C55" s="4">
        <v>1200</v>
      </c>
      <c r="D55" s="1">
        <v>0.43</v>
      </c>
      <c r="E55" s="3"/>
      <c r="G55" s="3">
        <f t="shared" si="3"/>
        <v>510</v>
      </c>
      <c r="H55" t="str">
        <f t="shared" si="4"/>
        <v/>
      </c>
      <c r="I55" t="str">
        <f t="shared" si="5"/>
        <v>HIGH</v>
      </c>
    </row>
    <row r="56" spans="1:9" x14ac:dyDescent="0.35">
      <c r="A56" t="s">
        <v>89</v>
      </c>
      <c r="B56" s="4">
        <v>630</v>
      </c>
      <c r="C56" s="4">
        <v>1100</v>
      </c>
      <c r="D56" s="1">
        <v>0.43</v>
      </c>
      <c r="E56" s="3"/>
      <c r="G56" s="3">
        <f t="shared" si="3"/>
        <v>470</v>
      </c>
      <c r="H56" t="str">
        <f t="shared" si="4"/>
        <v/>
      </c>
      <c r="I56" t="str">
        <f t="shared" si="5"/>
        <v>HIGH</v>
      </c>
    </row>
    <row r="57" spans="1:9" x14ac:dyDescent="0.35">
      <c r="A57" t="s">
        <v>16</v>
      </c>
      <c r="B57" s="4">
        <v>501</v>
      </c>
      <c r="C57" s="4">
        <v>860</v>
      </c>
      <c r="D57" s="1">
        <v>0.42</v>
      </c>
      <c r="E57" s="3">
        <v>-6</v>
      </c>
      <c r="F57">
        <v>4.5</v>
      </c>
      <c r="G57" s="3">
        <f t="shared" si="3"/>
        <v>359</v>
      </c>
      <c r="H57" t="str">
        <f t="shared" si="4"/>
        <v>EXCELLENT</v>
      </c>
      <c r="I57" t="str">
        <f t="shared" si="5"/>
        <v>HIGH</v>
      </c>
    </row>
    <row r="58" spans="1:9" x14ac:dyDescent="0.35">
      <c r="A58" t="s">
        <v>24</v>
      </c>
      <c r="B58" s="4">
        <v>1860</v>
      </c>
      <c r="C58" s="4">
        <v>3220</v>
      </c>
      <c r="D58" s="1">
        <v>0.42</v>
      </c>
      <c r="E58" s="3"/>
      <c r="G58" s="3">
        <f t="shared" si="3"/>
        <v>1360</v>
      </c>
      <c r="H58" t="str">
        <f t="shared" si="4"/>
        <v/>
      </c>
      <c r="I58" t="str">
        <f t="shared" si="5"/>
        <v>HIGH</v>
      </c>
    </row>
    <row r="59" spans="1:9" x14ac:dyDescent="0.35">
      <c r="A59" t="s">
        <v>45</v>
      </c>
      <c r="B59" s="4">
        <v>610</v>
      </c>
      <c r="C59" s="4">
        <v>1060</v>
      </c>
      <c r="D59" s="1">
        <v>0.42</v>
      </c>
      <c r="E59" s="3"/>
      <c r="G59" s="3">
        <f t="shared" si="3"/>
        <v>450</v>
      </c>
      <c r="H59" t="str">
        <f t="shared" si="4"/>
        <v/>
      </c>
      <c r="I59" t="str">
        <f t="shared" si="5"/>
        <v>HIGH</v>
      </c>
    </row>
    <row r="60" spans="1:9" x14ac:dyDescent="0.35">
      <c r="A60" t="s">
        <v>100</v>
      </c>
      <c r="B60" s="4">
        <v>1080</v>
      </c>
      <c r="C60" s="4">
        <v>1874</v>
      </c>
      <c r="D60" s="1">
        <v>0.42</v>
      </c>
      <c r="E60" s="3"/>
      <c r="G60" s="3">
        <f t="shared" si="3"/>
        <v>794</v>
      </c>
      <c r="H60" t="str">
        <f t="shared" si="4"/>
        <v/>
      </c>
      <c r="I60" t="str">
        <f t="shared" si="5"/>
        <v>HIGH</v>
      </c>
    </row>
    <row r="61" spans="1:9" x14ac:dyDescent="0.35">
      <c r="A61" t="s">
        <v>40</v>
      </c>
      <c r="B61" s="4">
        <v>389</v>
      </c>
      <c r="C61" s="4">
        <v>656</v>
      </c>
      <c r="D61" s="1">
        <v>0.41</v>
      </c>
      <c r="E61" s="3">
        <v>-36</v>
      </c>
      <c r="F61">
        <v>4.3</v>
      </c>
      <c r="G61" s="3">
        <f t="shared" si="3"/>
        <v>267</v>
      </c>
      <c r="H61" t="str">
        <f t="shared" si="4"/>
        <v>EXCELLENT</v>
      </c>
      <c r="I61" t="str">
        <f t="shared" si="5"/>
        <v>HIGH</v>
      </c>
    </row>
    <row r="62" spans="1:9" x14ac:dyDescent="0.35">
      <c r="A62" t="s">
        <v>56</v>
      </c>
      <c r="B62" s="4">
        <v>799</v>
      </c>
      <c r="C62" s="4">
        <v>1343</v>
      </c>
      <c r="D62" s="1">
        <v>0.41</v>
      </c>
      <c r="E62" s="3"/>
      <c r="G62" s="3">
        <f t="shared" si="3"/>
        <v>544</v>
      </c>
      <c r="H62" t="str">
        <f t="shared" si="4"/>
        <v/>
      </c>
      <c r="I62" t="str">
        <f t="shared" si="5"/>
        <v>HIGH</v>
      </c>
    </row>
    <row r="63" spans="1:9" x14ac:dyDescent="0.35">
      <c r="A63" t="s">
        <v>102</v>
      </c>
      <c r="B63" s="4">
        <v>1420</v>
      </c>
      <c r="C63" s="4">
        <v>2420</v>
      </c>
      <c r="D63" s="1">
        <v>0.41</v>
      </c>
      <c r="E63" s="3"/>
      <c r="G63" s="3">
        <f t="shared" si="3"/>
        <v>1000</v>
      </c>
      <c r="H63" t="str">
        <f t="shared" si="4"/>
        <v/>
      </c>
      <c r="I63" t="str">
        <f t="shared" si="5"/>
        <v>HIGH</v>
      </c>
    </row>
    <row r="64" spans="1:9" x14ac:dyDescent="0.35">
      <c r="A64" t="s">
        <v>38</v>
      </c>
      <c r="B64" s="4">
        <v>1620</v>
      </c>
      <c r="C64" s="4">
        <v>2690</v>
      </c>
      <c r="D64" s="1">
        <v>0.4</v>
      </c>
      <c r="E64" s="3">
        <v>-1</v>
      </c>
      <c r="F64">
        <v>5</v>
      </c>
      <c r="G64" s="3">
        <f t="shared" si="3"/>
        <v>1070</v>
      </c>
      <c r="H64" t="str">
        <f t="shared" si="4"/>
        <v>EXCELLENT</v>
      </c>
      <c r="I64" t="str">
        <f t="shared" si="5"/>
        <v>MEDIUM</v>
      </c>
    </row>
    <row r="65" spans="1:9" x14ac:dyDescent="0.35">
      <c r="A65" t="s">
        <v>69</v>
      </c>
      <c r="B65" s="4">
        <v>3750</v>
      </c>
      <c r="C65" s="4">
        <v>6143</v>
      </c>
      <c r="D65" s="1">
        <v>0.39</v>
      </c>
      <c r="E65" s="3">
        <v>-5</v>
      </c>
      <c r="F65">
        <v>3</v>
      </c>
      <c r="G65" s="3">
        <f t="shared" si="3"/>
        <v>2393</v>
      </c>
      <c r="H65" t="str">
        <f t="shared" si="4"/>
        <v>AVERAGE</v>
      </c>
      <c r="I65" t="str">
        <f t="shared" si="5"/>
        <v>MEDIUM</v>
      </c>
    </row>
    <row r="66" spans="1:9" x14ac:dyDescent="0.35">
      <c r="A66" t="s">
        <v>3</v>
      </c>
      <c r="B66" s="4">
        <v>950</v>
      </c>
      <c r="C66" s="4">
        <v>1525</v>
      </c>
      <c r="D66" s="1">
        <v>0.38</v>
      </c>
      <c r="E66" s="3">
        <v>-2</v>
      </c>
      <c r="F66">
        <v>4.5</v>
      </c>
      <c r="G66" s="3">
        <f t="shared" ref="G66:G97" si="6">C66-B66</f>
        <v>575</v>
      </c>
      <c r="H66" t="str">
        <f t="shared" ref="H66:H97" si="7">IF(F66&gt;0,IF(F66&lt;3,"POOR",IF(F66&lt;=4,"AVERAGE","EXCELLENT")),"")</f>
        <v>EXCELLENT</v>
      </c>
      <c r="I66" t="str">
        <f t="shared" ref="I66:I97" si="8">IF(D66&gt;0,IF(D66&lt;20%,"LOW",IF(D66&lt;=40%,"MEDIUM","HIGH")),"")</f>
        <v>MEDIUM</v>
      </c>
    </row>
    <row r="67" spans="1:9" x14ac:dyDescent="0.35">
      <c r="A67" t="s">
        <v>41</v>
      </c>
      <c r="B67" s="4" t="s">
        <v>115</v>
      </c>
      <c r="C67" s="4" t="s">
        <v>116</v>
      </c>
      <c r="D67" s="1">
        <v>0.38</v>
      </c>
      <c r="E67" s="3">
        <v>-2</v>
      </c>
      <c r="F67">
        <v>4.5</v>
      </c>
      <c r="G67" s="3" t="e">
        <f t="shared" si="6"/>
        <v>#VALUE!</v>
      </c>
      <c r="H67" t="str">
        <f t="shared" si="7"/>
        <v>EXCELLENT</v>
      </c>
      <c r="I67" t="str">
        <f t="shared" si="8"/>
        <v>MEDIUM</v>
      </c>
    </row>
    <row r="68" spans="1:9" x14ac:dyDescent="0.35">
      <c r="A68" t="s">
        <v>42</v>
      </c>
      <c r="B68" s="4">
        <v>2750</v>
      </c>
      <c r="C68" s="4">
        <v>4471</v>
      </c>
      <c r="D68" s="1">
        <v>0.38</v>
      </c>
      <c r="E68" s="3"/>
      <c r="G68" s="3">
        <f t="shared" si="6"/>
        <v>1721</v>
      </c>
      <c r="H68" t="str">
        <f t="shared" si="7"/>
        <v/>
      </c>
      <c r="I68" t="str">
        <f t="shared" si="8"/>
        <v>MEDIUM</v>
      </c>
    </row>
    <row r="69" spans="1:9" x14ac:dyDescent="0.35">
      <c r="A69" t="s">
        <v>50</v>
      </c>
      <c r="B69" s="4">
        <v>1200</v>
      </c>
      <c r="C69" s="4">
        <v>1950</v>
      </c>
      <c r="D69" s="1">
        <v>0.38</v>
      </c>
      <c r="E69" s="3"/>
      <c r="G69" s="3">
        <f t="shared" si="6"/>
        <v>750</v>
      </c>
      <c r="H69" t="str">
        <f t="shared" si="7"/>
        <v/>
      </c>
      <c r="I69" t="str">
        <f t="shared" si="8"/>
        <v>MEDIUM</v>
      </c>
    </row>
    <row r="70" spans="1:9" x14ac:dyDescent="0.35">
      <c r="A70" t="s">
        <v>10</v>
      </c>
      <c r="B70" s="4">
        <v>988</v>
      </c>
      <c r="C70" s="4">
        <v>1580</v>
      </c>
      <c r="D70" s="1">
        <v>0.37</v>
      </c>
      <c r="E70" s="3">
        <v>-2</v>
      </c>
      <c r="F70">
        <v>4</v>
      </c>
      <c r="G70" s="3">
        <f t="shared" si="6"/>
        <v>592</v>
      </c>
      <c r="H70" t="str">
        <f t="shared" si="7"/>
        <v>AVERAGE</v>
      </c>
      <c r="I70" t="str">
        <f t="shared" si="8"/>
        <v>MEDIUM</v>
      </c>
    </row>
    <row r="71" spans="1:9" x14ac:dyDescent="0.35">
      <c r="A71" t="s">
        <v>6</v>
      </c>
      <c r="B71" s="4">
        <v>1580</v>
      </c>
      <c r="C71" s="4">
        <v>2499</v>
      </c>
      <c r="D71" s="1">
        <v>0.37</v>
      </c>
      <c r="E71" s="3">
        <v>-7</v>
      </c>
      <c r="F71">
        <v>4.7</v>
      </c>
      <c r="G71" s="3">
        <f t="shared" si="6"/>
        <v>919</v>
      </c>
      <c r="H71" t="str">
        <f t="shared" si="7"/>
        <v>EXCELLENT</v>
      </c>
      <c r="I71" t="str">
        <f t="shared" si="8"/>
        <v>MEDIUM</v>
      </c>
    </row>
    <row r="72" spans="1:9" x14ac:dyDescent="0.35">
      <c r="A72" t="s">
        <v>82</v>
      </c>
      <c r="B72" s="4">
        <v>1460</v>
      </c>
      <c r="C72" s="4">
        <v>2290</v>
      </c>
      <c r="D72" s="1">
        <v>0.36</v>
      </c>
      <c r="E72" s="3"/>
      <c r="G72" s="3">
        <f t="shared" si="6"/>
        <v>830</v>
      </c>
      <c r="H72" t="str">
        <f t="shared" si="7"/>
        <v/>
      </c>
      <c r="I72" t="str">
        <f t="shared" si="8"/>
        <v>MEDIUM</v>
      </c>
    </row>
    <row r="73" spans="1:9" x14ac:dyDescent="0.35">
      <c r="A73" t="s">
        <v>25</v>
      </c>
      <c r="B73" s="4">
        <v>880</v>
      </c>
      <c r="C73" s="4">
        <v>1350</v>
      </c>
      <c r="D73" s="1">
        <v>0.35</v>
      </c>
      <c r="E73" s="3">
        <v>-6</v>
      </c>
      <c r="F73">
        <v>4</v>
      </c>
      <c r="G73" s="3">
        <f t="shared" si="6"/>
        <v>470</v>
      </c>
      <c r="H73" t="str">
        <f t="shared" si="7"/>
        <v>AVERAGE</v>
      </c>
      <c r="I73" t="str">
        <f t="shared" si="8"/>
        <v>MEDIUM</v>
      </c>
    </row>
    <row r="74" spans="1:9" x14ac:dyDescent="0.35">
      <c r="A74" t="s">
        <v>28</v>
      </c>
      <c r="B74" s="4">
        <v>420</v>
      </c>
      <c r="C74" s="4">
        <v>647</v>
      </c>
      <c r="D74" s="1">
        <v>0.35</v>
      </c>
      <c r="E74" s="3">
        <v>-49</v>
      </c>
      <c r="F74">
        <v>4.5999999999999996</v>
      </c>
      <c r="G74" s="3">
        <f t="shared" si="6"/>
        <v>227</v>
      </c>
      <c r="H74" t="str">
        <f t="shared" si="7"/>
        <v>EXCELLENT</v>
      </c>
      <c r="I74" t="str">
        <f t="shared" si="8"/>
        <v>MEDIUM</v>
      </c>
    </row>
    <row r="75" spans="1:9" x14ac:dyDescent="0.35">
      <c r="A75" t="s">
        <v>34</v>
      </c>
      <c r="B75" s="4">
        <v>980</v>
      </c>
      <c r="C75" s="4">
        <v>1490</v>
      </c>
      <c r="D75" s="1">
        <v>0.34</v>
      </c>
      <c r="E75" s="3">
        <v>-12</v>
      </c>
      <c r="F75">
        <v>4.7</v>
      </c>
      <c r="G75" s="3">
        <f t="shared" si="6"/>
        <v>510</v>
      </c>
      <c r="H75" t="str">
        <f t="shared" si="7"/>
        <v>EXCELLENT</v>
      </c>
      <c r="I75" t="str">
        <f t="shared" si="8"/>
        <v>MEDIUM</v>
      </c>
    </row>
    <row r="76" spans="1:9" x14ac:dyDescent="0.35">
      <c r="A76" t="s">
        <v>14</v>
      </c>
      <c r="B76" s="4">
        <v>990</v>
      </c>
      <c r="C76" s="4">
        <v>1500</v>
      </c>
      <c r="D76" s="1">
        <v>0.34</v>
      </c>
      <c r="E76" s="3">
        <v>-39</v>
      </c>
      <c r="F76">
        <v>4.7</v>
      </c>
      <c r="G76" s="3">
        <f t="shared" si="6"/>
        <v>510</v>
      </c>
      <c r="H76" t="str">
        <f t="shared" si="7"/>
        <v>EXCELLENT</v>
      </c>
      <c r="I76" t="str">
        <f t="shared" si="8"/>
        <v>MEDIUM</v>
      </c>
    </row>
    <row r="77" spans="1:9" x14ac:dyDescent="0.35">
      <c r="A77" t="s">
        <v>105</v>
      </c>
      <c r="B77" s="4">
        <v>1150</v>
      </c>
      <c r="C77" s="4">
        <v>1737</v>
      </c>
      <c r="D77" s="1">
        <v>0.34</v>
      </c>
      <c r="E77" s="3"/>
      <c r="G77" s="3">
        <f t="shared" si="6"/>
        <v>587</v>
      </c>
      <c r="H77" t="str">
        <f t="shared" si="7"/>
        <v/>
      </c>
      <c r="I77" t="str">
        <f t="shared" si="8"/>
        <v>MEDIUM</v>
      </c>
    </row>
    <row r="78" spans="1:9" x14ac:dyDescent="0.35">
      <c r="A78" t="s">
        <v>106</v>
      </c>
      <c r="B78" s="4">
        <v>1190</v>
      </c>
      <c r="C78" s="4">
        <v>1810</v>
      </c>
      <c r="D78" s="1">
        <v>0.34</v>
      </c>
      <c r="E78" s="3"/>
      <c r="G78" s="3">
        <f t="shared" si="6"/>
        <v>620</v>
      </c>
      <c r="H78" t="str">
        <f t="shared" si="7"/>
        <v/>
      </c>
      <c r="I78" t="str">
        <f t="shared" si="8"/>
        <v>MEDIUM</v>
      </c>
    </row>
    <row r="79" spans="1:9" x14ac:dyDescent="0.35">
      <c r="A79" t="s">
        <v>17</v>
      </c>
      <c r="B79" s="4">
        <v>1680</v>
      </c>
      <c r="C79" s="4">
        <v>2499</v>
      </c>
      <c r="D79" s="1">
        <v>0.33</v>
      </c>
      <c r="E79" s="3">
        <v>-9</v>
      </c>
      <c r="F79">
        <v>4.2</v>
      </c>
      <c r="G79" s="3">
        <f t="shared" si="6"/>
        <v>819</v>
      </c>
      <c r="H79" t="str">
        <f t="shared" si="7"/>
        <v>EXCELLENT</v>
      </c>
      <c r="I79" t="str">
        <f t="shared" si="8"/>
        <v>MEDIUM</v>
      </c>
    </row>
    <row r="80" spans="1:9" x14ac:dyDescent="0.35">
      <c r="A80" t="s">
        <v>48</v>
      </c>
      <c r="B80" s="4">
        <v>1190</v>
      </c>
      <c r="C80" s="4">
        <v>1785</v>
      </c>
      <c r="D80" s="1">
        <v>0.33</v>
      </c>
      <c r="E80" s="3"/>
      <c r="G80" s="3">
        <f t="shared" si="6"/>
        <v>595</v>
      </c>
      <c r="H80" t="str">
        <f t="shared" si="7"/>
        <v/>
      </c>
      <c r="I80" t="str">
        <f t="shared" si="8"/>
        <v>MEDIUM</v>
      </c>
    </row>
    <row r="81" spans="1:9" x14ac:dyDescent="0.35">
      <c r="A81" t="s">
        <v>30</v>
      </c>
      <c r="B81" s="4">
        <v>1350</v>
      </c>
      <c r="C81" s="4">
        <v>1990</v>
      </c>
      <c r="D81" s="1">
        <v>0.32</v>
      </c>
      <c r="E81" s="3">
        <v>-13</v>
      </c>
      <c r="F81">
        <v>3.8</v>
      </c>
      <c r="G81" s="3">
        <f t="shared" si="6"/>
        <v>640</v>
      </c>
      <c r="H81" t="str">
        <f t="shared" si="7"/>
        <v>AVERAGE</v>
      </c>
      <c r="I81" t="str">
        <f t="shared" si="8"/>
        <v>MEDIUM</v>
      </c>
    </row>
    <row r="82" spans="1:9" x14ac:dyDescent="0.35">
      <c r="A82" t="s">
        <v>31</v>
      </c>
      <c r="B82" s="4">
        <v>1758</v>
      </c>
      <c r="C82" s="4">
        <v>2499</v>
      </c>
      <c r="D82" s="1">
        <v>0.3</v>
      </c>
      <c r="E82" s="3">
        <v>-20</v>
      </c>
      <c r="F82">
        <v>4.0999999999999996</v>
      </c>
      <c r="G82" s="3">
        <f t="shared" si="6"/>
        <v>741</v>
      </c>
      <c r="H82" t="str">
        <f t="shared" si="7"/>
        <v>EXCELLENT</v>
      </c>
      <c r="I82" t="str">
        <f t="shared" si="8"/>
        <v>MEDIUM</v>
      </c>
    </row>
    <row r="83" spans="1:9" x14ac:dyDescent="0.35">
      <c r="A83" t="s">
        <v>71</v>
      </c>
      <c r="B83" s="4">
        <v>2300</v>
      </c>
      <c r="C83" s="4">
        <v>3240</v>
      </c>
      <c r="D83" s="1">
        <v>0.28999999999999998</v>
      </c>
      <c r="E83" s="3">
        <v>-5</v>
      </c>
      <c r="F83">
        <v>3</v>
      </c>
      <c r="G83" s="3">
        <f t="shared" si="6"/>
        <v>940</v>
      </c>
      <c r="H83" t="str">
        <f t="shared" si="7"/>
        <v>AVERAGE</v>
      </c>
      <c r="I83" t="str">
        <f t="shared" si="8"/>
        <v>MEDIUM</v>
      </c>
    </row>
    <row r="84" spans="1:9" x14ac:dyDescent="0.35">
      <c r="A84" t="s">
        <v>36</v>
      </c>
      <c r="B84" s="4">
        <v>1940</v>
      </c>
      <c r="C84" s="4">
        <v>2650</v>
      </c>
      <c r="D84" s="1">
        <v>0.27</v>
      </c>
      <c r="E84" s="3">
        <v>-20</v>
      </c>
      <c r="F84">
        <v>4.7</v>
      </c>
      <c r="G84" s="3">
        <f t="shared" si="6"/>
        <v>710</v>
      </c>
      <c r="H84" t="str">
        <f t="shared" si="7"/>
        <v>EXCELLENT</v>
      </c>
      <c r="I84" t="str">
        <f t="shared" si="8"/>
        <v>MEDIUM</v>
      </c>
    </row>
    <row r="85" spans="1:9" x14ac:dyDescent="0.35">
      <c r="A85" t="s">
        <v>37</v>
      </c>
      <c r="B85" s="4">
        <v>1980</v>
      </c>
      <c r="C85" s="4">
        <v>2699</v>
      </c>
      <c r="D85" s="1">
        <v>0.27</v>
      </c>
      <c r="E85" s="3">
        <v>-32</v>
      </c>
      <c r="F85">
        <v>4.5</v>
      </c>
      <c r="G85" s="3">
        <f t="shared" si="6"/>
        <v>719</v>
      </c>
      <c r="H85" t="str">
        <f t="shared" si="7"/>
        <v>EXCELLENT</v>
      </c>
      <c r="I85" t="str">
        <f t="shared" si="8"/>
        <v>MEDIUM</v>
      </c>
    </row>
    <row r="86" spans="1:9" x14ac:dyDescent="0.35">
      <c r="A86" t="s">
        <v>60</v>
      </c>
      <c r="B86" s="4">
        <v>2799</v>
      </c>
      <c r="C86" s="4">
        <v>3810</v>
      </c>
      <c r="D86" s="1">
        <v>0.27</v>
      </c>
      <c r="E86" s="3"/>
      <c r="G86" s="3">
        <f t="shared" si="6"/>
        <v>1011</v>
      </c>
      <c r="H86" t="str">
        <f t="shared" si="7"/>
        <v/>
      </c>
      <c r="I86" t="str">
        <f t="shared" si="8"/>
        <v>MEDIUM</v>
      </c>
    </row>
    <row r="87" spans="1:9" x14ac:dyDescent="0.35">
      <c r="A87" t="s">
        <v>7</v>
      </c>
      <c r="B87" s="4">
        <v>1740</v>
      </c>
      <c r="C87" s="4">
        <v>2356</v>
      </c>
      <c r="D87" s="1">
        <v>0.26</v>
      </c>
      <c r="E87" s="3">
        <v>-5</v>
      </c>
      <c r="F87">
        <v>4.8</v>
      </c>
      <c r="G87" s="3">
        <f t="shared" si="6"/>
        <v>616</v>
      </c>
      <c r="H87" t="str">
        <f t="shared" si="7"/>
        <v>EXCELLENT</v>
      </c>
      <c r="I87" t="str">
        <f t="shared" si="8"/>
        <v>MEDIUM</v>
      </c>
    </row>
    <row r="88" spans="1:9" x14ac:dyDescent="0.35">
      <c r="A88" t="s">
        <v>5</v>
      </c>
      <c r="B88" s="4">
        <v>2199</v>
      </c>
      <c r="C88" s="4">
        <v>2923</v>
      </c>
      <c r="D88" s="1">
        <v>0.25</v>
      </c>
      <c r="E88" s="3">
        <v>-24</v>
      </c>
      <c r="F88">
        <v>4.5999999999999996</v>
      </c>
      <c r="G88" s="3">
        <f t="shared" si="6"/>
        <v>724</v>
      </c>
      <c r="H88" t="str">
        <f t="shared" si="7"/>
        <v>EXCELLENT</v>
      </c>
      <c r="I88" t="str">
        <f t="shared" si="8"/>
        <v>MEDIUM</v>
      </c>
    </row>
    <row r="89" spans="1:9" x14ac:dyDescent="0.35">
      <c r="A89" t="s">
        <v>9</v>
      </c>
      <c r="B89" s="4">
        <v>2319</v>
      </c>
      <c r="C89" s="4">
        <v>3032</v>
      </c>
      <c r="D89" s="1">
        <v>0.24</v>
      </c>
      <c r="E89" s="3">
        <v>-55</v>
      </c>
      <c r="F89">
        <v>4.5999999999999996</v>
      </c>
      <c r="G89" s="3">
        <f t="shared" si="6"/>
        <v>713</v>
      </c>
      <c r="H89" t="str">
        <f t="shared" si="7"/>
        <v>EXCELLENT</v>
      </c>
      <c r="I89" t="str">
        <f t="shared" si="8"/>
        <v>MEDIUM</v>
      </c>
    </row>
    <row r="90" spans="1:9" x14ac:dyDescent="0.35">
      <c r="A90" t="s">
        <v>104</v>
      </c>
      <c r="B90" s="4">
        <v>198</v>
      </c>
      <c r="C90" s="4">
        <v>260</v>
      </c>
      <c r="D90" s="1">
        <v>0.24</v>
      </c>
      <c r="E90" s="3"/>
      <c r="G90" s="3">
        <f t="shared" si="6"/>
        <v>62</v>
      </c>
      <c r="H90" t="str">
        <f t="shared" si="7"/>
        <v/>
      </c>
      <c r="I90" t="str">
        <f t="shared" si="8"/>
        <v>MEDIUM</v>
      </c>
    </row>
    <row r="91" spans="1:9" x14ac:dyDescent="0.35">
      <c r="A91" t="s">
        <v>26</v>
      </c>
      <c r="B91" s="4">
        <v>1650</v>
      </c>
      <c r="C91" s="4">
        <v>2150</v>
      </c>
      <c r="D91" s="1">
        <v>0.23</v>
      </c>
      <c r="E91" s="3">
        <v>-14</v>
      </c>
      <c r="F91">
        <v>4.4000000000000004</v>
      </c>
      <c r="G91" s="3">
        <f t="shared" si="6"/>
        <v>500</v>
      </c>
      <c r="H91" t="str">
        <f t="shared" si="7"/>
        <v>EXCELLENT</v>
      </c>
      <c r="I91" t="str">
        <f t="shared" si="8"/>
        <v>MEDIUM</v>
      </c>
    </row>
    <row r="92" spans="1:9" x14ac:dyDescent="0.35">
      <c r="A92" t="s">
        <v>66</v>
      </c>
      <c r="B92" s="4">
        <v>1220</v>
      </c>
      <c r="C92" s="4">
        <v>1555</v>
      </c>
      <c r="D92" s="1">
        <v>0.22</v>
      </c>
      <c r="E92" s="3">
        <v>-16</v>
      </c>
      <c r="F92">
        <v>2.9</v>
      </c>
      <c r="G92" s="3">
        <f t="shared" si="6"/>
        <v>335</v>
      </c>
      <c r="H92" t="str">
        <f t="shared" si="7"/>
        <v>POOR</v>
      </c>
      <c r="I92" t="str">
        <f t="shared" si="8"/>
        <v>MEDIUM</v>
      </c>
    </row>
    <row r="93" spans="1:9" x14ac:dyDescent="0.35">
      <c r="A93" t="s">
        <v>54</v>
      </c>
      <c r="B93" s="4">
        <v>299</v>
      </c>
      <c r="C93" s="4">
        <v>384</v>
      </c>
      <c r="D93" s="1">
        <v>0.22</v>
      </c>
      <c r="E93" s="3"/>
      <c r="G93" s="3">
        <f t="shared" si="6"/>
        <v>85</v>
      </c>
      <c r="H93" t="str">
        <f t="shared" si="7"/>
        <v/>
      </c>
      <c r="I93" t="str">
        <f t="shared" si="8"/>
        <v>MEDIUM</v>
      </c>
    </row>
    <row r="94" spans="1:9" x14ac:dyDescent="0.35">
      <c r="A94" t="s">
        <v>101</v>
      </c>
      <c r="B94" s="4">
        <v>3640</v>
      </c>
      <c r="C94" s="4">
        <v>4588</v>
      </c>
      <c r="D94" s="1">
        <v>0.21</v>
      </c>
      <c r="E94" s="3">
        <v>-1</v>
      </c>
      <c r="F94">
        <v>5</v>
      </c>
      <c r="G94" s="3">
        <f t="shared" si="6"/>
        <v>948</v>
      </c>
      <c r="H94" t="str">
        <f t="shared" si="7"/>
        <v>EXCELLENT</v>
      </c>
      <c r="I94" t="str">
        <f t="shared" si="8"/>
        <v>MEDIUM</v>
      </c>
    </row>
    <row r="95" spans="1:9" x14ac:dyDescent="0.35">
      <c r="A95" t="s">
        <v>13</v>
      </c>
      <c r="B95" s="4">
        <v>799</v>
      </c>
      <c r="C95" s="4">
        <v>999</v>
      </c>
      <c r="D95" s="1">
        <v>0.2</v>
      </c>
      <c r="E95" s="3">
        <v>-12</v>
      </c>
      <c r="F95">
        <v>4.0999999999999996</v>
      </c>
      <c r="G95" s="3">
        <f t="shared" si="6"/>
        <v>200</v>
      </c>
      <c r="H95" t="str">
        <f t="shared" si="7"/>
        <v>EXCELLENT</v>
      </c>
      <c r="I95" t="str">
        <f t="shared" si="8"/>
        <v>MEDIUM</v>
      </c>
    </row>
    <row r="96" spans="1:9" x14ac:dyDescent="0.35">
      <c r="A96" t="s">
        <v>21</v>
      </c>
      <c r="B96" s="4">
        <v>2999</v>
      </c>
      <c r="C96" s="4">
        <v>3699</v>
      </c>
      <c r="D96" s="1">
        <v>0.19</v>
      </c>
      <c r="E96" s="3">
        <v>-5</v>
      </c>
      <c r="F96">
        <v>4.5999999999999996</v>
      </c>
      <c r="G96" s="3">
        <f t="shared" si="6"/>
        <v>700</v>
      </c>
      <c r="H96" t="str">
        <f t="shared" si="7"/>
        <v>EXCELLENT</v>
      </c>
      <c r="I96" t="str">
        <f t="shared" si="8"/>
        <v>LOW</v>
      </c>
    </row>
    <row r="97" spans="1:9" x14ac:dyDescent="0.35">
      <c r="A97" t="s">
        <v>29</v>
      </c>
      <c r="B97" s="4">
        <v>2880</v>
      </c>
      <c r="C97" s="4">
        <v>3520</v>
      </c>
      <c r="D97" s="1">
        <v>0.18</v>
      </c>
      <c r="E97" s="3">
        <v>-12</v>
      </c>
      <c r="F97">
        <v>3.8</v>
      </c>
      <c r="G97" s="3">
        <f t="shared" si="6"/>
        <v>640</v>
      </c>
      <c r="H97" t="str">
        <f t="shared" si="7"/>
        <v>AVERAGE</v>
      </c>
      <c r="I97" t="str">
        <f t="shared" si="8"/>
        <v>LOW</v>
      </c>
    </row>
    <row r="98" spans="1:9" x14ac:dyDescent="0.35">
      <c r="A98" t="s">
        <v>85</v>
      </c>
      <c r="B98" s="4">
        <v>1466</v>
      </c>
      <c r="C98" s="4">
        <v>1699</v>
      </c>
      <c r="D98" s="1">
        <v>0.14000000000000001</v>
      </c>
      <c r="E98" s="3"/>
      <c r="G98" s="3">
        <f t="shared" ref="G98:G113" si="9">C98-B98</f>
        <v>233</v>
      </c>
      <c r="H98" t="str">
        <f t="shared" ref="H98:H113" si="10">IF(F98&gt;0,IF(F98&lt;3,"POOR",IF(F98&lt;=4,"AVERAGE","EXCELLENT")),"")</f>
        <v/>
      </c>
      <c r="I98" t="str">
        <f t="shared" ref="I98:I113" si="11">IF(D98&gt;0,IF(D98&lt;20%,"LOW",IF(D98&lt;=40%,"MEDIUM","HIGH")),"")</f>
        <v>LOW</v>
      </c>
    </row>
    <row r="99" spans="1:9" x14ac:dyDescent="0.35">
      <c r="A99" t="s">
        <v>88</v>
      </c>
      <c r="B99" s="4">
        <v>1468</v>
      </c>
      <c r="C99" s="4">
        <v>1699</v>
      </c>
      <c r="D99" s="1">
        <v>0.14000000000000001</v>
      </c>
      <c r="E99" s="3"/>
      <c r="G99" s="3">
        <f t="shared" si="9"/>
        <v>231</v>
      </c>
      <c r="H99" t="str">
        <f t="shared" si="10"/>
        <v/>
      </c>
      <c r="I99" t="str">
        <f t="shared" si="11"/>
        <v>LOW</v>
      </c>
    </row>
    <row r="100" spans="1:9" x14ac:dyDescent="0.35">
      <c r="A100" t="s">
        <v>61</v>
      </c>
      <c r="B100" s="4">
        <v>2170</v>
      </c>
      <c r="C100" s="4">
        <v>2500</v>
      </c>
      <c r="D100" s="1">
        <v>0.13</v>
      </c>
      <c r="E100" s="3">
        <v>-6</v>
      </c>
      <c r="F100">
        <v>2.5</v>
      </c>
      <c r="G100" s="3">
        <f t="shared" si="9"/>
        <v>330</v>
      </c>
      <c r="H100" t="str">
        <f t="shared" si="10"/>
        <v>POOR</v>
      </c>
      <c r="I100" t="str">
        <f t="shared" si="11"/>
        <v>LOW</v>
      </c>
    </row>
    <row r="101" spans="1:9" x14ac:dyDescent="0.35">
      <c r="A101" t="s">
        <v>87</v>
      </c>
      <c r="B101" s="4">
        <v>799</v>
      </c>
      <c r="C101" s="4">
        <v>900</v>
      </c>
      <c r="D101" s="1">
        <v>0.11</v>
      </c>
      <c r="E101" s="3"/>
      <c r="G101" s="3">
        <f t="shared" si="9"/>
        <v>101</v>
      </c>
      <c r="H101" t="str">
        <f t="shared" si="10"/>
        <v/>
      </c>
      <c r="I101" t="str">
        <f t="shared" si="11"/>
        <v>LOW</v>
      </c>
    </row>
    <row r="102" spans="1:9" x14ac:dyDescent="0.35">
      <c r="A102" t="s">
        <v>8</v>
      </c>
      <c r="B102" s="4">
        <v>2999</v>
      </c>
      <c r="C102" s="4">
        <v>3290</v>
      </c>
      <c r="D102" s="1">
        <v>0.09</v>
      </c>
      <c r="E102" s="3">
        <v>-15</v>
      </c>
      <c r="F102">
        <v>4</v>
      </c>
      <c r="G102" s="3">
        <f t="shared" si="9"/>
        <v>291</v>
      </c>
      <c r="H102" t="str">
        <f t="shared" si="10"/>
        <v>AVERAGE</v>
      </c>
      <c r="I102" t="str">
        <f t="shared" si="11"/>
        <v>LOW</v>
      </c>
    </row>
    <row r="103" spans="1:9" x14ac:dyDescent="0.35">
      <c r="A103" t="s">
        <v>95</v>
      </c>
      <c r="B103" s="4">
        <v>1526</v>
      </c>
      <c r="C103" s="4">
        <v>1660</v>
      </c>
      <c r="D103" s="1">
        <v>0.08</v>
      </c>
      <c r="E103" s="3"/>
      <c r="G103" s="3">
        <f t="shared" si="9"/>
        <v>134</v>
      </c>
      <c r="H103" t="str">
        <f t="shared" si="10"/>
        <v/>
      </c>
      <c r="I103" t="str">
        <f t="shared" si="11"/>
        <v>LOW</v>
      </c>
    </row>
    <row r="104" spans="1:9" x14ac:dyDescent="0.35">
      <c r="A104" t="s">
        <v>78</v>
      </c>
      <c r="B104" s="4">
        <v>1732</v>
      </c>
      <c r="C104" s="4">
        <v>1799</v>
      </c>
      <c r="D104" s="1">
        <v>0.04</v>
      </c>
      <c r="E104" s="3"/>
      <c r="G104" s="3">
        <f t="shared" si="9"/>
        <v>67</v>
      </c>
      <c r="H104" t="str">
        <f t="shared" si="10"/>
        <v/>
      </c>
      <c r="I104" t="str">
        <f t="shared" si="11"/>
        <v>LOW</v>
      </c>
    </row>
    <row r="105" spans="1:9" x14ac:dyDescent="0.35">
      <c r="A105" t="s">
        <v>98</v>
      </c>
      <c r="B105" s="4">
        <v>3546</v>
      </c>
      <c r="C105" s="4">
        <v>3699</v>
      </c>
      <c r="D105" s="1">
        <v>0.04</v>
      </c>
      <c r="E105" s="3"/>
      <c r="G105" s="3">
        <f t="shared" si="9"/>
        <v>153</v>
      </c>
      <c r="H105" t="str">
        <f t="shared" si="10"/>
        <v/>
      </c>
      <c r="I105" t="str">
        <f t="shared" si="11"/>
        <v>LOW</v>
      </c>
    </row>
    <row r="106" spans="1:9" x14ac:dyDescent="0.35">
      <c r="A106" t="s">
        <v>55</v>
      </c>
      <c r="B106" s="4">
        <v>1459</v>
      </c>
      <c r="C106" s="4">
        <v>1499</v>
      </c>
      <c r="D106" s="1">
        <v>0.03</v>
      </c>
      <c r="E106" s="3"/>
      <c r="G106" s="3">
        <f t="shared" si="9"/>
        <v>40</v>
      </c>
      <c r="H106" t="str">
        <f t="shared" si="10"/>
        <v/>
      </c>
      <c r="I106" t="str">
        <f t="shared" si="11"/>
        <v>LOW</v>
      </c>
    </row>
    <row r="107" spans="1:9" x14ac:dyDescent="0.35">
      <c r="A107" t="s">
        <v>46</v>
      </c>
      <c r="B107" s="4">
        <v>2132</v>
      </c>
      <c r="C107" s="4">
        <v>2169</v>
      </c>
      <c r="D107" s="1">
        <v>0.02</v>
      </c>
      <c r="E107" s="3"/>
      <c r="G107" s="3">
        <f t="shared" si="9"/>
        <v>37</v>
      </c>
      <c r="H107" t="str">
        <f t="shared" si="10"/>
        <v/>
      </c>
      <c r="I107" t="str">
        <f t="shared" si="11"/>
        <v>LOW</v>
      </c>
    </row>
    <row r="108" spans="1:9" x14ac:dyDescent="0.35">
      <c r="A108" t="s">
        <v>53</v>
      </c>
      <c r="B108" s="4">
        <v>1660</v>
      </c>
      <c r="C108" s="4">
        <v>1699</v>
      </c>
      <c r="D108" s="1">
        <v>0.02</v>
      </c>
      <c r="E108" s="3"/>
      <c r="G108" s="3">
        <f t="shared" si="9"/>
        <v>39</v>
      </c>
      <c r="H108" t="str">
        <f t="shared" si="10"/>
        <v/>
      </c>
      <c r="I108" t="str">
        <f t="shared" si="11"/>
        <v>LOW</v>
      </c>
    </row>
    <row r="109" spans="1:9" x14ac:dyDescent="0.35">
      <c r="A109" t="s">
        <v>83</v>
      </c>
      <c r="B109" s="4">
        <v>1666</v>
      </c>
      <c r="C109" s="4">
        <v>1699</v>
      </c>
      <c r="D109" s="1">
        <v>0.02</v>
      </c>
      <c r="E109" s="3"/>
      <c r="G109" s="3">
        <f t="shared" si="9"/>
        <v>33</v>
      </c>
      <c r="H109" t="str">
        <f t="shared" si="10"/>
        <v/>
      </c>
      <c r="I109" t="str">
        <f t="shared" si="11"/>
        <v>LOW</v>
      </c>
    </row>
    <row r="110" spans="1:9" x14ac:dyDescent="0.35">
      <c r="A110" t="s">
        <v>96</v>
      </c>
      <c r="B110" s="4">
        <v>1462</v>
      </c>
      <c r="C110" s="4">
        <v>1499</v>
      </c>
      <c r="D110" s="1">
        <v>0.02</v>
      </c>
      <c r="E110" s="3"/>
      <c r="G110" s="3">
        <f t="shared" si="9"/>
        <v>37</v>
      </c>
      <c r="H110" t="str">
        <f t="shared" si="10"/>
        <v/>
      </c>
      <c r="I110" t="str">
        <f t="shared" si="11"/>
        <v>LOW</v>
      </c>
    </row>
    <row r="111" spans="1:9" x14ac:dyDescent="0.35">
      <c r="A111" t="s">
        <v>107</v>
      </c>
      <c r="B111" s="4">
        <v>1658</v>
      </c>
      <c r="C111" s="4">
        <v>1699</v>
      </c>
      <c r="D111" s="1">
        <v>0.02</v>
      </c>
      <c r="E111" s="3"/>
      <c r="G111" s="3">
        <f t="shared" si="9"/>
        <v>41</v>
      </c>
      <c r="H111" t="str">
        <f t="shared" si="10"/>
        <v/>
      </c>
      <c r="I111" t="str">
        <f t="shared" si="11"/>
        <v>LOW</v>
      </c>
    </row>
    <row r="112" spans="1:9" x14ac:dyDescent="0.35">
      <c r="A112" t="s">
        <v>108</v>
      </c>
      <c r="B112" s="4">
        <v>1768</v>
      </c>
      <c r="C112" s="4">
        <v>1799</v>
      </c>
      <c r="D112" s="1">
        <v>0.02</v>
      </c>
      <c r="E112" s="3"/>
      <c r="G112" s="3">
        <f t="shared" si="9"/>
        <v>31</v>
      </c>
      <c r="H112" t="str">
        <f t="shared" si="10"/>
        <v/>
      </c>
      <c r="I112" t="str">
        <f t="shared" si="11"/>
        <v>LOW</v>
      </c>
    </row>
    <row r="113" spans="1:9" x14ac:dyDescent="0.35">
      <c r="A113" t="s">
        <v>103</v>
      </c>
      <c r="B113" s="4">
        <v>1875</v>
      </c>
      <c r="C113" s="4">
        <v>1899</v>
      </c>
      <c r="D113" s="1">
        <v>0.01</v>
      </c>
      <c r="E113" s="3"/>
      <c r="G113" s="3">
        <f t="shared" si="9"/>
        <v>24</v>
      </c>
      <c r="H113" t="str">
        <f t="shared" si="10"/>
        <v/>
      </c>
      <c r="I113" t="str">
        <f t="shared" si="11"/>
        <v>LOW</v>
      </c>
    </row>
  </sheetData>
  <conditionalFormatting sqref="E1:E60 E62:E113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Excel_jumia</vt:lpstr>
      <vt:lpstr>Sheet3</vt:lpstr>
      <vt:lpstr>Sheet5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Maureen Njoki Maina</dc:creator>
  <cp:lastModifiedBy>Maureen</cp:lastModifiedBy>
  <dcterms:created xsi:type="dcterms:W3CDTF">2025-06-12T08:57:23Z</dcterms:created>
  <dcterms:modified xsi:type="dcterms:W3CDTF">2025-06-13T19:37:41Z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VData">
    <vt:lpwstr>ew0KICAiZG9jSUQiOiAiOTRkNjAxOTQtZTNmYS00NGRiLWFhNWMtNzRkMWY3MmQzMzhhIg0KfQ==</vt:lpwstr>
  </property>
  <property fmtid="{D5CDD505-2E9C-101B-9397-08002B2CF9AE}" pid="3" name="GVData0">
    <vt:lpwstr>(end)</vt:lpwstr>
  </property>
</Properties>
</file>