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17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P58" i="1"/>
  <c r="O58"/>
  <c r="Q58" s="1"/>
  <c r="N58"/>
  <c r="L58"/>
  <c r="J58"/>
  <c r="P57"/>
  <c r="Q57" s="1"/>
  <c r="O57"/>
  <c r="N57"/>
  <c r="L57"/>
  <c r="J57"/>
  <c r="Q56"/>
  <c r="P56"/>
  <c r="O56"/>
  <c r="N56"/>
  <c r="L56"/>
  <c r="J56"/>
  <c r="A56"/>
  <c r="A57" s="1"/>
  <c r="A58" s="1"/>
  <c r="P55"/>
  <c r="Q55" s="1"/>
  <c r="O55"/>
  <c r="N55"/>
  <c r="L55"/>
  <c r="J55"/>
  <c r="P53"/>
  <c r="O53"/>
  <c r="Q53" s="1"/>
  <c r="N53"/>
  <c r="L53"/>
  <c r="J53"/>
  <c r="A53"/>
  <c r="P52"/>
  <c r="Q52" s="1"/>
  <c r="O52"/>
  <c r="N52"/>
  <c r="L52"/>
  <c r="J52"/>
  <c r="Q50"/>
  <c r="P50"/>
  <c r="O50"/>
  <c r="N50"/>
  <c r="L50"/>
  <c r="J50"/>
  <c r="P49"/>
  <c r="O49"/>
  <c r="Q49" s="1"/>
  <c r="N49"/>
  <c r="L49"/>
  <c r="J49"/>
  <c r="P48"/>
  <c r="O48"/>
  <c r="Q48" s="1"/>
  <c r="N48"/>
  <c r="L48"/>
  <c r="J48"/>
  <c r="Q47"/>
  <c r="P47"/>
  <c r="O47"/>
  <c r="N47"/>
  <c r="L47"/>
  <c r="J47"/>
  <c r="Q46"/>
  <c r="P46"/>
  <c r="O46"/>
  <c r="N46"/>
  <c r="L46"/>
  <c r="J46"/>
  <c r="P45"/>
  <c r="O45"/>
  <c r="Q45" s="1"/>
  <c r="N45"/>
  <c r="L45"/>
  <c r="J45"/>
  <c r="P44"/>
  <c r="O44"/>
  <c r="Q44" s="1"/>
  <c r="N44"/>
  <c r="L44"/>
  <c r="J44"/>
  <c r="Q43"/>
  <c r="P43"/>
  <c r="O43"/>
  <c r="N43"/>
  <c r="L43"/>
  <c r="J43"/>
  <c r="Q42"/>
  <c r="P42"/>
  <c r="O42"/>
  <c r="N42"/>
  <c r="L42"/>
  <c r="J42"/>
  <c r="P41"/>
  <c r="O41"/>
  <c r="Q41" s="1"/>
  <c r="N41"/>
  <c r="L41"/>
  <c r="J41"/>
  <c r="P40"/>
  <c r="O40"/>
  <c r="Q40" s="1"/>
  <c r="N40"/>
  <c r="L40"/>
  <c r="J40"/>
  <c r="Q39"/>
  <c r="P39"/>
  <c r="O39"/>
  <c r="N39"/>
  <c r="L39"/>
  <c r="J39"/>
  <c r="Q38"/>
  <c r="P38"/>
  <c r="O38"/>
  <c r="N38"/>
  <c r="L38"/>
  <c r="J38"/>
  <c r="P37"/>
  <c r="O37"/>
  <c r="Q37" s="1"/>
  <c r="N37"/>
  <c r="L37"/>
  <c r="J37"/>
  <c r="P36"/>
  <c r="O36"/>
  <c r="Q36" s="1"/>
  <c r="N36"/>
  <c r="L36"/>
  <c r="J36"/>
  <c r="Q35"/>
  <c r="P35"/>
  <c r="O35"/>
  <c r="N35"/>
  <c r="L35"/>
  <c r="J35"/>
  <c r="Q34"/>
  <c r="P34"/>
  <c r="O34"/>
  <c r="N34"/>
  <c r="L34"/>
  <c r="J34"/>
  <c r="P33"/>
  <c r="O33"/>
  <c r="Q33" s="1"/>
  <c r="N33"/>
  <c r="L33"/>
  <c r="J33"/>
  <c r="P32"/>
  <c r="O32"/>
  <c r="Q32" s="1"/>
  <c r="N32"/>
  <c r="L32"/>
  <c r="J32"/>
  <c r="Q31"/>
  <c r="P31"/>
  <c r="O31"/>
  <c r="N31"/>
  <c r="L31"/>
  <c r="J31"/>
  <c r="Q30"/>
  <c r="P30"/>
  <c r="O30"/>
  <c r="N30"/>
  <c r="L30"/>
  <c r="J30"/>
  <c r="P29"/>
  <c r="O29"/>
  <c r="Q29" s="1"/>
  <c r="N29"/>
  <c r="L29"/>
  <c r="J29"/>
  <c r="P28"/>
  <c r="O28"/>
  <c r="Q28" s="1"/>
  <c r="N28"/>
  <c r="L28"/>
  <c r="J28"/>
  <c r="Q27"/>
  <c r="P27"/>
  <c r="O27"/>
  <c r="N27"/>
  <c r="L27"/>
  <c r="J27"/>
  <c r="Q26"/>
  <c r="P26"/>
  <c r="O26"/>
  <c r="N26"/>
  <c r="L26"/>
  <c r="J26"/>
  <c r="P25"/>
  <c r="O25"/>
  <c r="Q25" s="1"/>
  <c r="N25"/>
  <c r="L25"/>
  <c r="J25"/>
  <c r="P24"/>
  <c r="O24"/>
  <c r="Q24" s="1"/>
  <c r="N24"/>
  <c r="L24"/>
  <c r="J24"/>
  <c r="Q23"/>
  <c r="P23"/>
  <c r="O23"/>
  <c r="N23"/>
  <c r="L23"/>
  <c r="J23"/>
  <c r="Q22"/>
  <c r="P22"/>
  <c r="O22"/>
  <c r="N22"/>
  <c r="L22"/>
  <c r="J22"/>
  <c r="P21"/>
  <c r="O21"/>
  <c r="Q21" s="1"/>
  <c r="N21"/>
  <c r="L21"/>
  <c r="J21"/>
  <c r="P20"/>
  <c r="O20"/>
  <c r="Q20" s="1"/>
  <c r="N20"/>
  <c r="L20"/>
  <c r="J20"/>
  <c r="A20"/>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Q19"/>
  <c r="P19"/>
  <c r="O19"/>
  <c r="N19"/>
  <c r="L19"/>
  <c r="J19"/>
  <c r="A19"/>
  <c r="Q18"/>
  <c r="P18"/>
  <c r="O18"/>
  <c r="N18"/>
  <c r="L18"/>
  <c r="J18"/>
  <c r="P16"/>
  <c r="N16" s="1"/>
  <c r="O16"/>
  <c r="J16"/>
  <c r="P15"/>
  <c r="O15"/>
  <c r="Q15" s="1"/>
  <c r="N15"/>
  <c r="L15"/>
  <c r="J15"/>
  <c r="Q14"/>
  <c r="P14"/>
  <c r="O14"/>
  <c r="N14"/>
  <c r="L14"/>
  <c r="J14"/>
  <c r="Q13"/>
  <c r="P13"/>
  <c r="N13" s="1"/>
  <c r="O13"/>
  <c r="L13"/>
  <c r="J13"/>
  <c r="P12"/>
  <c r="N12" s="1"/>
  <c r="O12"/>
  <c r="J12"/>
  <c r="A12"/>
  <c r="A13" s="1"/>
  <c r="A14" s="1"/>
  <c r="A15" s="1"/>
  <c r="A16" s="1"/>
  <c r="P11"/>
  <c r="O11"/>
  <c r="Q11" s="1"/>
  <c r="N11"/>
  <c r="L11"/>
  <c r="J11"/>
  <c r="Q9"/>
  <c r="P9"/>
  <c r="O9"/>
  <c r="N9"/>
  <c r="L9"/>
  <c r="J9"/>
  <c r="P8"/>
  <c r="Q8" s="1"/>
  <c r="O8"/>
  <c r="N8"/>
  <c r="L8"/>
  <c r="J8"/>
  <c r="P7"/>
  <c r="Q7" s="1"/>
  <c r="O7"/>
  <c r="N7"/>
  <c r="L7"/>
  <c r="J7"/>
  <c r="Q6"/>
  <c r="P6"/>
  <c r="O6"/>
  <c r="N6"/>
  <c r="L6"/>
  <c r="J6"/>
  <c r="Q5"/>
  <c r="P5"/>
  <c r="O5"/>
  <c r="N5"/>
  <c r="L5"/>
  <c r="J5"/>
  <c r="P4"/>
  <c r="Q4" s="1"/>
  <c r="O4"/>
  <c r="N4"/>
  <c r="L4"/>
  <c r="J4"/>
  <c r="Q3"/>
  <c r="P3"/>
  <c r="O3"/>
  <c r="N3"/>
  <c r="L3"/>
  <c r="J3"/>
  <c r="L12" l="1"/>
  <c r="Q12"/>
  <c r="L16"/>
  <c r="Q16"/>
</calcChain>
</file>

<file path=xl/sharedStrings.xml><?xml version="1.0" encoding="utf-8"?>
<sst xmlns="http://schemas.openxmlformats.org/spreadsheetml/2006/main" count="387" uniqueCount="162">
  <si>
    <t>PIPA</t>
  </si>
  <si>
    <t>74.13.07.2839.540</t>
  </si>
  <si>
    <t>BGR</t>
  </si>
  <si>
    <t>74.30.90.2038.540</t>
  </si>
  <si>
    <t>75.38.01.1412.420</t>
  </si>
  <si>
    <t>BEND</t>
  </si>
  <si>
    <t>BLIND FLANGE</t>
  </si>
  <si>
    <t>Pcs</t>
  </si>
  <si>
    <t>COUPLING ADAPTOR</t>
  </si>
  <si>
    <t>ELBOW</t>
  </si>
  <si>
    <t>76.30.31.1812.420</t>
  </si>
  <si>
    <t>METER BOX ADAPTORS</t>
  </si>
  <si>
    <t>REDUCER</t>
  </si>
  <si>
    <t>TAPPING SADDLES</t>
  </si>
  <si>
    <t>76.86.33.3760.420</t>
  </si>
  <si>
    <t>TAPPING SADDLE, MEDIUM DENSITY POLYETHYLENE, STANDARD DIMENSION RATIO 11, PE 80, ASTM D3350, ELECTRO FUSION, DIAMETER NOMINAL 180 X 32 MM</t>
  </si>
  <si>
    <t>76.62.11.2612.420</t>
  </si>
  <si>
    <t>INSULATING JOINTS</t>
  </si>
  <si>
    <t>76.86.33.9928.420</t>
  </si>
  <si>
    <t>TEE EQUAL</t>
  </si>
  <si>
    <t>76.86.33.3348.420</t>
  </si>
  <si>
    <t>TEE</t>
  </si>
  <si>
    <t>TEE REDUCER</t>
  </si>
  <si>
    <t>WELDOLETS</t>
  </si>
  <si>
    <t>76.79.78.0771.420</t>
  </si>
  <si>
    <t>SERVICE REGULATOR</t>
  </si>
  <si>
    <t>No</t>
  </si>
  <si>
    <t>Nama Material</t>
  </si>
  <si>
    <t>KOMAG</t>
  </si>
  <si>
    <t>Deskripsi Material</t>
  </si>
  <si>
    <t>Satuan</t>
  </si>
  <si>
    <t>Tahun Perolehan</t>
  </si>
  <si>
    <t>hatga total</t>
  </si>
  <si>
    <t>keterangan</t>
  </si>
  <si>
    <t>lokasi</t>
  </si>
  <si>
    <t>TUBULAR GOOD</t>
  </si>
  <si>
    <t>Saldo awal Jumlah Material</t>
  </si>
  <si>
    <t>saldo awal Harga satuan</t>
  </si>
  <si>
    <t>saldo awal harga total</t>
  </si>
  <si>
    <t>mutasi penerimaan jumlah material</t>
  </si>
  <si>
    <t>mutasi penerimaan harga total</t>
  </si>
  <si>
    <t>mutasi pengeluaran jumlah material</t>
  </si>
  <si>
    <t>mutasi pengeluaran harga total</t>
  </si>
  <si>
    <t>saldo akhir jumlah material</t>
  </si>
  <si>
    <t>saldo akhir harga satuan</t>
  </si>
  <si>
    <t>COCK &amp; VALVE</t>
  </si>
  <si>
    <t>FITTING &amp; FLANGE</t>
  </si>
  <si>
    <t>INSTRUMENT</t>
  </si>
  <si>
    <t>BAHAN KIMIA &amp; PERALATAN</t>
  </si>
  <si>
    <t>LAIN-LAIN</t>
  </si>
  <si>
    <t>SPLIT TEE</t>
  </si>
  <si>
    <t>99.01.08.12.002</t>
  </si>
  <si>
    <t>Unit</t>
  </si>
  <si>
    <t>99.01.05.12.001</t>
  </si>
  <si>
    <t>PIPE, CARBON STEEL, GALVANIZED, SCREWED, SINGLE RANDOM LENGTH, MEDIUM, NOMINAL PIPE SIZE 1 1/4", MERK : MOMEN PRIMA ENGINER</t>
  </si>
  <si>
    <t>Meter</t>
  </si>
  <si>
    <t>-</t>
  </si>
  <si>
    <t>74.13.15.1812.540</t>
  </si>
  <si>
    <t>PIPE, CARBON STEEL, API 5L GRADE B, ELECTRIC RESISTANCE WELDING, BEVELED END, DOUBLE RANDOM LENGTH, SCHEDULE NUMBER STANDARD (WALL THICKNESS 0,154 INCH), COALTAR ENAMEL COATED, PRODUCT SPECIFICATION LEVEL 2, NOMINAL PIPE SIZE 2", MERK BAKRIE</t>
  </si>
  <si>
    <t>74.13.15.2631.540</t>
  </si>
  <si>
    <t>99.01.04.12.001</t>
  </si>
  <si>
    <t>PIPE, CARBON STEEL, API 5L GRADE B, ELECTRIC RESISTANCE WELDING, BEVELED END, DOUBLE RANDOM LENGTH, SCHEDULE NUMBER STANDARD (WALL THICKNESS 0,280 INCH), COALTAR ENAMEL COATED, PRODUCT SPECIFICATION LEVEL 2, NOMINAL PIPE SIZE 6" , MERK : BUMI KAYA</t>
  </si>
  <si>
    <t>PIPE, CARBON STEEL, API 5L GRADE B, ELECTRIC RESISTANCE WELDING, BEVELED END, DOUBLE RANDOM LENGTH, SCHEDULE NUMBER STANDARD (WALL THICKNESS 0,322 INCH), POLYETHYLENE COATED, PRODUCT SPECIFICATION LEVEL 2, NOMINAL PIPE SIZE 8" , MERK : KWANG SIN</t>
  </si>
  <si>
    <t>74.86.33.0008.540</t>
  </si>
  <si>
    <t>PIPE, MEDIUM DENSITY POLYTHYLENE, STANDARD DIMENSION RATIO 11, 32 MM</t>
  </si>
  <si>
    <t>74.86.36.0029.540</t>
  </si>
  <si>
    <t>99.01.07.12.001</t>
  </si>
  <si>
    <t>PIPE, MEDIUM DENSITY POLYETHYLENE, STANDARD DIMENSION RATIO 17.6, PE 80, ELECTRO FUSION, ORANGE, DIAMETER NOMINAL 125 MM, MERK : HARAPAN WIDYA TAMA</t>
  </si>
  <si>
    <t>74.86.33.0038.540</t>
  </si>
  <si>
    <t>PIPE, MEDIUM DENSITY POLYETHYLENE, STANDARD DIMENSION RATIO 11, PE 80, ELECTRO FUSION, YELLOW, DIAMETER NOMINAL 180 MM, MERK : MASPION</t>
  </si>
  <si>
    <t>Kode MI</t>
  </si>
  <si>
    <t>Status</t>
  </si>
  <si>
    <t>Surplus Material</t>
  </si>
  <si>
    <t>BALL VALVE</t>
  </si>
  <si>
    <t>75.21.01.1310.420</t>
  </si>
  <si>
    <t>VALVES, BALL, SCREWED NPT/API, FLOATING, BRASS, ANSI CLASS 150 PSI, FULLY WELDED, NOMINAL PIPE SIZE 3/4" , MERK : KITZ</t>
  </si>
  <si>
    <t>VALVES, BALL, FLANGED ANSI, FLOATING, CARBON STEEL, API 6D, ANSI B16.5, CLASS 150 PSI, BODY ASTM A105, RAISED FACE, FULL BORE, LEVER OPERATED, SPLIT BODY, NOMINAL PIPE SIZE 1" , MERK : SJV SHENJIANG</t>
  </si>
  <si>
    <t>75.38.02.1412.420</t>
  </si>
  <si>
    <t>VALVES, BALL, FLANGED ANSI, FLOATING, CARBON STEEL, API 6D, ANSI B16.5 CLASS 300 PSI, BODY ASTM A105, RAISED FACE, FULL BORE, LEVER OPERATED, SPLIT BODY, NOMINAL PIPE SIZE 1" , MERK : GLT</t>
  </si>
  <si>
    <t>75.38.01.3124.420</t>
  </si>
  <si>
    <t>VALVES, BALL, FLANGED ANSI, TRUNION, CARBON STEEL, API 6D, ANSI B16.5 CLASS 150 PSI, BODY ASTM A105, RAISED FACE, FULL BORE, LEVER OPERATED, FULLY WELDED, NOMINAL PIPE SIZE 4" , MERK : ALFA</t>
  </si>
  <si>
    <t>75.38.02.3124.420</t>
  </si>
  <si>
    <t>VALVES, BALL, FLANGED ANSI, TRUNION, CARBON STEEL, API 6D, ANSI B16.5 CLASS 300 PSI, BODY ASTM A105, RAISED FACE, FULL BORE, LEVER OPERATED, FULLY WELDED, NOMINAL PIPE SIZE 4" , MERK : GLT</t>
  </si>
  <si>
    <t>75.38.02.2330.420</t>
  </si>
  <si>
    <t>VALVES, BALL, FLANGED ANSI, TRUNION, CARBON STEEL, API 6D, ANSI B16.5 CLASS 300 PSI, BODY ASTM A105, RAISED FACE, FULL BORE, GEAR OPERATED, FULLY WELDED, NOMINAL PIPE SIZE 10" , MERK : GEORGE FISCHER</t>
  </si>
  <si>
    <t>76.03.08.1102.420</t>
  </si>
  <si>
    <t>BEND 90 DEGREE, SCREWED NPT/API, MALLEABLE IRON GALVANIZED, MALE AND FEMALE, NOMINAL PIPE SIZE 1" , MERK : KF</t>
  </si>
  <si>
    <t>FLANGE, CARBON STEEL, BODY ASTM A105, BLIND, RAISED FACE, ANSI B16.5 CLASS 150 PSI, LOW TEMPERATURE, NUMBER OF BOLT HOLE 4, BOLT HOLE DIAMETER 5/8 INCH, NOMINAL PIPE SIZE 1" , MERK : ASF</t>
  </si>
  <si>
    <t>FLANGE, CARBON STEEL, BODY ASTM A105, BLIND, RAISED FACE, ANSI B16.5 CLASS 150 PSI, LOW TEMPERATURE, NUMBER OF BOLT HOLE 4, BOLT HOLE DIAMETER 5/8 INCH, NOMINAL PIPE SIZE 1 INCH</t>
  </si>
  <si>
    <t>76.62.12.2618.420</t>
  </si>
  <si>
    <t>99.01.06.12.001</t>
  </si>
  <si>
    <t>FLANGE, CARBON STEEL, BODY ASTM A105, BLIND, RAISED FACE, ANSI B16.5 CLASS 300 PSI, LOW TEMPERATURE, NOMINAL PIPE SIZE 2" , MERK : KOF</t>
  </si>
  <si>
    <t>76.01.15.6026.420</t>
  </si>
  <si>
    <t>COUPLING ADAPTOR, SCREWED NPT/API, BRONZE (NON FERROUS), NOMINAL PIPE SIZE 2 X 1 1/4"</t>
  </si>
  <si>
    <t>76.04.15.6086.420</t>
  </si>
  <si>
    <t>COUPLING ADAPTOR, SCREWED NPT/API, MALLEABLE IRON, GALVANIZED, NOMINAL PIPE SIZE 3 X 2" , MERK : YUAN SEJATI</t>
  </si>
  <si>
    <t>76.04.24.1102.420</t>
  </si>
  <si>
    <t>ELBOW 90 DEGREE, SCREWED NPT/API, MALLEABLE IRON, GALVANIZED, MALE AND FEMALE, SCHEDULE NUMBER 40, NOMINAL PIPE SIZE 1" , MERK : KE</t>
  </si>
  <si>
    <t>ELBOW 45 DEGREE, BUTT WELDED, CARBON STEEL, SCHEDULE NUMBER 40 (WALL THICKNESS 0,154 INCH), BEVELED END, ANSI B16.9, RADIUS 1 DIAMETER, NOMINAL PIPE SIZE 2" , MERK : WPB</t>
  </si>
  <si>
    <t>76.30.22.2839.420</t>
  </si>
  <si>
    <t>ELBOW 22 1/2 DEGREE, BUTT WELDED, CARBON STEEL, SCHEDULE NUMBER 40 (WALL THICKNESS 0,322 INCH), BEVELED END, ANSI B16.9, RADIUS 1 1/2 DIAMETER, NOMINAL PIPE SIZE 8" , MERK : WPB</t>
  </si>
  <si>
    <t>76.30.42.1812.420</t>
  </si>
  <si>
    <t>ELBOW 90 DEGREE, BUTT WELDED, CARBON STEEL, SCHEDULE NUMBER 40 (WALL THICKNESS 0,322 INCH), BEVELED END, ANSI B16.9, RADIUS 1 1/2 DIAMETER, NOMINAL PIPE SIZE 2" , MERK : GEORGE FISCHER</t>
  </si>
  <si>
    <t>Kuning</t>
  </si>
  <si>
    <t>76.86.01.0124.420</t>
  </si>
  <si>
    <t>INSULATING JOINT, ANSI CLASS 150 PSI, MONOLITHIC TYPE, WELD END, NOMINAL PIPE SIZE 4" , MERK : PIORENTINI</t>
  </si>
  <si>
    <t>INSULATING JOINT, ANSI CLASS 150 PSI, MONOLITHIC TYPE, WELD END, NOMINAL PIPE SIZE 4" , MERK : PROCHIND</t>
  </si>
  <si>
    <t>76.86.01.0126.420</t>
  </si>
  <si>
    <t>INSULATING JOINT, ANSI CLASS 150 PSI, MONOLITHIC TYPE, WELD END, NOMINAL PIPE SIZE 6" , MERK : PROCHIND</t>
  </si>
  <si>
    <t>76.86.02.0130.420</t>
  </si>
  <si>
    <t>INSULATING JOINT, ANSI CLASS 300 PSI, MONOLITHIC TYPE, WELD END, NOMINAL PIPE SIZE 10" , MERK : PIORENTINI</t>
  </si>
  <si>
    <t>METER BOX ADAPTOR, BRONZE (NON FERROUS), NOMINAL PIPE SIZE 1" (BSPT MALE) X DIAMETER NOMINAL 32 MM (MDPE, SDR 11, PE 80)</t>
  </si>
  <si>
    <t>76.86.33.3308.420</t>
  </si>
  <si>
    <t>REDUCER, MEDIUM DENSITY POLYETHYLENE, STANDARD DIMENSION RATIO 11, PE 80, ELECTRO FUSION, DIAMETER NOMINAL 32 X 25 MM, MERK : FUSMATIC</t>
  </si>
  <si>
    <t>REDUCER, MEDIUM DENSITY POLYETHYLENE, STANDARD DIMENSION RATIO 11, PE 80, ELECTRO FUSION, DIAMETER NOMINAL 125 X 63 MM, MERK : KKH-THAINO</t>
  </si>
  <si>
    <t>REDUCER CONC</t>
  </si>
  <si>
    <t>76.30.50.0223.420</t>
  </si>
  <si>
    <t>REDUCER, CONCENTRIC, BUTT WELDED, CARBON STEEL, SCHEDULE NUMBER 40 (WALL THICKNESS 0,154 INCH ; 0,133 INCH), BEVELED END, ANSI B16.9, ASTM A234 WPB, NOMINAL PIPE SIZE 2 X 1"</t>
  </si>
  <si>
    <t>76.30.50.0589.420</t>
  </si>
  <si>
    <t>99.01.12.11.042</t>
  </si>
  <si>
    <t>REDUCER, CONCENTRIC, BUTT WELDED, CARBON STEEL, SCHEDULE NUMBER 40 (WALL THICKNESS 0,237 INCH ; 0,154 INCH), BEVELED END, ANSI B16.9, ASTM A234 WPB, NOMINAL PIPE SIZE 4 X 2"</t>
  </si>
  <si>
    <t>76.30.50.0617.420</t>
  </si>
  <si>
    <t>REDUCER, CONCENTRIC, BUTT WELDED, CARBON STEEL, SCHEDULE NUMBER 40 (WALL THICKNESS 0,237 INCH ; 0,216 INCH), BEVELED END, ANSI B16.9, ASTM A234 WPB, NOMINAL PIPE SIZE 4 X 3", MERK : HM</t>
  </si>
  <si>
    <t>76.30.50.0869.420</t>
  </si>
  <si>
    <t>99.01.08.11.002</t>
  </si>
  <si>
    <t>REDUCER, CONCENTRIC, BUTT WELDED, CARBON STEEL, SCHEDULE NUMBER 40 (WALL THICKNESS 0,280 INCH ; 0,237 INCH), BEVELED END, ANSI B16.9, ASTM A234 WPB, NOMINAL PIPE SIZE 6 X 4"</t>
  </si>
  <si>
    <t>76.30.50.1131.420</t>
  </si>
  <si>
    <t>REDUCER, CONCENTRIC, BUTT WELDED, CARBON STEEL, SCHEDULE NUMBER 40 (WALL THICKNESS 0,322 INCH ; 0,237 INCH), BEVELED END, ANSI B16.9, ASTM A234 WPB, NOMINAL PIPE SIZE 8 X 4", MERK : WPB</t>
  </si>
  <si>
    <t>76.16.01.0524.420</t>
  </si>
  <si>
    <t>SPLIT TEE, EXTRUDED, FLANGED ANSI, CARBON STEEL, ANSI CLASS 150 PSI, NOMINAL PIPE SIZE 4", MERK : TEAM</t>
  </si>
  <si>
    <t>SPLIT TEE, EXTRUDED, FLANGED ANSI, CARBON STEEL, ANSI CLASS 150 PSI, NOMINAL PIPE SIZE 4", MERK : WELDFIT</t>
  </si>
  <si>
    <t>76.16.02.0524.420</t>
  </si>
  <si>
    <t>SPLIT TEE, EXTRUDED, FLANGED ANSI, CARBON STEEL, ANSI CLASS 300 PSI, NOMINAL PIPE SIZE 4", MERK : WELDFIT</t>
  </si>
  <si>
    <t>SPLIT TEE REDUCER</t>
  </si>
  <si>
    <t>76.16.01.0869.420</t>
  </si>
  <si>
    <t>SPLIT TEE, REDUCER, EXTRUDED, FLANGED ANSI, CARBON STEEL, ANSI CLASS 150 PSI, NOMINAL PIPE SIZE 6 X 6 X 4", MERK : WELDFIT</t>
  </si>
  <si>
    <t>99.01.03.12.001</t>
  </si>
  <si>
    <t>76.04.68.1098.420</t>
  </si>
  <si>
    <t>TEE, SCREWED NPT/API, MALLEABLE IRON, GALVANIZED, SCHEDULE NUMBER 40, NOMINAL PIPE SIZE 1/2", MERK : SA 105 N</t>
  </si>
  <si>
    <t>76.86.33.3908.420</t>
  </si>
  <si>
    <t>TEE EQUAL, MEDIUM DENSITY POLYETHYLENE, STANDARD DIMENSION RATIO 11, ASTM D3350, PE 80, ELECTRO FUSION, DIAMETER NOMINAL 32 MM</t>
  </si>
  <si>
    <t>76.30.70.1811.420</t>
  </si>
  <si>
    <t>TEE REDUCER, BUTT WELDED, CARBON STEEL, SCHEDULE NUMBER 40 (WALLTHICKNESS 0,406 INCH ; 0,237 INCH), BEVELED END, ANSI B16.9, ASTM A234 WPB, SCHEDULE NUMBER 40, NOMINAL PIPE SIZE 12 X 4 INCH</t>
  </si>
  <si>
    <t>WELDOLET (WELD OUTLET) TOP SERVICE (BUTT WELD OUTLET), CARBON STEEL, SCHEDULE NUMBER STANDARD (WALL THICKNESS 0,280 INCH ; 0,133 INCH), ASME B31.1, NOMINAL PIPE SIZE 1 X 6", MERK : PF</t>
  </si>
  <si>
    <t>METER STATION</t>
  </si>
  <si>
    <t>60.99.98.9957.470</t>
  </si>
  <si>
    <t>METERING &amp; REGULATING STATION, G SIZE : G2500, RAKITAN</t>
  </si>
  <si>
    <t>60.83.59.0123.420</t>
  </si>
  <si>
    <t>SERVICE REGULATOR, DONKIN SERIES 240, NOMINAL PIPE SIZE 1 INCH, CONNECTION SCREWED TO BS 21, MERK : DONKIN</t>
  </si>
  <si>
    <t>GASKET SPIRAL WOUND</t>
  </si>
  <si>
    <t>85.41.61.0212.420</t>
  </si>
  <si>
    <t>GASKET, STAINLESS STEEL, SPIRAL WOUND, ASBESTOS FILLED, FLANGED ANSI B16.5, CLASS 300 PSI, RAISED FACE, NOMINAL PIPE SIZE 1", MERK : INGI</t>
  </si>
  <si>
    <t>PRESSURE GAUGE</t>
  </si>
  <si>
    <t>60.35.31.2809.420</t>
  </si>
  <si>
    <t>GAUGE, PRESSURE, DIAL 2 INCH, LOWER CONNECTION, 1/2 INCH SCREWED NPT/API, RANGE 0 - 1 BAR, MERK : ASHCROFT</t>
  </si>
  <si>
    <t>60.35.36.2809.420</t>
  </si>
  <si>
    <t>GAUGE, PRESSURE, DIAL 2 INCH, LOWER CONNECTION, 1/2 INCH SCREWED NPT/API, RANGE 0 - 10 BAR, MERK : ASHCHOFT</t>
  </si>
  <si>
    <t>TEMPERATURE GAUGE</t>
  </si>
  <si>
    <t>60.42.09.1630.420</t>
  </si>
  <si>
    <t>GAUGE, TEMPERATURE, DIAL 6 INCH, CONNECTION 1/2 INCH NPT/API, MERQURY OR LIQUID FILTER, RANGE 0 - 100°C, MERK SIKKA</t>
  </si>
  <si>
    <t>tes</t>
  </si>
  <si>
    <t>ada</t>
  </si>
</sst>
</file>

<file path=xl/styles.xml><?xml version="1.0" encoding="utf-8"?>
<styleSheet xmlns="http://schemas.openxmlformats.org/spreadsheetml/2006/main">
  <numFmts count="5">
    <numFmt numFmtId="41" formatCode="_(* #,##0_);_(* \(#,##0\);_(* &quot;-&quot;_);_(@_)"/>
    <numFmt numFmtId="43" formatCode="_(* #,##0.00_);_(* \(#,##0.00\);_(* &quot;-&quot;??_);_(@_)"/>
    <numFmt numFmtId="165" formatCode="_(* #,##0.00_);_(* \(#,##0.00\);_(* \-_);_(@_)"/>
    <numFmt numFmtId="166" formatCode="_(* #,##0.00_);_(* \(#,##0.00\);_(* \-??_);_(@_)"/>
    <numFmt numFmtId="168" formatCode="_-* #,##0.00_-;\-* #,##0.00_-;_-* &quot;-&quot;??_-;_-@_-"/>
  </numFmts>
  <fonts count="16">
    <font>
      <sz val="11"/>
      <color theme="1"/>
      <name val="Calibri"/>
      <family val="2"/>
      <charset val="1"/>
      <scheme val="minor"/>
    </font>
    <font>
      <sz val="11"/>
      <color theme="1"/>
      <name val="Calibri"/>
      <family val="2"/>
      <charset val="1"/>
      <scheme val="minor"/>
    </font>
    <font>
      <sz val="8"/>
      <name val="Arial"/>
      <family val="2"/>
    </font>
    <font>
      <sz val="10"/>
      <name val="Arial"/>
      <family val="2"/>
      <charset val="1"/>
    </font>
    <font>
      <sz val="9"/>
      <name val="Arial"/>
      <family val="2"/>
    </font>
    <font>
      <b/>
      <sz val="9"/>
      <name val="Arial"/>
      <family val="2"/>
    </font>
    <font>
      <sz val="9"/>
      <color rgb="FF00B0F0"/>
      <name val="Arial"/>
      <family val="2"/>
    </font>
    <font>
      <sz val="9"/>
      <color rgb="FFFF0000"/>
      <name val="Arial"/>
      <family val="2"/>
    </font>
    <font>
      <sz val="9"/>
      <color theme="1"/>
      <name val="Arial"/>
      <family val="2"/>
    </font>
    <font>
      <sz val="10"/>
      <name val="Arial"/>
      <family val="2"/>
    </font>
    <font>
      <sz val="9"/>
      <color rgb="FF00B050"/>
      <name val="Arial"/>
      <family val="2"/>
    </font>
    <font>
      <b/>
      <sz val="9"/>
      <color rgb="FF00B050"/>
      <name val="Arial"/>
      <family val="2"/>
    </font>
    <font>
      <b/>
      <sz val="9"/>
      <color rgb="FFFF0000"/>
      <name val="Arial"/>
      <family val="2"/>
    </font>
    <font>
      <sz val="8"/>
      <color rgb="FF00B0F0"/>
      <name val="Arial"/>
      <family val="2"/>
    </font>
    <font>
      <sz val="8"/>
      <color rgb="FFFF0000"/>
      <name val="Arial"/>
      <family val="2"/>
    </font>
    <font>
      <sz val="12"/>
      <name val="Arial"/>
      <family val="2"/>
    </font>
  </fonts>
  <fills count="7">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0"/>
        <bgColor indexed="26"/>
      </patternFill>
    </fill>
    <fill>
      <patternFill patternType="solid">
        <fgColor theme="6" tint="0.59999389629810485"/>
        <bgColor indexed="64"/>
      </patternFill>
    </fill>
    <fill>
      <patternFill patternType="solid">
        <fgColor rgb="FF92D050"/>
        <bgColor indexed="64"/>
      </patternFill>
    </fill>
  </fills>
  <borders count="31">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hair">
        <color indexed="64"/>
      </top>
      <bottom style="thin">
        <color indexed="64"/>
      </bottom>
      <diagonal/>
    </border>
    <border>
      <left style="thin">
        <color indexed="64"/>
      </left>
      <right/>
      <top style="thin">
        <color indexed="64"/>
      </top>
      <bottom style="medium">
        <color indexed="64"/>
      </bottom>
      <diagonal/>
    </border>
  </borders>
  <cellStyleXfs count="8">
    <xf numFmtId="0" fontId="0" fillId="0" borderId="0"/>
    <xf numFmtId="43" fontId="1" fillId="0" borderId="0" applyFont="0" applyFill="0" applyBorder="0" applyAlignment="0" applyProtection="0"/>
    <xf numFmtId="41" fontId="1" fillId="0" borderId="0" applyFont="0" applyFill="0" applyBorder="0" applyAlignment="0" applyProtection="0"/>
    <xf numFmtId="0" fontId="9" fillId="0" borderId="0"/>
    <xf numFmtId="0" fontId="3" fillId="0" borderId="0" applyFill="0" applyBorder="0" applyAlignment="0" applyProtection="0"/>
    <xf numFmtId="41" fontId="1" fillId="0" borderId="0" applyFont="0" applyFill="0" applyBorder="0" applyAlignment="0" applyProtection="0"/>
    <xf numFmtId="168" fontId="3" fillId="0" borderId="0" applyFill="0" applyBorder="0" applyAlignment="0" applyProtection="0"/>
    <xf numFmtId="43" fontId="9" fillId="0" borderId="0" applyFont="0" applyFill="0" applyBorder="0" applyAlignment="0" applyProtection="0"/>
  </cellStyleXfs>
  <cellXfs count="203">
    <xf numFmtId="0" fontId="0" fillId="0" borderId="0" xfId="0"/>
    <xf numFmtId="0" fontId="4" fillId="0" borderId="0" xfId="0" applyFont="1" applyFill="1" applyAlignment="1">
      <alignment vertical="center"/>
    </xf>
    <xf numFmtId="0" fontId="4" fillId="4" borderId="1" xfId="0" applyFont="1" applyFill="1" applyBorder="1" applyAlignment="1" applyProtection="1">
      <alignment horizontal="center" vertical="center"/>
      <protection locked="0"/>
    </xf>
    <xf numFmtId="0" fontId="4" fillId="0" borderId="12" xfId="0" applyFont="1" applyFill="1" applyBorder="1" applyAlignment="1" applyProtection="1">
      <alignment horizontal="center" vertical="center"/>
      <protection locked="0"/>
    </xf>
    <xf numFmtId="0" fontId="4" fillId="4" borderId="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4" fillId="0" borderId="13" xfId="0" applyFont="1" applyFill="1" applyBorder="1" applyAlignment="1" applyProtection="1">
      <alignment horizontal="center" vertical="center"/>
      <protection locked="0"/>
    </xf>
    <xf numFmtId="0" fontId="4" fillId="2" borderId="2" xfId="0" applyFont="1" applyFill="1" applyBorder="1" applyAlignment="1" applyProtection="1">
      <alignment horizontal="center" vertical="center"/>
      <protection locked="0"/>
    </xf>
    <xf numFmtId="0" fontId="4" fillId="0" borderId="2" xfId="0" applyFont="1" applyFill="1" applyBorder="1" applyAlignment="1" applyProtection="1">
      <alignment horizontal="center" vertical="center"/>
      <protection locked="0"/>
    </xf>
    <xf numFmtId="0" fontId="4" fillId="4" borderId="17" xfId="0" applyFont="1" applyFill="1" applyBorder="1" applyAlignment="1" applyProtection="1">
      <alignment horizontal="center" vertical="center"/>
      <protection locked="0"/>
    </xf>
    <xf numFmtId="0" fontId="4" fillId="2" borderId="0" xfId="0" applyFont="1" applyFill="1" applyAlignment="1">
      <alignment vertical="center"/>
    </xf>
    <xf numFmtId="0" fontId="2" fillId="2" borderId="7" xfId="0" applyFont="1" applyFill="1" applyBorder="1" applyProtection="1">
      <protection locked="0"/>
    </xf>
    <xf numFmtId="0" fontId="13" fillId="2" borderId="7" xfId="0" applyFont="1" applyFill="1" applyBorder="1" applyProtection="1">
      <protection locked="0"/>
    </xf>
    <xf numFmtId="0" fontId="14" fillId="2" borderId="7" xfId="0" applyFont="1" applyFill="1" applyBorder="1" applyProtection="1">
      <protection locked="0"/>
    </xf>
    <xf numFmtId="0" fontId="4" fillId="3" borderId="7" xfId="0" applyFont="1" applyFill="1" applyBorder="1" applyAlignment="1" applyProtection="1">
      <alignment horizontal="center" vertical="center"/>
      <protection locked="0"/>
    </xf>
    <xf numFmtId="0" fontId="4" fillId="3" borderId="7" xfId="0" applyNumberFormat="1" applyFont="1" applyFill="1" applyBorder="1" applyAlignment="1" applyProtection="1">
      <alignment horizontal="center" vertical="center"/>
      <protection locked="0"/>
    </xf>
    <xf numFmtId="165" fontId="5" fillId="3" borderId="7" xfId="2" applyNumberFormat="1" applyFont="1" applyFill="1" applyBorder="1" applyAlignment="1" applyProtection="1">
      <alignment horizontal="center" vertical="center"/>
      <protection locked="0"/>
    </xf>
    <xf numFmtId="165" fontId="6" fillId="3" borderId="7" xfId="2" applyNumberFormat="1" applyFont="1" applyFill="1" applyBorder="1" applyAlignment="1" applyProtection="1">
      <alignment horizontal="center" vertical="center"/>
      <protection locked="0"/>
    </xf>
    <xf numFmtId="166" fontId="6" fillId="3" borderId="7" xfId="1" applyNumberFormat="1" applyFont="1" applyFill="1" applyBorder="1" applyAlignment="1" applyProtection="1">
      <alignment horizontal="center" vertical="center"/>
      <protection locked="0"/>
    </xf>
    <xf numFmtId="165" fontId="7" fillId="3" borderId="7" xfId="2" applyNumberFormat="1" applyFont="1" applyFill="1" applyBorder="1" applyAlignment="1" applyProtection="1">
      <alignment horizontal="center" vertical="center"/>
      <protection locked="0"/>
    </xf>
    <xf numFmtId="39" fontId="4" fillId="3" borderId="7" xfId="0" applyNumberFormat="1" applyFont="1" applyFill="1" applyBorder="1" applyAlignment="1" applyProtection="1">
      <alignment horizontal="right" vertical="center"/>
      <protection locked="0"/>
    </xf>
    <xf numFmtId="165" fontId="4" fillId="3" borderId="7" xfId="2" applyNumberFormat="1" applyFont="1" applyFill="1" applyBorder="1" applyAlignment="1" applyProtection="1">
      <alignment vertical="center"/>
      <protection locked="0"/>
    </xf>
    <xf numFmtId="0" fontId="2" fillId="2" borderId="7" xfId="0" applyFont="1" applyFill="1" applyBorder="1" applyAlignment="1" applyProtection="1">
      <alignment horizontal="center"/>
      <protection locked="0"/>
    </xf>
    <xf numFmtId="0" fontId="2" fillId="0" borderId="0" xfId="0" applyFont="1" applyBorder="1"/>
    <xf numFmtId="0" fontId="5" fillId="3" borderId="0" xfId="0" applyFont="1" applyFill="1" applyBorder="1" applyAlignment="1" applyProtection="1">
      <alignment horizontal="left" vertical="center" wrapText="1"/>
      <protection locked="0"/>
    </xf>
    <xf numFmtId="0" fontId="2" fillId="2" borderId="0" xfId="0" applyFont="1" applyFill="1" applyBorder="1" applyProtection="1">
      <protection locked="0"/>
    </xf>
    <xf numFmtId="0" fontId="2" fillId="2" borderId="0" xfId="0" applyFont="1" applyFill="1" applyBorder="1" applyAlignment="1" applyProtection="1">
      <alignment horizontal="center"/>
      <protection locked="0"/>
    </xf>
    <xf numFmtId="0" fontId="13" fillId="2" borderId="0" xfId="0" applyFont="1" applyFill="1" applyBorder="1" applyProtection="1">
      <protection locked="0"/>
    </xf>
    <xf numFmtId="0" fontId="14" fillId="2" borderId="0" xfId="0" applyFont="1" applyFill="1" applyBorder="1" applyProtection="1">
      <protection locked="0"/>
    </xf>
    <xf numFmtId="0" fontId="2" fillId="2" borderId="0" xfId="0" applyFont="1" applyFill="1" applyBorder="1" applyAlignment="1" applyProtection="1">
      <alignment horizontal="center" vertical="center"/>
      <protection locked="0"/>
    </xf>
    <xf numFmtId="0" fontId="2" fillId="0" borderId="7" xfId="0" applyFont="1" applyBorder="1"/>
    <xf numFmtId="0" fontId="5" fillId="3" borderId="7" xfId="0" applyFont="1" applyFill="1" applyBorder="1" applyAlignment="1" applyProtection="1">
      <alignment horizontal="left" vertical="center" wrapText="1"/>
      <protection locked="0"/>
    </xf>
    <xf numFmtId="0" fontId="5" fillId="3" borderId="7" xfId="0" applyFont="1" applyFill="1" applyBorder="1" applyAlignment="1" applyProtection="1">
      <alignment horizontal="left" vertical="center"/>
      <protection locked="0"/>
    </xf>
    <xf numFmtId="0" fontId="4" fillId="0" borderId="7" xfId="0" applyFont="1" applyFill="1" applyBorder="1" applyAlignment="1">
      <alignment vertical="center"/>
    </xf>
    <xf numFmtId="0" fontId="15" fillId="6" borderId="7" xfId="0" applyFont="1" applyFill="1" applyBorder="1" applyAlignment="1" applyProtection="1">
      <alignment vertical="center" wrapText="1"/>
      <protection locked="0"/>
    </xf>
    <xf numFmtId="0" fontId="15" fillId="6" borderId="7" xfId="0" applyFont="1" applyFill="1" applyBorder="1" applyAlignment="1" applyProtection="1">
      <alignment wrapText="1"/>
      <protection locked="0"/>
    </xf>
    <xf numFmtId="0" fontId="15" fillId="6" borderId="7" xfId="0" applyFont="1" applyFill="1" applyBorder="1" applyAlignment="1">
      <alignment vertical="center" wrapText="1"/>
    </xf>
    <xf numFmtId="0" fontId="15" fillId="6" borderId="7" xfId="0" applyFont="1" applyFill="1" applyBorder="1" applyAlignment="1"/>
    <xf numFmtId="0" fontId="2" fillId="3" borderId="0" xfId="0" applyFont="1" applyFill="1" applyBorder="1" applyProtection="1">
      <protection locked="0"/>
    </xf>
    <xf numFmtId="0" fontId="2" fillId="3" borderId="0" xfId="0" applyFont="1" applyFill="1" applyBorder="1" applyAlignment="1" applyProtection="1">
      <alignment horizontal="center"/>
      <protection locked="0"/>
    </xf>
    <xf numFmtId="0" fontId="13" fillId="3" borderId="0" xfId="0" applyFont="1" applyFill="1" applyBorder="1" applyProtection="1">
      <protection locked="0"/>
    </xf>
    <xf numFmtId="0" fontId="14" fillId="3" borderId="0" xfId="0" applyFont="1" applyFill="1" applyBorder="1" applyProtection="1">
      <protection locked="0"/>
    </xf>
    <xf numFmtId="0" fontId="2" fillId="3" borderId="0" xfId="0" applyFont="1" applyFill="1" applyBorder="1"/>
    <xf numFmtId="0" fontId="5" fillId="3" borderId="0" xfId="0" applyFont="1" applyFill="1" applyBorder="1" applyAlignment="1" applyProtection="1">
      <alignment horizontal="center" vertical="center"/>
      <protection locked="0"/>
    </xf>
    <xf numFmtId="165" fontId="8" fillId="4" borderId="17" xfId="2" applyNumberFormat="1" applyFont="1" applyFill="1" applyBorder="1" applyAlignment="1" applyProtection="1">
      <alignment horizontal="left" vertical="center" wrapText="1"/>
    </xf>
    <xf numFmtId="165" fontId="8" fillId="4" borderId="1" xfId="2" applyNumberFormat="1" applyFont="1" applyFill="1" applyBorder="1" applyAlignment="1" applyProtection="1">
      <alignment horizontal="center" vertical="center"/>
    </xf>
    <xf numFmtId="165" fontId="4" fillId="4" borderId="1" xfId="2" applyNumberFormat="1" applyFont="1" applyFill="1" applyBorder="1" applyAlignment="1" applyProtection="1">
      <alignment horizontal="center" vertical="center"/>
    </xf>
    <xf numFmtId="165" fontId="8" fillId="4" borderId="1" xfId="2" applyNumberFormat="1" applyFont="1" applyFill="1" applyBorder="1" applyAlignment="1" applyProtection="1">
      <alignment vertical="center" wrapText="1"/>
    </xf>
    <xf numFmtId="165" fontId="4" fillId="4" borderId="17" xfId="2" applyNumberFormat="1" applyFont="1" applyFill="1" applyBorder="1" applyAlignment="1" applyProtection="1">
      <alignment horizontal="center" vertical="center"/>
    </xf>
    <xf numFmtId="0" fontId="4" fillId="4" borderId="17" xfId="2" applyNumberFormat="1" applyFont="1" applyFill="1" applyBorder="1" applyAlignment="1" applyProtection="1">
      <alignment horizontal="center" vertical="center"/>
    </xf>
    <xf numFmtId="165" fontId="4" fillId="2" borderId="18" xfId="4" applyNumberFormat="1" applyFont="1" applyFill="1" applyBorder="1" applyAlignment="1" applyProtection="1">
      <alignment vertical="center"/>
    </xf>
    <xf numFmtId="165" fontId="4" fillId="4" borderId="19" xfId="4" applyNumberFormat="1" applyFont="1" applyFill="1" applyBorder="1" applyAlignment="1" applyProtection="1">
      <alignment vertical="center"/>
    </xf>
    <xf numFmtId="165" fontId="4" fillId="4" borderId="20" xfId="2" applyNumberFormat="1" applyFont="1" applyFill="1" applyBorder="1" applyAlignment="1" applyProtection="1">
      <alignment vertical="center"/>
    </xf>
    <xf numFmtId="165" fontId="10" fillId="4" borderId="18" xfId="2" applyNumberFormat="1" applyFont="1" applyFill="1" applyBorder="1" applyAlignment="1" applyProtection="1">
      <alignment vertical="center"/>
    </xf>
    <xf numFmtId="165" fontId="10" fillId="4" borderId="19" xfId="4" applyNumberFormat="1" applyFont="1" applyFill="1" applyBorder="1" applyAlignment="1" applyProtection="1">
      <alignment vertical="center"/>
    </xf>
    <xf numFmtId="165" fontId="7" fillId="4" borderId="19" xfId="2" applyNumberFormat="1" applyFont="1" applyFill="1" applyBorder="1" applyAlignment="1" applyProtection="1">
      <alignment vertical="center"/>
    </xf>
    <xf numFmtId="165" fontId="7" fillId="4" borderId="20" xfId="4" applyNumberFormat="1" applyFont="1" applyFill="1" applyBorder="1" applyAlignment="1" applyProtection="1">
      <alignment vertical="center"/>
    </xf>
    <xf numFmtId="165" fontId="4" fillId="4" borderId="23" xfId="4" applyNumberFormat="1" applyFont="1" applyFill="1" applyBorder="1" applyAlignment="1" applyProtection="1">
      <alignment vertical="center"/>
    </xf>
    <xf numFmtId="165" fontId="4" fillId="4" borderId="20" xfId="4" applyNumberFormat="1" applyFont="1" applyFill="1" applyBorder="1" applyAlignment="1" applyProtection="1">
      <alignment vertical="center"/>
    </xf>
    <xf numFmtId="165" fontId="4" fillId="4" borderId="17" xfId="2" quotePrefix="1" applyNumberFormat="1" applyFont="1" applyFill="1" applyBorder="1" applyAlignment="1" applyProtection="1">
      <alignment horizontal="center" vertical="center"/>
    </xf>
    <xf numFmtId="165" fontId="8" fillId="4" borderId="17" xfId="2" applyNumberFormat="1" applyFont="1" applyFill="1" applyBorder="1" applyAlignment="1" applyProtection="1">
      <alignment horizontal="center" vertical="center"/>
    </xf>
    <xf numFmtId="0" fontId="4" fillId="5" borderId="0" xfId="0" applyFont="1" applyFill="1" applyAlignment="1">
      <alignment vertical="center"/>
    </xf>
    <xf numFmtId="165" fontId="8" fillId="4" borderId="2" xfId="2" applyNumberFormat="1" applyFont="1" applyFill="1" applyBorder="1" applyAlignment="1" applyProtection="1">
      <alignment horizontal="center" vertical="center"/>
    </xf>
    <xf numFmtId="165" fontId="4" fillId="4" borderId="2" xfId="2" applyNumberFormat="1" applyFont="1" applyFill="1" applyBorder="1" applyAlignment="1" applyProtection="1">
      <alignment horizontal="center" vertical="center"/>
    </xf>
    <xf numFmtId="165" fontId="8" fillId="4" borderId="2" xfId="2" applyNumberFormat="1" applyFont="1" applyFill="1" applyBorder="1" applyAlignment="1" applyProtection="1">
      <alignment vertical="center" wrapText="1"/>
    </xf>
    <xf numFmtId="0" fontId="4" fillId="4" borderId="2" xfId="2" applyNumberFormat="1" applyFont="1" applyFill="1" applyBorder="1" applyAlignment="1" applyProtection="1">
      <alignment horizontal="center" vertical="center"/>
    </xf>
    <xf numFmtId="165" fontId="4" fillId="2" borderId="6" xfId="4" applyNumberFormat="1" applyFont="1" applyFill="1" applyBorder="1" applyAlignment="1" applyProtection="1">
      <alignment vertical="center"/>
    </xf>
    <xf numFmtId="165" fontId="4" fillId="4" borderId="7" xfId="4" applyNumberFormat="1" applyFont="1" applyFill="1" applyBorder="1" applyAlignment="1" applyProtection="1">
      <alignment vertical="center"/>
    </xf>
    <xf numFmtId="165" fontId="4" fillId="4" borderId="8" xfId="2" applyNumberFormat="1" applyFont="1" applyFill="1" applyBorder="1" applyAlignment="1" applyProtection="1">
      <alignment vertical="center"/>
    </xf>
    <xf numFmtId="165" fontId="10" fillId="4" borderId="6" xfId="2" applyNumberFormat="1" applyFont="1" applyFill="1" applyBorder="1" applyAlignment="1" applyProtection="1">
      <alignment vertical="center"/>
    </xf>
    <xf numFmtId="165" fontId="10" fillId="4" borderId="7" xfId="4" applyNumberFormat="1" applyFont="1" applyFill="1" applyBorder="1" applyAlignment="1" applyProtection="1">
      <alignment vertical="center"/>
    </xf>
    <xf numFmtId="165" fontId="7" fillId="4" borderId="7" xfId="2" applyNumberFormat="1" applyFont="1" applyFill="1" applyBorder="1" applyAlignment="1" applyProtection="1">
      <alignment vertical="center"/>
    </xf>
    <xf numFmtId="165" fontId="7" fillId="2" borderId="8" xfId="4" applyNumberFormat="1" applyFont="1" applyFill="1" applyBorder="1" applyAlignment="1" applyProtection="1">
      <alignment vertical="center"/>
    </xf>
    <xf numFmtId="165" fontId="4" fillId="4" borderId="21" xfId="4" applyNumberFormat="1" applyFont="1" applyFill="1" applyBorder="1" applyAlignment="1" applyProtection="1">
      <alignment vertical="center"/>
    </xf>
    <xf numFmtId="165" fontId="4" fillId="4" borderId="8" xfId="4" applyNumberFormat="1" applyFont="1" applyFill="1" applyBorder="1" applyAlignment="1" applyProtection="1">
      <alignment vertical="center"/>
    </xf>
    <xf numFmtId="165" fontId="4" fillId="4" borderId="2" xfId="2" quotePrefix="1" applyNumberFormat="1" applyFont="1" applyFill="1" applyBorder="1" applyAlignment="1" applyProtection="1">
      <alignment horizontal="center" vertical="center"/>
    </xf>
    <xf numFmtId="165" fontId="8" fillId="2" borderId="2" xfId="2" applyNumberFormat="1" applyFont="1" applyFill="1" applyBorder="1" applyAlignment="1" applyProtection="1">
      <alignment horizontal="center" vertical="center"/>
    </xf>
    <xf numFmtId="165" fontId="4" fillId="2" borderId="2" xfId="2" applyNumberFormat="1" applyFont="1" applyFill="1" applyBorder="1" applyAlignment="1" applyProtection="1">
      <alignment horizontal="center" vertical="center"/>
    </xf>
    <xf numFmtId="165" fontId="8" fillId="4" borderId="2" xfId="2" applyNumberFormat="1" applyFont="1" applyFill="1" applyBorder="1" applyAlignment="1" applyProtection="1">
      <alignment horizontal="left" vertical="center" wrapText="1"/>
    </xf>
    <xf numFmtId="165" fontId="10" fillId="2" borderId="6" xfId="2" applyNumberFormat="1" applyFont="1" applyFill="1" applyBorder="1" applyAlignment="1" applyProtection="1">
      <alignment vertical="center"/>
    </xf>
    <xf numFmtId="165" fontId="7" fillId="2" borderId="7" xfId="2" applyNumberFormat="1" applyFont="1" applyFill="1" applyBorder="1" applyAlignment="1" applyProtection="1">
      <alignment vertical="center"/>
    </xf>
    <xf numFmtId="165" fontId="4" fillId="2" borderId="7" xfId="4" applyNumberFormat="1" applyFont="1" applyFill="1" applyBorder="1" applyAlignment="1" applyProtection="1">
      <alignment vertical="center"/>
    </xf>
    <xf numFmtId="0" fontId="4" fillId="2" borderId="2" xfId="2" applyNumberFormat="1" applyFont="1" applyFill="1" applyBorder="1" applyAlignment="1" applyProtection="1">
      <alignment horizontal="center" vertical="center"/>
    </xf>
    <xf numFmtId="165" fontId="4" fillId="2" borderId="8" xfId="4" applyNumberFormat="1" applyFont="1" applyFill="1" applyBorder="1" applyAlignment="1" applyProtection="1">
      <alignment vertical="center"/>
    </xf>
    <xf numFmtId="165" fontId="8" fillId="0" borderId="17" xfId="2" applyNumberFormat="1" applyFont="1" applyFill="1" applyBorder="1" applyAlignment="1" applyProtection="1">
      <alignment horizontal="left" vertical="center" wrapText="1"/>
    </xf>
    <xf numFmtId="165" fontId="8" fillId="2" borderId="2" xfId="2" applyNumberFormat="1" applyFont="1" applyFill="1" applyBorder="1" applyAlignment="1" applyProtection="1">
      <alignment vertical="center" wrapText="1"/>
    </xf>
    <xf numFmtId="165" fontId="8" fillId="2" borderId="12" xfId="2" applyNumberFormat="1" applyFont="1" applyFill="1" applyBorder="1" applyAlignment="1" applyProtection="1">
      <alignment horizontal="center" vertical="center"/>
    </xf>
    <xf numFmtId="165" fontId="4" fillId="4" borderId="13" xfId="2" applyNumberFormat="1" applyFont="1" applyFill="1" applyBorder="1" applyAlignment="1" applyProtection="1">
      <alignment horizontal="center" vertical="center"/>
    </xf>
    <xf numFmtId="165" fontId="8" fillId="2" borderId="12" xfId="2" applyNumberFormat="1" applyFont="1" applyFill="1" applyBorder="1" applyAlignment="1" applyProtection="1">
      <alignment vertical="center" wrapText="1"/>
    </xf>
    <xf numFmtId="165" fontId="4" fillId="2" borderId="12" xfId="2" applyNumberFormat="1" applyFont="1" applyFill="1" applyBorder="1" applyAlignment="1" applyProtection="1">
      <alignment horizontal="center" vertical="center"/>
    </xf>
    <xf numFmtId="0" fontId="4" fillId="2" borderId="12" xfId="2" applyNumberFormat="1" applyFont="1" applyFill="1" applyBorder="1" applyAlignment="1" applyProtection="1">
      <alignment horizontal="center" vertical="center"/>
    </xf>
    <xf numFmtId="165" fontId="4" fillId="2" borderId="3" xfId="4" applyNumberFormat="1" applyFont="1" applyFill="1" applyBorder="1" applyAlignment="1" applyProtection="1">
      <alignment vertical="center"/>
    </xf>
    <xf numFmtId="165" fontId="4" fillId="2" borderId="4" xfId="4" applyNumberFormat="1" applyFont="1" applyFill="1" applyBorder="1" applyAlignment="1" applyProtection="1">
      <alignment vertical="center"/>
    </xf>
    <xf numFmtId="165" fontId="4" fillId="4" borderId="5" xfId="2" applyNumberFormat="1" applyFont="1" applyFill="1" applyBorder="1" applyAlignment="1" applyProtection="1">
      <alignment vertical="center"/>
    </xf>
    <xf numFmtId="165" fontId="10" fillId="4" borderId="3" xfId="2" applyNumberFormat="1" applyFont="1" applyFill="1" applyBorder="1" applyAlignment="1" applyProtection="1">
      <alignment vertical="center"/>
    </xf>
    <xf numFmtId="165" fontId="10" fillId="4" borderId="4" xfId="4" applyNumberFormat="1" applyFont="1" applyFill="1" applyBorder="1" applyAlignment="1" applyProtection="1">
      <alignment vertical="center"/>
    </xf>
    <xf numFmtId="165" fontId="7" fillId="4" borderId="4" xfId="2" applyNumberFormat="1" applyFont="1" applyFill="1" applyBorder="1" applyAlignment="1" applyProtection="1">
      <alignment vertical="center"/>
    </xf>
    <xf numFmtId="165" fontId="7" fillId="2" borderId="5" xfId="4" applyNumberFormat="1" applyFont="1" applyFill="1" applyBorder="1" applyAlignment="1" applyProtection="1">
      <alignment vertical="center"/>
    </xf>
    <xf numFmtId="165" fontId="4" fillId="4" borderId="24" xfId="4" applyNumberFormat="1" applyFont="1" applyFill="1" applyBorder="1" applyAlignment="1" applyProtection="1">
      <alignment vertical="center"/>
    </xf>
    <xf numFmtId="165" fontId="4" fillId="4" borderId="5" xfId="4" applyNumberFormat="1" applyFont="1" applyFill="1" applyBorder="1" applyAlignment="1" applyProtection="1">
      <alignment vertical="center"/>
    </xf>
    <xf numFmtId="165" fontId="4" fillId="4" borderId="12" xfId="2" quotePrefix="1" applyNumberFormat="1" applyFont="1" applyFill="1" applyBorder="1" applyAlignment="1" applyProtection="1">
      <alignment horizontal="center" vertical="center"/>
    </xf>
    <xf numFmtId="165" fontId="4" fillId="4" borderId="12" xfId="2" applyNumberFormat="1" applyFont="1" applyFill="1" applyBorder="1" applyAlignment="1" applyProtection="1">
      <alignment horizontal="center" vertical="center"/>
    </xf>
    <xf numFmtId="165" fontId="8" fillId="4" borderId="12" xfId="2" applyNumberFormat="1" applyFont="1" applyFill="1" applyBorder="1" applyAlignment="1" applyProtection="1">
      <alignment horizontal="center" vertical="center"/>
    </xf>
    <xf numFmtId="165" fontId="4" fillId="2" borderId="23" xfId="4" applyNumberFormat="1" applyFont="1" applyFill="1" applyBorder="1" applyAlignment="1" applyProtection="1">
      <alignment vertical="center"/>
    </xf>
    <xf numFmtId="165" fontId="10" fillId="4" borderId="23" xfId="2" applyNumberFormat="1" applyFont="1" applyFill="1" applyBorder="1" applyAlignment="1" applyProtection="1">
      <alignment vertical="center"/>
    </xf>
    <xf numFmtId="0" fontId="4" fillId="2" borderId="1" xfId="0" applyFont="1" applyFill="1" applyBorder="1" applyAlignment="1" applyProtection="1">
      <alignment horizontal="center" vertical="center"/>
      <protection locked="0"/>
    </xf>
    <xf numFmtId="165" fontId="8" fillId="2" borderId="1" xfId="2" applyNumberFormat="1" applyFont="1" applyFill="1" applyBorder="1" applyAlignment="1" applyProtection="1">
      <alignment horizontal="left" vertical="center" wrapText="1"/>
    </xf>
    <xf numFmtId="165" fontId="8" fillId="2" borderId="1" xfId="2" applyNumberFormat="1" applyFont="1" applyFill="1" applyBorder="1" applyAlignment="1" applyProtection="1">
      <alignment horizontal="center" vertical="center"/>
    </xf>
    <xf numFmtId="165" fontId="4" fillId="2" borderId="1" xfId="2" applyNumberFormat="1" applyFont="1" applyFill="1" applyBorder="1" applyAlignment="1" applyProtection="1">
      <alignment horizontal="center" vertical="center"/>
    </xf>
    <xf numFmtId="0" fontId="4" fillId="2" borderId="1" xfId="2" applyNumberFormat="1" applyFont="1" applyFill="1" applyBorder="1" applyAlignment="1" applyProtection="1">
      <alignment horizontal="center" vertical="center"/>
    </xf>
    <xf numFmtId="165" fontId="4" fillId="2" borderId="26" xfId="4" applyNumberFormat="1" applyFont="1" applyFill="1" applyBorder="1" applyAlignment="1" applyProtection="1">
      <alignment vertical="center"/>
    </xf>
    <xf numFmtId="165" fontId="4" fillId="2" borderId="10" xfId="4" applyNumberFormat="1" applyFont="1" applyFill="1" applyBorder="1" applyAlignment="1" applyProtection="1">
      <alignment vertical="center"/>
    </xf>
    <xf numFmtId="165" fontId="4" fillId="4" borderId="11" xfId="2" applyNumberFormat="1" applyFont="1" applyFill="1" applyBorder="1" applyAlignment="1" applyProtection="1">
      <alignment vertical="center"/>
    </xf>
    <xf numFmtId="165" fontId="10" fillId="4" borderId="26" xfId="2" applyNumberFormat="1" applyFont="1" applyFill="1" applyBorder="1" applyAlignment="1" applyProtection="1">
      <alignment vertical="center"/>
    </xf>
    <xf numFmtId="165" fontId="10" fillId="4" borderId="10" xfId="4" applyNumberFormat="1" applyFont="1" applyFill="1" applyBorder="1" applyAlignment="1" applyProtection="1">
      <alignment vertical="center"/>
    </xf>
    <xf numFmtId="165" fontId="7" fillId="4" borderId="10" xfId="2" applyNumberFormat="1" applyFont="1" applyFill="1" applyBorder="1" applyAlignment="1" applyProtection="1">
      <alignment vertical="center"/>
    </xf>
    <xf numFmtId="165" fontId="7" fillId="4" borderId="11" xfId="4" applyNumberFormat="1" applyFont="1" applyFill="1" applyBorder="1" applyAlignment="1" applyProtection="1">
      <alignment vertical="center"/>
    </xf>
    <xf numFmtId="165" fontId="4" fillId="2" borderId="11" xfId="4" applyNumberFormat="1" applyFont="1" applyFill="1" applyBorder="1" applyAlignment="1" applyProtection="1">
      <alignment vertical="center"/>
    </xf>
    <xf numFmtId="165" fontId="4" fillId="2" borderId="1" xfId="2" quotePrefix="1" applyNumberFormat="1" applyFont="1" applyFill="1" applyBorder="1" applyAlignment="1" applyProtection="1">
      <alignment horizontal="center" vertical="center"/>
    </xf>
    <xf numFmtId="165" fontId="8" fillId="0" borderId="2" xfId="2" applyNumberFormat="1" applyFont="1" applyFill="1" applyBorder="1" applyAlignment="1" applyProtection="1">
      <alignment horizontal="left" vertical="center" wrapText="1"/>
    </xf>
    <xf numFmtId="165" fontId="8" fillId="0" borderId="2" xfId="2" applyNumberFormat="1" applyFont="1" applyFill="1" applyBorder="1" applyAlignment="1" applyProtection="1">
      <alignment horizontal="center" vertical="center"/>
    </xf>
    <xf numFmtId="165" fontId="4" fillId="0" borderId="2" xfId="2" applyNumberFormat="1" applyFont="1" applyFill="1" applyBorder="1" applyAlignment="1" applyProtection="1">
      <alignment horizontal="center" vertical="center"/>
    </xf>
    <xf numFmtId="0" fontId="4" fillId="0" borderId="2" xfId="2" applyNumberFormat="1" applyFont="1" applyFill="1" applyBorder="1" applyAlignment="1" applyProtection="1">
      <alignment horizontal="center" vertical="center"/>
    </xf>
    <xf numFmtId="165" fontId="4" fillId="0" borderId="21" xfId="4" applyNumberFormat="1" applyFont="1" applyFill="1" applyBorder="1" applyAlignment="1" applyProtection="1">
      <alignment vertical="center"/>
    </xf>
    <xf numFmtId="165" fontId="4" fillId="0" borderId="7" xfId="4" applyNumberFormat="1" applyFont="1" applyFill="1" applyBorder="1" applyAlignment="1" applyProtection="1">
      <alignment vertical="center"/>
    </xf>
    <xf numFmtId="165" fontId="4" fillId="0" borderId="8" xfId="2" applyNumberFormat="1" applyFont="1" applyFill="1" applyBorder="1" applyAlignment="1" applyProtection="1">
      <alignment vertical="center"/>
    </xf>
    <xf numFmtId="165" fontId="10" fillId="0" borderId="21" xfId="2" applyNumberFormat="1" applyFont="1" applyFill="1" applyBorder="1" applyAlignment="1" applyProtection="1">
      <alignment vertical="center"/>
    </xf>
    <xf numFmtId="165" fontId="10" fillId="0" borderId="7" xfId="4" applyNumberFormat="1" applyFont="1" applyFill="1" applyBorder="1" applyAlignment="1" applyProtection="1">
      <alignment vertical="center"/>
    </xf>
    <xf numFmtId="165" fontId="7" fillId="0" borderId="7" xfId="2" applyNumberFormat="1" applyFont="1" applyFill="1" applyBorder="1" applyAlignment="1" applyProtection="1">
      <alignment vertical="center"/>
    </xf>
    <xf numFmtId="165" fontId="7" fillId="0" borderId="8" xfId="4" applyNumberFormat="1" applyFont="1" applyFill="1" applyBorder="1" applyAlignment="1" applyProtection="1">
      <alignment vertical="center"/>
    </xf>
    <xf numFmtId="165" fontId="4" fillId="0" borderId="8" xfId="4" applyNumberFormat="1" applyFont="1" applyFill="1" applyBorder="1" applyAlignment="1" applyProtection="1">
      <alignment vertical="center"/>
    </xf>
    <xf numFmtId="165" fontId="4" fillId="0" borderId="2" xfId="2" quotePrefix="1" applyNumberFormat="1" applyFont="1" applyFill="1" applyBorder="1" applyAlignment="1" applyProtection="1">
      <alignment horizontal="center" vertical="center"/>
    </xf>
    <xf numFmtId="165" fontId="4" fillId="2" borderId="21" xfId="4" applyNumberFormat="1" applyFont="1" applyFill="1" applyBorder="1" applyAlignment="1" applyProtection="1">
      <alignment vertical="center"/>
    </xf>
    <xf numFmtId="165" fontId="10" fillId="4" borderId="21" xfId="2" applyNumberFormat="1" applyFont="1" applyFill="1" applyBorder="1" applyAlignment="1" applyProtection="1">
      <alignment vertical="center"/>
    </xf>
    <xf numFmtId="165" fontId="8" fillId="2" borderId="2" xfId="2" applyNumberFormat="1" applyFont="1" applyFill="1" applyBorder="1" applyAlignment="1" applyProtection="1">
      <alignment horizontal="left" vertical="center" wrapText="1"/>
    </xf>
    <xf numFmtId="165" fontId="8" fillId="2" borderId="13" xfId="2" applyNumberFormat="1" applyFont="1" applyFill="1" applyBorder="1" applyAlignment="1" applyProtection="1">
      <alignment horizontal="left" vertical="center" wrapText="1"/>
    </xf>
    <xf numFmtId="165" fontId="8" fillId="4" borderId="13" xfId="2" applyNumberFormat="1" applyFont="1" applyFill="1" applyBorder="1" applyAlignment="1" applyProtection="1">
      <alignment horizontal="center" vertical="center"/>
    </xf>
    <xf numFmtId="165" fontId="8" fillId="4" borderId="13" xfId="2" applyNumberFormat="1" applyFont="1" applyFill="1" applyBorder="1" applyAlignment="1" applyProtection="1">
      <alignment horizontal="left" vertical="center" wrapText="1"/>
    </xf>
    <xf numFmtId="0" fontId="4" fillId="4" borderId="13" xfId="2" applyNumberFormat="1" applyFont="1" applyFill="1" applyBorder="1" applyAlignment="1" applyProtection="1">
      <alignment horizontal="center" vertical="center"/>
    </xf>
    <xf numFmtId="165" fontId="4" fillId="2" borderId="27" xfId="4" applyNumberFormat="1" applyFont="1" applyFill="1" applyBorder="1" applyAlignment="1" applyProtection="1">
      <alignment vertical="center"/>
    </xf>
    <xf numFmtId="165" fontId="4" fillId="4" borderId="15" xfId="4" applyNumberFormat="1" applyFont="1" applyFill="1" applyBorder="1" applyAlignment="1" applyProtection="1">
      <alignment vertical="center"/>
    </xf>
    <xf numFmtId="165" fontId="4" fillId="4" borderId="16" xfId="2" applyNumberFormat="1" applyFont="1" applyFill="1" applyBorder="1" applyAlignment="1" applyProtection="1">
      <alignment vertical="center"/>
    </xf>
    <xf numFmtId="165" fontId="10" fillId="4" borderId="27" xfId="2" applyNumberFormat="1" applyFont="1" applyFill="1" applyBorder="1" applyAlignment="1" applyProtection="1">
      <alignment vertical="center"/>
    </xf>
    <xf numFmtId="165" fontId="10" fillId="4" borderId="15" xfId="4" applyNumberFormat="1" applyFont="1" applyFill="1" applyBorder="1" applyAlignment="1" applyProtection="1">
      <alignment vertical="center"/>
    </xf>
    <xf numFmtId="165" fontId="7" fillId="4" borderId="15" xfId="2" applyNumberFormat="1" applyFont="1" applyFill="1" applyBorder="1" applyAlignment="1" applyProtection="1">
      <alignment vertical="center"/>
    </xf>
    <xf numFmtId="165" fontId="7" fillId="2" borderId="16" xfId="4" applyNumberFormat="1" applyFont="1" applyFill="1" applyBorder="1" applyAlignment="1" applyProtection="1">
      <alignment vertical="center"/>
    </xf>
    <xf numFmtId="165" fontId="4" fillId="4" borderId="27" xfId="4" applyNumberFormat="1" applyFont="1" applyFill="1" applyBorder="1" applyAlignment="1" applyProtection="1">
      <alignment vertical="center"/>
    </xf>
    <xf numFmtId="165" fontId="4" fillId="2" borderId="15" xfId="4" applyNumberFormat="1" applyFont="1" applyFill="1" applyBorder="1" applyAlignment="1" applyProtection="1">
      <alignment vertical="center"/>
    </xf>
    <xf numFmtId="165" fontId="4" fillId="4" borderId="16" xfId="4" applyNumberFormat="1" applyFont="1" applyFill="1" applyBorder="1" applyAlignment="1" applyProtection="1">
      <alignment vertical="center"/>
    </xf>
    <xf numFmtId="165" fontId="4" fillId="4" borderId="13" xfId="2" quotePrefix="1" applyNumberFormat="1" applyFont="1" applyFill="1" applyBorder="1" applyAlignment="1" applyProtection="1">
      <alignment horizontal="center" vertical="center"/>
    </xf>
    <xf numFmtId="165" fontId="8" fillId="2" borderId="1" xfId="2" applyNumberFormat="1" applyFont="1" applyFill="1" applyBorder="1" applyAlignment="1" applyProtection="1">
      <alignment vertical="center" wrapText="1"/>
    </xf>
    <xf numFmtId="165" fontId="10" fillId="2" borderId="26" xfId="2" applyNumberFormat="1" applyFont="1" applyFill="1" applyBorder="1" applyAlignment="1" applyProtection="1">
      <alignment vertical="center"/>
    </xf>
    <xf numFmtId="165" fontId="10" fillId="2" borderId="10" xfId="4" applyNumberFormat="1" applyFont="1" applyFill="1" applyBorder="1" applyAlignment="1" applyProtection="1">
      <alignment vertical="center"/>
    </xf>
    <xf numFmtId="165" fontId="7" fillId="2" borderId="10" xfId="2" applyNumberFormat="1" applyFont="1" applyFill="1" applyBorder="1" applyAlignment="1" applyProtection="1">
      <alignment vertical="center"/>
    </xf>
    <xf numFmtId="165" fontId="7" fillId="2" borderId="28" xfId="4" applyNumberFormat="1" applyFont="1" applyFill="1" applyBorder="1" applyAlignment="1" applyProtection="1">
      <alignment vertical="center"/>
    </xf>
    <xf numFmtId="165" fontId="4" fillId="2" borderId="9" xfId="4" applyNumberFormat="1" applyFont="1" applyFill="1" applyBorder="1" applyAlignment="1" applyProtection="1">
      <alignment vertical="center"/>
    </xf>
    <xf numFmtId="165" fontId="10" fillId="2" borderId="21" xfId="2" applyNumberFormat="1" applyFont="1" applyFill="1" applyBorder="1" applyAlignment="1" applyProtection="1">
      <alignment vertical="center"/>
    </xf>
    <xf numFmtId="165" fontId="10" fillId="2" borderId="7" xfId="4" applyNumberFormat="1" applyFont="1" applyFill="1" applyBorder="1" applyAlignment="1" applyProtection="1">
      <alignment vertical="center"/>
    </xf>
    <xf numFmtId="165" fontId="7" fillId="2" borderId="22" xfId="4" applyNumberFormat="1" applyFont="1" applyFill="1" applyBorder="1" applyAlignment="1" applyProtection="1">
      <alignment vertical="center"/>
    </xf>
    <xf numFmtId="165" fontId="4" fillId="2" borderId="2" xfId="2" quotePrefix="1" applyNumberFormat="1" applyFont="1" applyFill="1" applyBorder="1" applyAlignment="1" applyProtection="1">
      <alignment horizontal="center" vertical="center"/>
    </xf>
    <xf numFmtId="165" fontId="4" fillId="0" borderId="6" xfId="4" applyNumberFormat="1" applyFont="1" applyFill="1" applyBorder="1" applyAlignment="1" applyProtection="1">
      <alignment vertical="center"/>
    </xf>
    <xf numFmtId="165" fontId="8" fillId="0" borderId="2" xfId="2" applyNumberFormat="1" applyFont="1" applyFill="1" applyBorder="1" applyAlignment="1" applyProtection="1">
      <alignment vertical="center" wrapText="1"/>
    </xf>
    <xf numFmtId="0" fontId="4" fillId="0" borderId="1" xfId="0" applyFont="1" applyFill="1" applyBorder="1" applyAlignment="1" applyProtection="1">
      <alignment horizontal="center" vertical="center"/>
      <protection locked="0"/>
    </xf>
    <xf numFmtId="165" fontId="8" fillId="0" borderId="1" xfId="2" applyNumberFormat="1" applyFont="1" applyFill="1" applyBorder="1" applyAlignment="1" applyProtection="1">
      <alignment horizontal="center" vertical="center"/>
    </xf>
    <xf numFmtId="165" fontId="8" fillId="0" borderId="1" xfId="2" applyNumberFormat="1" applyFont="1" applyFill="1" applyBorder="1" applyAlignment="1" applyProtection="1">
      <alignment vertical="center" wrapText="1"/>
    </xf>
    <xf numFmtId="165" fontId="4" fillId="0" borderId="1" xfId="2" applyNumberFormat="1" applyFont="1" applyFill="1" applyBorder="1" applyAlignment="1" applyProtection="1">
      <alignment horizontal="center" vertical="center"/>
    </xf>
    <xf numFmtId="0" fontId="4" fillId="0" borderId="1" xfId="2" applyNumberFormat="1" applyFont="1" applyFill="1" applyBorder="1" applyAlignment="1" applyProtection="1">
      <alignment horizontal="center" vertical="center"/>
    </xf>
    <xf numFmtId="165" fontId="4" fillId="0" borderId="26" xfId="4" applyNumberFormat="1" applyFont="1" applyFill="1" applyBorder="1" applyAlignment="1" applyProtection="1">
      <alignment vertical="center"/>
    </xf>
    <xf numFmtId="165" fontId="4" fillId="0" borderId="10" xfId="4" applyNumberFormat="1" applyFont="1" applyFill="1" applyBorder="1" applyAlignment="1" applyProtection="1">
      <alignment vertical="center"/>
    </xf>
    <xf numFmtId="165" fontId="4" fillId="0" borderId="11" xfId="2" applyNumberFormat="1" applyFont="1" applyFill="1" applyBorder="1" applyAlignment="1" applyProtection="1">
      <alignment vertical="center"/>
    </xf>
    <xf numFmtId="165" fontId="11" fillId="0" borderId="26" xfId="2" applyNumberFormat="1" applyFont="1" applyFill="1" applyBorder="1" applyAlignment="1" applyProtection="1">
      <alignment vertical="center"/>
    </xf>
    <xf numFmtId="165" fontId="11" fillId="0" borderId="10" xfId="4" applyNumberFormat="1" applyFont="1" applyFill="1" applyBorder="1" applyAlignment="1" applyProtection="1">
      <alignment vertical="center"/>
    </xf>
    <xf numFmtId="165" fontId="12" fillId="0" borderId="10" xfId="2" applyNumberFormat="1" applyFont="1" applyFill="1" applyBorder="1" applyAlignment="1" applyProtection="1">
      <alignment vertical="center"/>
    </xf>
    <xf numFmtId="165" fontId="12" fillId="0" borderId="11" xfId="4" applyNumberFormat="1" applyFont="1" applyFill="1" applyBorder="1" applyAlignment="1" applyProtection="1">
      <alignment vertical="center"/>
    </xf>
    <xf numFmtId="165" fontId="4" fillId="0" borderId="11" xfId="4" applyNumberFormat="1" applyFont="1" applyFill="1" applyBorder="1" applyAlignment="1" applyProtection="1">
      <alignment vertical="center"/>
    </xf>
    <xf numFmtId="165" fontId="4" fillId="0" borderId="1" xfId="2" quotePrefix="1" applyNumberFormat="1" applyFont="1" applyFill="1" applyBorder="1" applyAlignment="1" applyProtection="1">
      <alignment horizontal="center" vertical="center"/>
    </xf>
    <xf numFmtId="165" fontId="8" fillId="0" borderId="12" xfId="2" applyNumberFormat="1" applyFont="1" applyFill="1" applyBorder="1" applyAlignment="1" applyProtection="1">
      <alignment horizontal="center" vertical="center"/>
    </xf>
    <xf numFmtId="165" fontId="8" fillId="0" borderId="12" xfId="2" applyNumberFormat="1" applyFont="1" applyFill="1" applyBorder="1" applyAlignment="1" applyProtection="1">
      <alignment vertical="center" wrapText="1"/>
    </xf>
    <xf numFmtId="165" fontId="4" fillId="0" borderId="12" xfId="2" applyNumberFormat="1" applyFont="1" applyFill="1" applyBorder="1" applyAlignment="1" applyProtection="1">
      <alignment horizontal="center" vertical="center"/>
    </xf>
    <xf numFmtId="0" fontId="4" fillId="0" borderId="12" xfId="2" applyNumberFormat="1" applyFont="1" applyFill="1" applyBorder="1" applyAlignment="1" applyProtection="1">
      <alignment horizontal="center" vertical="center"/>
    </xf>
    <xf numFmtId="165" fontId="4" fillId="0" borderId="24" xfId="4" applyNumberFormat="1" applyFont="1" applyFill="1" applyBorder="1" applyAlignment="1" applyProtection="1">
      <alignment vertical="center"/>
    </xf>
    <xf numFmtId="165" fontId="4" fillId="0" borderId="4" xfId="4" applyNumberFormat="1" applyFont="1" applyFill="1" applyBorder="1" applyAlignment="1" applyProtection="1">
      <alignment vertical="center"/>
    </xf>
    <xf numFmtId="165" fontId="4" fillId="0" borderId="5" xfId="2" applyNumberFormat="1" applyFont="1" applyFill="1" applyBorder="1" applyAlignment="1" applyProtection="1">
      <alignment vertical="center"/>
    </xf>
    <xf numFmtId="165" fontId="11" fillId="0" borderId="24" xfId="2" applyNumberFormat="1" applyFont="1" applyFill="1" applyBorder="1" applyAlignment="1" applyProtection="1">
      <alignment vertical="center"/>
    </xf>
    <xf numFmtId="165" fontId="11" fillId="0" borderId="4" xfId="4" applyNumberFormat="1" applyFont="1" applyFill="1" applyBorder="1" applyAlignment="1" applyProtection="1">
      <alignment vertical="center"/>
    </xf>
    <xf numFmtId="165" fontId="12" fillId="0" borderId="4" xfId="2" applyNumberFormat="1" applyFont="1" applyFill="1" applyBorder="1" applyAlignment="1" applyProtection="1">
      <alignment vertical="center"/>
    </xf>
    <xf numFmtId="165" fontId="12" fillId="2" borderId="5" xfId="4" applyNumberFormat="1" applyFont="1" applyFill="1" applyBorder="1" applyAlignment="1" applyProtection="1">
      <alignment vertical="center"/>
    </xf>
    <xf numFmtId="165" fontId="4" fillId="0" borderId="5" xfId="4" applyNumberFormat="1" applyFont="1" applyFill="1" applyBorder="1" applyAlignment="1" applyProtection="1">
      <alignment vertical="center"/>
    </xf>
    <xf numFmtId="165" fontId="4" fillId="0" borderId="12" xfId="2" quotePrefix="1" applyNumberFormat="1" applyFont="1" applyFill="1" applyBorder="1" applyAlignment="1" applyProtection="1">
      <alignment horizontal="center" vertical="center"/>
    </xf>
    <xf numFmtId="165" fontId="8" fillId="4" borderId="17" xfId="2" applyNumberFormat="1" applyFont="1" applyFill="1" applyBorder="1" applyAlignment="1" applyProtection="1">
      <alignment vertical="center" wrapText="1"/>
    </xf>
    <xf numFmtId="165" fontId="8" fillId="4" borderId="29" xfId="2" applyNumberFormat="1" applyFont="1" applyFill="1" applyBorder="1" applyAlignment="1" applyProtection="1">
      <alignment horizontal="center" vertical="center"/>
    </xf>
    <xf numFmtId="165" fontId="7" fillId="2" borderId="25" xfId="4" applyNumberFormat="1" applyFont="1" applyFill="1" applyBorder="1" applyAlignment="1" applyProtection="1">
      <alignment vertical="center"/>
    </xf>
    <xf numFmtId="165" fontId="4" fillId="4" borderId="18" xfId="4" applyNumberFormat="1" applyFont="1" applyFill="1" applyBorder="1" applyAlignment="1" applyProtection="1">
      <alignment vertical="center"/>
    </xf>
    <xf numFmtId="165" fontId="8" fillId="2" borderId="2" xfId="2" quotePrefix="1" applyNumberFormat="1" applyFont="1" applyFill="1" applyBorder="1" applyAlignment="1" applyProtection="1">
      <alignment horizontal="center" vertical="center"/>
    </xf>
    <xf numFmtId="165" fontId="7" fillId="4" borderId="22" xfId="4" applyNumberFormat="1" applyFont="1" applyFill="1" applyBorder="1" applyAlignment="1" applyProtection="1">
      <alignment vertical="center"/>
    </xf>
    <xf numFmtId="165" fontId="4" fillId="4" borderId="6" xfId="4" applyNumberFormat="1" applyFont="1" applyFill="1" applyBorder="1" applyAlignment="1" applyProtection="1">
      <alignment vertical="center"/>
    </xf>
    <xf numFmtId="165" fontId="8" fillId="4" borderId="13" xfId="2" applyNumberFormat="1" applyFont="1" applyFill="1" applyBorder="1" applyAlignment="1" applyProtection="1">
      <alignment vertical="center" wrapText="1"/>
    </xf>
    <xf numFmtId="165" fontId="8" fillId="2" borderId="13" xfId="2" applyNumberFormat="1" applyFont="1" applyFill="1" applyBorder="1" applyAlignment="1" applyProtection="1">
      <alignment horizontal="center" vertical="center"/>
    </xf>
    <xf numFmtId="165" fontId="4" fillId="2" borderId="13" xfId="2" applyNumberFormat="1" applyFont="1" applyFill="1" applyBorder="1" applyAlignment="1" applyProtection="1">
      <alignment horizontal="center" vertical="center"/>
    </xf>
    <xf numFmtId="0" fontId="4" fillId="2" borderId="13" xfId="2" applyNumberFormat="1" applyFont="1" applyFill="1" applyBorder="1" applyAlignment="1" applyProtection="1">
      <alignment horizontal="center" vertical="center"/>
    </xf>
    <xf numFmtId="165" fontId="7" fillId="4" borderId="30" xfId="4" applyNumberFormat="1" applyFont="1" applyFill="1" applyBorder="1" applyAlignment="1" applyProtection="1">
      <alignment vertical="center"/>
    </xf>
    <xf numFmtId="165" fontId="4" fillId="4" borderId="14" xfId="4" applyNumberFormat="1" applyFont="1" applyFill="1" applyBorder="1" applyAlignment="1" applyProtection="1">
      <alignment vertical="center"/>
    </xf>
    <xf numFmtId="165" fontId="4" fillId="2" borderId="13" xfId="2" quotePrefix="1" applyNumberFormat="1" applyFont="1" applyFill="1" applyBorder="1" applyAlignment="1" applyProtection="1">
      <alignment horizontal="center" vertical="center"/>
    </xf>
  </cellXfs>
  <cellStyles count="8">
    <cellStyle name="Comma" xfId="1" builtinId="3"/>
    <cellStyle name="Comma [0]" xfId="2" builtinId="6"/>
    <cellStyle name="Comma [0] 2" xfId="4"/>
    <cellStyle name="Comma [0] 2 5 2" xfId="5"/>
    <cellStyle name="Comma 2 3" xfId="7"/>
    <cellStyle name="Comma 6" xfId="6"/>
    <cellStyle name="Normal" xfId="0" builtinId="0"/>
    <cellStyle name="Normal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59"/>
  <sheetViews>
    <sheetView tabSelected="1" topLeftCell="D1" zoomScale="90" zoomScaleNormal="90" workbookViewId="0">
      <selection activeCell="R3" sqref="R3"/>
    </sheetView>
  </sheetViews>
  <sheetFormatPr defaultColWidth="9.140625" defaultRowHeight="11.25"/>
  <cols>
    <col min="1" max="1" width="9.140625" style="29"/>
    <col min="2" max="2" width="12.42578125" style="25" customWidth="1"/>
    <col min="3" max="4" width="9.140625" style="25"/>
    <col min="5" max="5" width="9.140625" style="26"/>
    <col min="6" max="8" width="9.140625" style="25"/>
    <col min="9" max="9" width="16.140625" style="25" bestFit="1" customWidth="1"/>
    <col min="10" max="10" width="14.5703125" style="27" bestFit="1" customWidth="1"/>
    <col min="11" max="11" width="16.28515625" style="27" bestFit="1" customWidth="1"/>
    <col min="12" max="13" width="9.140625" style="28"/>
    <col min="14" max="15" width="9.140625" style="25"/>
    <col min="16" max="16" width="16.140625" style="25" bestFit="1" customWidth="1"/>
    <col min="17" max="17" width="14.28515625" style="25" bestFit="1" customWidth="1"/>
    <col min="18" max="18" width="14.5703125" style="25" bestFit="1" customWidth="1"/>
    <col min="19" max="20" width="9.140625" style="25"/>
    <col min="21" max="16384" width="9.140625" style="23"/>
  </cols>
  <sheetData>
    <row r="1" spans="1:21" s="37" customFormat="1" ht="90">
      <c r="A1" s="34" t="s">
        <v>26</v>
      </c>
      <c r="B1" s="34" t="s">
        <v>27</v>
      </c>
      <c r="C1" s="34" t="s">
        <v>28</v>
      </c>
      <c r="D1" s="34" t="s">
        <v>70</v>
      </c>
      <c r="E1" s="34" t="s">
        <v>29</v>
      </c>
      <c r="F1" s="34" t="s">
        <v>30</v>
      </c>
      <c r="G1" s="34" t="s">
        <v>31</v>
      </c>
      <c r="H1" s="34" t="s">
        <v>36</v>
      </c>
      <c r="I1" s="34" t="s">
        <v>37</v>
      </c>
      <c r="J1" s="34" t="s">
        <v>38</v>
      </c>
      <c r="K1" s="35" t="s">
        <v>39</v>
      </c>
      <c r="L1" s="35" t="s">
        <v>40</v>
      </c>
      <c r="M1" s="35" t="s">
        <v>41</v>
      </c>
      <c r="N1" s="35" t="s">
        <v>42</v>
      </c>
      <c r="O1" s="34" t="s">
        <v>43</v>
      </c>
      <c r="P1" s="34" t="s">
        <v>44</v>
      </c>
      <c r="Q1" s="34" t="s">
        <v>32</v>
      </c>
      <c r="R1" s="34" t="s">
        <v>71</v>
      </c>
      <c r="S1" s="34" t="s">
        <v>72</v>
      </c>
      <c r="T1" s="34" t="s">
        <v>33</v>
      </c>
      <c r="U1" s="36" t="s">
        <v>34</v>
      </c>
    </row>
    <row r="2" spans="1:21" s="33" customFormat="1" ht="38.25" customHeight="1" thickBot="1">
      <c r="A2" s="31" t="s">
        <v>35</v>
      </c>
      <c r="B2" s="31"/>
      <c r="C2" s="32"/>
      <c r="D2" s="32"/>
      <c r="E2" s="32"/>
      <c r="F2" s="14"/>
      <c r="G2" s="15"/>
      <c r="H2" s="16"/>
      <c r="I2" s="16"/>
      <c r="J2" s="16"/>
      <c r="K2" s="17"/>
      <c r="L2" s="18"/>
      <c r="M2" s="19"/>
      <c r="N2" s="19"/>
      <c r="O2" s="20"/>
      <c r="P2" s="21"/>
      <c r="Q2" s="20"/>
      <c r="R2" s="20"/>
      <c r="S2" s="20"/>
      <c r="T2" s="20"/>
      <c r="U2" s="20"/>
    </row>
    <row r="3" spans="1:21" s="61" customFormat="1" ht="29.25" customHeight="1">
      <c r="A3" s="2">
        <v>1</v>
      </c>
      <c r="B3" s="44" t="s">
        <v>0</v>
      </c>
      <c r="C3" s="45" t="s">
        <v>3</v>
      </c>
      <c r="D3" s="46" t="s">
        <v>53</v>
      </c>
      <c r="E3" s="47" t="s">
        <v>54</v>
      </c>
      <c r="F3" s="48" t="s">
        <v>55</v>
      </c>
      <c r="G3" s="49">
        <v>2005</v>
      </c>
      <c r="H3" s="50">
        <v>226</v>
      </c>
      <c r="I3" s="51">
        <v>44000</v>
      </c>
      <c r="J3" s="52">
        <f>H3*I3</f>
        <v>9944000</v>
      </c>
      <c r="K3" s="53">
        <v>0</v>
      </c>
      <c r="L3" s="54">
        <f>K3*I3</f>
        <v>0</v>
      </c>
      <c r="M3" s="55">
        <v>0</v>
      </c>
      <c r="N3" s="56">
        <f>M3*I3</f>
        <v>0</v>
      </c>
      <c r="O3" s="57">
        <f t="shared" ref="O3:O9" si="0">(H3+K3-M3)</f>
        <v>226</v>
      </c>
      <c r="P3" s="51">
        <f t="shared" ref="P3:P9" si="1">I3</f>
        <v>44000</v>
      </c>
      <c r="Q3" s="58">
        <f t="shared" ref="Q3:Q9" si="2">P3*O3</f>
        <v>9944000</v>
      </c>
      <c r="R3" s="48" t="s">
        <v>161</v>
      </c>
      <c r="S3" s="48" t="s">
        <v>160</v>
      </c>
      <c r="U3" s="60" t="s">
        <v>2</v>
      </c>
    </row>
    <row r="4" spans="1:21" s="61" customFormat="1" ht="60" customHeight="1" thickBot="1">
      <c r="A4" s="4">
        <v>2</v>
      </c>
      <c r="B4" s="44" t="s">
        <v>0</v>
      </c>
      <c r="C4" s="62" t="s">
        <v>57</v>
      </c>
      <c r="D4" s="63" t="s">
        <v>53</v>
      </c>
      <c r="E4" s="64" t="s">
        <v>58</v>
      </c>
      <c r="F4" s="63" t="s">
        <v>55</v>
      </c>
      <c r="G4" s="65">
        <v>2005</v>
      </c>
      <c r="H4" s="66">
        <v>1.8399999999999999</v>
      </c>
      <c r="I4" s="67">
        <v>10532.98</v>
      </c>
      <c r="J4" s="68">
        <f>H4*I4</f>
        <v>19380.683199999999</v>
      </c>
      <c r="K4" s="69">
        <v>0</v>
      </c>
      <c r="L4" s="70">
        <f>K4*I4</f>
        <v>0</v>
      </c>
      <c r="M4" s="71">
        <v>0</v>
      </c>
      <c r="N4" s="72">
        <f>M4*I4</f>
        <v>0</v>
      </c>
      <c r="O4" s="73">
        <f t="shared" si="0"/>
        <v>1.8399999999999999</v>
      </c>
      <c r="P4" s="67">
        <f t="shared" si="1"/>
        <v>10532.98</v>
      </c>
      <c r="Q4" s="74">
        <f t="shared" si="2"/>
        <v>19380.683199999999</v>
      </c>
      <c r="R4" s="75" t="s">
        <v>56</v>
      </c>
      <c r="S4" s="63"/>
      <c r="T4" s="63"/>
      <c r="U4" s="62" t="s">
        <v>2</v>
      </c>
    </row>
    <row r="5" spans="1:21" s="61" customFormat="1" ht="409.5">
      <c r="A5" s="2">
        <v>3</v>
      </c>
      <c r="B5" s="44" t="s">
        <v>0</v>
      </c>
      <c r="C5" s="76" t="s">
        <v>59</v>
      </c>
      <c r="D5" s="77" t="s">
        <v>60</v>
      </c>
      <c r="E5" s="78" t="s">
        <v>61</v>
      </c>
      <c r="F5" s="63" t="s">
        <v>55</v>
      </c>
      <c r="G5" s="65">
        <v>2004</v>
      </c>
      <c r="H5" s="66">
        <v>3.6</v>
      </c>
      <c r="I5" s="67">
        <v>1088971.3</v>
      </c>
      <c r="J5" s="68">
        <f>H5*I5</f>
        <v>3920296.68</v>
      </c>
      <c r="K5" s="79">
        <v>0</v>
      </c>
      <c r="L5" s="70">
        <f t="shared" ref="L5:L9" si="3">K5*I5</f>
        <v>0</v>
      </c>
      <c r="M5" s="80">
        <v>0</v>
      </c>
      <c r="N5" s="72">
        <f t="shared" ref="N5:N9" si="4">M5*I5</f>
        <v>0</v>
      </c>
      <c r="O5" s="73">
        <f t="shared" si="0"/>
        <v>3.6</v>
      </c>
      <c r="P5" s="81">
        <f t="shared" si="1"/>
        <v>1088971.3</v>
      </c>
      <c r="Q5" s="74">
        <f t="shared" si="2"/>
        <v>3920296.68</v>
      </c>
      <c r="R5" s="75" t="s">
        <v>56</v>
      </c>
      <c r="S5" s="63"/>
      <c r="T5" s="63"/>
      <c r="U5" s="62" t="s">
        <v>2</v>
      </c>
    </row>
    <row r="6" spans="1:21" s="10" customFormat="1" ht="409.6" thickBot="1">
      <c r="A6" s="4">
        <v>4</v>
      </c>
      <c r="B6" s="44" t="s">
        <v>0</v>
      </c>
      <c r="C6" s="76" t="s">
        <v>1</v>
      </c>
      <c r="D6" s="77" t="s">
        <v>60</v>
      </c>
      <c r="E6" s="78" t="s">
        <v>62</v>
      </c>
      <c r="F6" s="63" t="s">
        <v>55</v>
      </c>
      <c r="G6" s="82">
        <v>2004</v>
      </c>
      <c r="H6" s="66">
        <v>4</v>
      </c>
      <c r="I6" s="81">
        <v>248992.22</v>
      </c>
      <c r="J6" s="68">
        <f>H6*I6</f>
        <v>995968.88</v>
      </c>
      <c r="K6" s="79">
        <v>0</v>
      </c>
      <c r="L6" s="70">
        <f t="shared" si="3"/>
        <v>0</v>
      </c>
      <c r="M6" s="80">
        <v>0</v>
      </c>
      <c r="N6" s="72">
        <f t="shared" si="4"/>
        <v>0</v>
      </c>
      <c r="O6" s="73">
        <f t="shared" si="0"/>
        <v>4</v>
      </c>
      <c r="P6" s="81">
        <f t="shared" si="1"/>
        <v>248992.22</v>
      </c>
      <c r="Q6" s="83">
        <f t="shared" si="2"/>
        <v>995968.88</v>
      </c>
      <c r="R6" s="75" t="s">
        <v>56</v>
      </c>
      <c r="S6" s="63"/>
      <c r="T6" s="77"/>
      <c r="U6" s="62" t="s">
        <v>2</v>
      </c>
    </row>
    <row r="7" spans="1:21" s="10" customFormat="1" ht="120">
      <c r="A7" s="2">
        <v>5</v>
      </c>
      <c r="B7" s="84" t="s">
        <v>0</v>
      </c>
      <c r="C7" s="76" t="s">
        <v>63</v>
      </c>
      <c r="D7" s="77"/>
      <c r="E7" s="78" t="s">
        <v>64</v>
      </c>
      <c r="F7" s="63" t="s">
        <v>55</v>
      </c>
      <c r="G7" s="82"/>
      <c r="H7" s="66">
        <v>31.7</v>
      </c>
      <c r="I7" s="81">
        <v>19041.32</v>
      </c>
      <c r="J7" s="68">
        <f>H7*I7</f>
        <v>603609.84399999992</v>
      </c>
      <c r="K7" s="79">
        <v>0</v>
      </c>
      <c r="L7" s="70">
        <f t="shared" si="3"/>
        <v>0</v>
      </c>
      <c r="M7" s="80">
        <v>0</v>
      </c>
      <c r="N7" s="72">
        <f t="shared" si="4"/>
        <v>0</v>
      </c>
      <c r="O7" s="73">
        <f t="shared" si="0"/>
        <v>31.7</v>
      </c>
      <c r="P7" s="81">
        <f t="shared" si="1"/>
        <v>19041.32</v>
      </c>
      <c r="Q7" s="83">
        <f t="shared" si="2"/>
        <v>603609.84399999992</v>
      </c>
      <c r="R7" s="75"/>
      <c r="S7" s="63"/>
      <c r="T7" s="77"/>
      <c r="U7" s="62" t="s">
        <v>2</v>
      </c>
    </row>
    <row r="8" spans="1:21" s="61" customFormat="1" ht="48" customHeight="1" thickBot="1">
      <c r="A8" s="4">
        <v>6</v>
      </c>
      <c r="B8" s="44" t="s">
        <v>0</v>
      </c>
      <c r="C8" s="76" t="s">
        <v>65</v>
      </c>
      <c r="D8" s="77" t="s">
        <v>66</v>
      </c>
      <c r="E8" s="85" t="s">
        <v>67</v>
      </c>
      <c r="F8" s="63" t="s">
        <v>55</v>
      </c>
      <c r="G8" s="82">
        <v>2007</v>
      </c>
      <c r="H8" s="66">
        <v>27</v>
      </c>
      <c r="I8" s="81">
        <v>81900</v>
      </c>
      <c r="J8" s="68">
        <f t="shared" ref="J8:J9" si="5">H8*I8</f>
        <v>2211300</v>
      </c>
      <c r="K8" s="69">
        <v>0</v>
      </c>
      <c r="L8" s="70">
        <f t="shared" si="3"/>
        <v>0</v>
      </c>
      <c r="M8" s="71">
        <v>0</v>
      </c>
      <c r="N8" s="72">
        <f t="shared" si="4"/>
        <v>0</v>
      </c>
      <c r="O8" s="73">
        <f t="shared" si="0"/>
        <v>27</v>
      </c>
      <c r="P8" s="81">
        <f t="shared" si="1"/>
        <v>81900</v>
      </c>
      <c r="Q8" s="83">
        <f t="shared" si="2"/>
        <v>2211300</v>
      </c>
      <c r="R8" s="75" t="s">
        <v>56</v>
      </c>
      <c r="S8" s="63"/>
      <c r="T8" s="77"/>
      <c r="U8" s="62" t="s">
        <v>2</v>
      </c>
    </row>
    <row r="9" spans="1:21" s="61" customFormat="1" ht="228.75" thickBot="1">
      <c r="A9" s="2">
        <v>7</v>
      </c>
      <c r="B9" s="44" t="s">
        <v>0</v>
      </c>
      <c r="C9" s="86" t="s">
        <v>68</v>
      </c>
      <c r="D9" s="87" t="s">
        <v>66</v>
      </c>
      <c r="E9" s="88" t="s">
        <v>69</v>
      </c>
      <c r="F9" s="89" t="s">
        <v>55</v>
      </c>
      <c r="G9" s="90">
        <v>2007</v>
      </c>
      <c r="H9" s="91">
        <v>31.099999999999998</v>
      </c>
      <c r="I9" s="92">
        <v>181559.81</v>
      </c>
      <c r="J9" s="93">
        <f t="shared" si="5"/>
        <v>5646510.0909999991</v>
      </c>
      <c r="K9" s="94">
        <v>0</v>
      </c>
      <c r="L9" s="95">
        <f t="shared" si="3"/>
        <v>0</v>
      </c>
      <c r="M9" s="96">
        <v>0</v>
      </c>
      <c r="N9" s="97">
        <f t="shared" si="4"/>
        <v>0</v>
      </c>
      <c r="O9" s="98">
        <f t="shared" si="0"/>
        <v>31.099999999999998</v>
      </c>
      <c r="P9" s="92">
        <f t="shared" si="1"/>
        <v>181559.81</v>
      </c>
      <c r="Q9" s="99">
        <f t="shared" si="2"/>
        <v>5646510.0909999991</v>
      </c>
      <c r="R9" s="100" t="s">
        <v>56</v>
      </c>
      <c r="S9" s="101"/>
      <c r="T9" s="89"/>
      <c r="U9" s="102" t="s">
        <v>2</v>
      </c>
    </row>
    <row r="10" spans="1:21" s="30" customFormat="1" ht="24.75" thickBot="1">
      <c r="A10" s="31" t="s">
        <v>45</v>
      </c>
      <c r="B10" s="11"/>
      <c r="C10" s="11"/>
      <c r="D10" s="11"/>
      <c r="E10" s="22"/>
      <c r="F10" s="11"/>
      <c r="G10" s="11"/>
      <c r="H10" s="11"/>
      <c r="I10" s="11"/>
      <c r="J10" s="12"/>
      <c r="K10" s="12"/>
      <c r="L10" s="13"/>
      <c r="M10" s="13"/>
      <c r="N10" s="11"/>
      <c r="O10" s="11"/>
      <c r="P10" s="11"/>
      <c r="Q10" s="11"/>
      <c r="R10" s="11"/>
      <c r="S10" s="11"/>
      <c r="T10" s="11"/>
    </row>
    <row r="11" spans="1:21" s="61" customFormat="1" ht="34.5" customHeight="1">
      <c r="A11" s="105">
        <v>1</v>
      </c>
      <c r="B11" s="106" t="s">
        <v>73</v>
      </c>
      <c r="C11" s="107" t="s">
        <v>74</v>
      </c>
      <c r="D11" s="107"/>
      <c r="E11" s="106" t="s">
        <v>75</v>
      </c>
      <c r="F11" s="108" t="s">
        <v>7</v>
      </c>
      <c r="G11" s="109"/>
      <c r="H11" s="110">
        <v>10</v>
      </c>
      <c r="I11" s="111">
        <v>107180.95</v>
      </c>
      <c r="J11" s="112">
        <f t="shared" ref="J11:J16" si="6">H11*I11</f>
        <v>1071809.5</v>
      </c>
      <c r="K11" s="113">
        <v>0</v>
      </c>
      <c r="L11" s="114">
        <f t="shared" ref="L11:L16" si="7">+K11*P11</f>
        <v>0</v>
      </c>
      <c r="M11" s="115">
        <v>0</v>
      </c>
      <c r="N11" s="116">
        <f>+M11*I11</f>
        <v>0</v>
      </c>
      <c r="O11" s="110">
        <f t="shared" ref="O11:O16" si="8">(H11+K11-M11)</f>
        <v>10</v>
      </c>
      <c r="P11" s="111">
        <f t="shared" ref="P11:P16" si="9">I11</f>
        <v>107180.95</v>
      </c>
      <c r="Q11" s="117">
        <f t="shared" ref="Q11:Q16" si="10">P11*O11</f>
        <v>1071809.5</v>
      </c>
      <c r="R11" s="118" t="s">
        <v>56</v>
      </c>
      <c r="S11" s="108"/>
      <c r="T11" s="108"/>
      <c r="U11" s="107" t="s">
        <v>2</v>
      </c>
    </row>
    <row r="12" spans="1:21" s="1" customFormat="1" ht="49.5" customHeight="1">
      <c r="A12" s="8">
        <f>A11+1</f>
        <v>2</v>
      </c>
      <c r="B12" s="119" t="s">
        <v>73</v>
      </c>
      <c r="C12" s="120" t="s">
        <v>4</v>
      </c>
      <c r="D12" s="121" t="s">
        <v>51</v>
      </c>
      <c r="E12" s="119" t="s">
        <v>76</v>
      </c>
      <c r="F12" s="121" t="s">
        <v>7</v>
      </c>
      <c r="G12" s="122">
        <v>2008</v>
      </c>
      <c r="H12" s="123">
        <v>2</v>
      </c>
      <c r="I12" s="124">
        <v>702000</v>
      </c>
      <c r="J12" s="125">
        <f t="shared" si="6"/>
        <v>1404000</v>
      </c>
      <c r="K12" s="126">
        <v>0</v>
      </c>
      <c r="L12" s="127">
        <f t="shared" si="7"/>
        <v>0</v>
      </c>
      <c r="M12" s="128">
        <v>0</v>
      </c>
      <c r="N12" s="129">
        <f t="shared" ref="N12:N16" si="11">M12*P12</f>
        <v>0</v>
      </c>
      <c r="O12" s="123">
        <f t="shared" si="8"/>
        <v>2</v>
      </c>
      <c r="P12" s="124">
        <f t="shared" si="9"/>
        <v>702000</v>
      </c>
      <c r="Q12" s="130">
        <f t="shared" si="10"/>
        <v>1404000</v>
      </c>
      <c r="R12" s="131" t="s">
        <v>56</v>
      </c>
      <c r="S12" s="121"/>
      <c r="T12" s="121"/>
      <c r="U12" s="120" t="s">
        <v>2</v>
      </c>
    </row>
    <row r="13" spans="1:21" s="1" customFormat="1" ht="49.5" customHeight="1">
      <c r="A13" s="8">
        <f t="shared" ref="A13:A16" si="12">A12+1</f>
        <v>3</v>
      </c>
      <c r="B13" s="119" t="s">
        <v>73</v>
      </c>
      <c r="C13" s="120" t="s">
        <v>77</v>
      </c>
      <c r="D13" s="121" t="s">
        <v>51</v>
      </c>
      <c r="E13" s="119" t="s">
        <v>78</v>
      </c>
      <c r="F13" s="121" t="s">
        <v>7</v>
      </c>
      <c r="G13" s="122">
        <v>2008</v>
      </c>
      <c r="H13" s="123">
        <v>3</v>
      </c>
      <c r="I13" s="124">
        <v>4400000</v>
      </c>
      <c r="J13" s="125">
        <f t="shared" si="6"/>
        <v>13200000</v>
      </c>
      <c r="K13" s="126">
        <v>0</v>
      </c>
      <c r="L13" s="127">
        <f t="shared" si="7"/>
        <v>0</v>
      </c>
      <c r="M13" s="128">
        <v>0</v>
      </c>
      <c r="N13" s="129">
        <f t="shared" si="11"/>
        <v>0</v>
      </c>
      <c r="O13" s="123">
        <f t="shared" si="8"/>
        <v>3</v>
      </c>
      <c r="P13" s="124">
        <f t="shared" si="9"/>
        <v>4400000</v>
      </c>
      <c r="Q13" s="130">
        <f t="shared" si="10"/>
        <v>13200000</v>
      </c>
      <c r="R13" s="131" t="s">
        <v>56</v>
      </c>
      <c r="S13" s="121"/>
      <c r="T13" s="121"/>
      <c r="U13" s="120" t="s">
        <v>2</v>
      </c>
    </row>
    <row r="14" spans="1:21" s="10" customFormat="1" ht="46.5" customHeight="1">
      <c r="A14" s="8">
        <f t="shared" si="12"/>
        <v>4</v>
      </c>
      <c r="B14" s="119" t="s">
        <v>73</v>
      </c>
      <c r="C14" s="62" t="s">
        <v>79</v>
      </c>
      <c r="D14" s="63" t="s">
        <v>66</v>
      </c>
      <c r="E14" s="78" t="s">
        <v>80</v>
      </c>
      <c r="F14" s="63" t="s">
        <v>7</v>
      </c>
      <c r="G14" s="65">
        <v>2007</v>
      </c>
      <c r="H14" s="132">
        <v>3</v>
      </c>
      <c r="I14" s="67">
        <v>2661120</v>
      </c>
      <c r="J14" s="68">
        <f t="shared" si="6"/>
        <v>7983360</v>
      </c>
      <c r="K14" s="133">
        <v>0</v>
      </c>
      <c r="L14" s="70">
        <f t="shared" si="7"/>
        <v>0</v>
      </c>
      <c r="M14" s="71">
        <v>0</v>
      </c>
      <c r="N14" s="72">
        <f t="shared" si="11"/>
        <v>0</v>
      </c>
      <c r="O14" s="73">
        <f t="shared" si="8"/>
        <v>3</v>
      </c>
      <c r="P14" s="81">
        <f t="shared" si="9"/>
        <v>2661120</v>
      </c>
      <c r="Q14" s="74">
        <f t="shared" si="10"/>
        <v>7983360</v>
      </c>
      <c r="R14" s="75" t="s">
        <v>56</v>
      </c>
      <c r="S14" s="63"/>
      <c r="T14" s="63"/>
      <c r="U14" s="62" t="s">
        <v>2</v>
      </c>
    </row>
    <row r="15" spans="1:21" s="10" customFormat="1" ht="44.25" customHeight="1">
      <c r="A15" s="8">
        <f t="shared" si="12"/>
        <v>5</v>
      </c>
      <c r="B15" s="134" t="s">
        <v>73</v>
      </c>
      <c r="C15" s="62" t="s">
        <v>81</v>
      </c>
      <c r="D15" s="63" t="s">
        <v>51</v>
      </c>
      <c r="E15" s="78" t="s">
        <v>82</v>
      </c>
      <c r="F15" s="63" t="s">
        <v>7</v>
      </c>
      <c r="G15" s="65">
        <v>2008</v>
      </c>
      <c r="H15" s="132">
        <v>4</v>
      </c>
      <c r="I15" s="67">
        <v>6856000</v>
      </c>
      <c r="J15" s="68">
        <f t="shared" si="6"/>
        <v>27424000</v>
      </c>
      <c r="K15" s="133">
        <v>0</v>
      </c>
      <c r="L15" s="70">
        <f t="shared" si="7"/>
        <v>0</v>
      </c>
      <c r="M15" s="71">
        <v>0</v>
      </c>
      <c r="N15" s="72">
        <f t="shared" si="11"/>
        <v>0</v>
      </c>
      <c r="O15" s="132">
        <f t="shared" si="8"/>
        <v>4</v>
      </c>
      <c r="P15" s="81">
        <f t="shared" si="9"/>
        <v>6856000</v>
      </c>
      <c r="Q15" s="83">
        <f t="shared" si="10"/>
        <v>27424000</v>
      </c>
      <c r="R15" s="75" t="s">
        <v>56</v>
      </c>
      <c r="S15" s="63"/>
      <c r="T15" s="63"/>
      <c r="U15" s="62" t="s">
        <v>2</v>
      </c>
    </row>
    <row r="16" spans="1:21" s="10" customFormat="1" ht="57.75" customHeight="1" thickBot="1">
      <c r="A16" s="6">
        <f t="shared" si="12"/>
        <v>6</v>
      </c>
      <c r="B16" s="135" t="s">
        <v>73</v>
      </c>
      <c r="C16" s="136" t="s">
        <v>83</v>
      </c>
      <c r="D16" s="136" t="s">
        <v>51</v>
      </c>
      <c r="E16" s="137" t="s">
        <v>84</v>
      </c>
      <c r="F16" s="87" t="s">
        <v>7</v>
      </c>
      <c r="G16" s="138">
        <v>2008</v>
      </c>
      <c r="H16" s="139">
        <v>1</v>
      </c>
      <c r="I16" s="140">
        <v>39000000</v>
      </c>
      <c r="J16" s="141">
        <f t="shared" si="6"/>
        <v>39000000</v>
      </c>
      <c r="K16" s="142">
        <v>0</v>
      </c>
      <c r="L16" s="143">
        <f t="shared" si="7"/>
        <v>0</v>
      </c>
      <c r="M16" s="144">
        <v>0</v>
      </c>
      <c r="N16" s="145">
        <f t="shared" si="11"/>
        <v>0</v>
      </c>
      <c r="O16" s="146">
        <f t="shared" si="8"/>
        <v>1</v>
      </c>
      <c r="P16" s="147">
        <f t="shared" si="9"/>
        <v>39000000</v>
      </c>
      <c r="Q16" s="148">
        <f t="shared" si="10"/>
        <v>39000000</v>
      </c>
      <c r="R16" s="149" t="s">
        <v>56</v>
      </c>
      <c r="S16" s="87"/>
      <c r="T16" s="87"/>
      <c r="U16" s="136" t="s">
        <v>2</v>
      </c>
    </row>
    <row r="17" spans="1:21" ht="24.75" thickBot="1">
      <c r="A17" s="24" t="s">
        <v>46</v>
      </c>
    </row>
    <row r="18" spans="1:21" s="10" customFormat="1" ht="32.25" customHeight="1">
      <c r="A18" s="105">
        <v>1</v>
      </c>
      <c r="B18" s="150" t="s">
        <v>5</v>
      </c>
      <c r="C18" s="107" t="s">
        <v>85</v>
      </c>
      <c r="D18" s="108" t="s">
        <v>66</v>
      </c>
      <c r="E18" s="106" t="s">
        <v>86</v>
      </c>
      <c r="F18" s="108" t="s">
        <v>7</v>
      </c>
      <c r="G18" s="109">
        <v>2007</v>
      </c>
      <c r="H18" s="110">
        <v>4</v>
      </c>
      <c r="I18" s="111">
        <v>7760.38</v>
      </c>
      <c r="J18" s="112">
        <f t="shared" ref="J18:J50" si="13">H18*I18</f>
        <v>31041.52</v>
      </c>
      <c r="K18" s="151">
        <v>0</v>
      </c>
      <c r="L18" s="152">
        <f t="shared" ref="L18:L50" si="14">+K18*I18</f>
        <v>0</v>
      </c>
      <c r="M18" s="153">
        <v>0</v>
      </c>
      <c r="N18" s="154">
        <f t="shared" ref="N18:N50" si="15">+M18*I18</f>
        <v>0</v>
      </c>
      <c r="O18" s="155">
        <f t="shared" ref="O18:O50" si="16">(H18+K18-M18)</f>
        <v>4</v>
      </c>
      <c r="P18" s="111">
        <f t="shared" ref="P18:P50" si="17">I18</f>
        <v>7760.38</v>
      </c>
      <c r="Q18" s="117">
        <f t="shared" ref="Q18:Q50" si="18">+O18*P18</f>
        <v>31041.52</v>
      </c>
      <c r="R18" s="118" t="s">
        <v>56</v>
      </c>
      <c r="S18" s="108"/>
      <c r="T18" s="108"/>
      <c r="U18" s="107" t="s">
        <v>2</v>
      </c>
    </row>
    <row r="19" spans="1:21" s="10" customFormat="1" ht="45" customHeight="1">
      <c r="A19" s="7">
        <f>A18+1</f>
        <v>2</v>
      </c>
      <c r="B19" s="119" t="s">
        <v>6</v>
      </c>
      <c r="C19" s="76" t="s">
        <v>16</v>
      </c>
      <c r="D19" s="77" t="s">
        <v>51</v>
      </c>
      <c r="E19" s="134" t="s">
        <v>87</v>
      </c>
      <c r="F19" s="77" t="s">
        <v>7</v>
      </c>
      <c r="G19" s="82">
        <v>2008</v>
      </c>
      <c r="H19" s="132">
        <v>0</v>
      </c>
      <c r="I19" s="81">
        <v>29589.75</v>
      </c>
      <c r="J19" s="68">
        <f t="shared" si="13"/>
        <v>0</v>
      </c>
      <c r="K19" s="156">
        <v>0</v>
      </c>
      <c r="L19" s="157">
        <f t="shared" si="14"/>
        <v>0</v>
      </c>
      <c r="M19" s="80">
        <v>0</v>
      </c>
      <c r="N19" s="158">
        <f t="shared" si="15"/>
        <v>0</v>
      </c>
      <c r="O19" s="66">
        <f t="shared" si="16"/>
        <v>0</v>
      </c>
      <c r="P19" s="81">
        <f t="shared" si="17"/>
        <v>29589.75</v>
      </c>
      <c r="Q19" s="83">
        <f t="shared" si="18"/>
        <v>0</v>
      </c>
      <c r="R19" s="159" t="s">
        <v>56</v>
      </c>
      <c r="S19" s="77"/>
      <c r="T19" s="77"/>
      <c r="U19" s="76" t="s">
        <v>2</v>
      </c>
    </row>
    <row r="20" spans="1:21" s="10" customFormat="1" ht="45" customHeight="1">
      <c r="A20" s="7">
        <f t="shared" ref="A20:A50" si="19">A19+1</f>
        <v>3</v>
      </c>
      <c r="B20" s="134" t="s">
        <v>6</v>
      </c>
      <c r="C20" s="76" t="s">
        <v>16</v>
      </c>
      <c r="D20" s="77" t="s">
        <v>51</v>
      </c>
      <c r="E20" s="134" t="s">
        <v>88</v>
      </c>
      <c r="F20" s="77" t="s">
        <v>7</v>
      </c>
      <c r="G20" s="82">
        <v>2008</v>
      </c>
      <c r="H20" s="132">
        <v>1</v>
      </c>
      <c r="I20" s="81">
        <v>49034.45</v>
      </c>
      <c r="J20" s="68">
        <f t="shared" si="13"/>
        <v>49034.45</v>
      </c>
      <c r="K20" s="156">
        <v>0</v>
      </c>
      <c r="L20" s="157">
        <f t="shared" si="14"/>
        <v>0</v>
      </c>
      <c r="M20" s="80">
        <v>0</v>
      </c>
      <c r="N20" s="158">
        <f t="shared" si="15"/>
        <v>0</v>
      </c>
      <c r="O20" s="66">
        <f t="shared" si="16"/>
        <v>1</v>
      </c>
      <c r="P20" s="81">
        <f t="shared" si="17"/>
        <v>49034.45</v>
      </c>
      <c r="Q20" s="83">
        <f t="shared" si="18"/>
        <v>49034.45</v>
      </c>
      <c r="R20" s="159" t="s">
        <v>56</v>
      </c>
      <c r="S20" s="77"/>
      <c r="T20" s="77"/>
      <c r="U20" s="76" t="s">
        <v>2</v>
      </c>
    </row>
    <row r="21" spans="1:21" s="10" customFormat="1" ht="240">
      <c r="A21" s="7">
        <f t="shared" si="19"/>
        <v>4</v>
      </c>
      <c r="B21" s="134" t="s">
        <v>6</v>
      </c>
      <c r="C21" s="76" t="s">
        <v>89</v>
      </c>
      <c r="D21" s="77" t="s">
        <v>90</v>
      </c>
      <c r="E21" s="134" t="s">
        <v>91</v>
      </c>
      <c r="F21" s="77" t="s">
        <v>7</v>
      </c>
      <c r="G21" s="82">
        <v>2006</v>
      </c>
      <c r="H21" s="132">
        <v>1</v>
      </c>
      <c r="I21" s="81">
        <v>97750</v>
      </c>
      <c r="J21" s="68">
        <f t="shared" si="13"/>
        <v>97750</v>
      </c>
      <c r="K21" s="156">
        <v>0</v>
      </c>
      <c r="L21" s="157">
        <f t="shared" si="14"/>
        <v>0</v>
      </c>
      <c r="M21" s="80">
        <v>0</v>
      </c>
      <c r="N21" s="158">
        <f t="shared" si="15"/>
        <v>0</v>
      </c>
      <c r="O21" s="66">
        <f t="shared" si="16"/>
        <v>1</v>
      </c>
      <c r="P21" s="81">
        <f t="shared" si="17"/>
        <v>97750</v>
      </c>
      <c r="Q21" s="83">
        <f t="shared" si="18"/>
        <v>97750</v>
      </c>
      <c r="R21" s="159" t="s">
        <v>56</v>
      </c>
      <c r="S21" s="77"/>
      <c r="T21" s="77"/>
      <c r="U21" s="76" t="s">
        <v>2</v>
      </c>
    </row>
    <row r="22" spans="1:21" s="10" customFormat="1" ht="37.5" customHeight="1">
      <c r="A22" s="7">
        <f t="shared" si="19"/>
        <v>5</v>
      </c>
      <c r="B22" s="85" t="s">
        <v>8</v>
      </c>
      <c r="C22" s="76" t="s">
        <v>92</v>
      </c>
      <c r="D22" s="76" t="s">
        <v>53</v>
      </c>
      <c r="E22" s="85" t="s">
        <v>93</v>
      </c>
      <c r="F22" s="77" t="s">
        <v>7</v>
      </c>
      <c r="G22" s="82">
        <v>2005</v>
      </c>
      <c r="H22" s="132">
        <v>4</v>
      </c>
      <c r="I22" s="81">
        <v>63800</v>
      </c>
      <c r="J22" s="68">
        <f t="shared" si="13"/>
        <v>255200</v>
      </c>
      <c r="K22" s="156">
        <v>0</v>
      </c>
      <c r="L22" s="157">
        <f t="shared" si="14"/>
        <v>0</v>
      </c>
      <c r="M22" s="80">
        <v>0</v>
      </c>
      <c r="N22" s="158">
        <f t="shared" si="15"/>
        <v>0</v>
      </c>
      <c r="O22" s="66">
        <f t="shared" si="16"/>
        <v>4</v>
      </c>
      <c r="P22" s="81">
        <f t="shared" si="17"/>
        <v>63800</v>
      </c>
      <c r="Q22" s="83">
        <f t="shared" si="18"/>
        <v>255200</v>
      </c>
      <c r="R22" s="159" t="s">
        <v>56</v>
      </c>
      <c r="S22" s="77"/>
      <c r="T22" s="77"/>
      <c r="U22" s="76" t="s">
        <v>2</v>
      </c>
    </row>
    <row r="23" spans="1:21" s="10" customFormat="1" ht="37.5" customHeight="1">
      <c r="A23" s="7">
        <f t="shared" si="19"/>
        <v>6</v>
      </c>
      <c r="B23" s="85" t="s">
        <v>8</v>
      </c>
      <c r="C23" s="76" t="s">
        <v>94</v>
      </c>
      <c r="D23" s="76" t="s">
        <v>66</v>
      </c>
      <c r="E23" s="85" t="s">
        <v>95</v>
      </c>
      <c r="F23" s="77" t="s">
        <v>7</v>
      </c>
      <c r="G23" s="82">
        <v>2007</v>
      </c>
      <c r="H23" s="132">
        <v>1</v>
      </c>
      <c r="I23" s="81">
        <v>102215.3</v>
      </c>
      <c r="J23" s="68">
        <f t="shared" si="13"/>
        <v>102215.3</v>
      </c>
      <c r="K23" s="156">
        <v>0</v>
      </c>
      <c r="L23" s="157">
        <f t="shared" si="14"/>
        <v>0</v>
      </c>
      <c r="M23" s="80">
        <v>0</v>
      </c>
      <c r="N23" s="158">
        <f t="shared" si="15"/>
        <v>0</v>
      </c>
      <c r="O23" s="66">
        <f t="shared" si="16"/>
        <v>1</v>
      </c>
      <c r="P23" s="81">
        <f t="shared" si="17"/>
        <v>102215.3</v>
      </c>
      <c r="Q23" s="83">
        <f t="shared" si="18"/>
        <v>102215.3</v>
      </c>
      <c r="R23" s="159" t="s">
        <v>56</v>
      </c>
      <c r="S23" s="77"/>
      <c r="T23" s="77"/>
      <c r="U23" s="76" t="s">
        <v>2</v>
      </c>
    </row>
    <row r="24" spans="1:21" s="10" customFormat="1" ht="240">
      <c r="A24" s="7">
        <f t="shared" si="19"/>
        <v>7</v>
      </c>
      <c r="B24" s="134" t="s">
        <v>9</v>
      </c>
      <c r="C24" s="76" t="s">
        <v>96</v>
      </c>
      <c r="D24" s="76" t="s">
        <v>66</v>
      </c>
      <c r="E24" s="134" t="s">
        <v>97</v>
      </c>
      <c r="F24" s="77" t="s">
        <v>7</v>
      </c>
      <c r="G24" s="82">
        <v>2007</v>
      </c>
      <c r="H24" s="132">
        <v>9</v>
      </c>
      <c r="I24" s="81">
        <v>4258.2299999999996</v>
      </c>
      <c r="J24" s="68">
        <f t="shared" si="13"/>
        <v>38324.069999999992</v>
      </c>
      <c r="K24" s="156">
        <v>0</v>
      </c>
      <c r="L24" s="157">
        <f t="shared" si="14"/>
        <v>0</v>
      </c>
      <c r="M24" s="80">
        <v>0</v>
      </c>
      <c r="N24" s="158">
        <f t="shared" si="15"/>
        <v>0</v>
      </c>
      <c r="O24" s="66">
        <f t="shared" si="16"/>
        <v>9</v>
      </c>
      <c r="P24" s="81">
        <f t="shared" si="17"/>
        <v>4258.2299999999996</v>
      </c>
      <c r="Q24" s="83">
        <f t="shared" si="18"/>
        <v>38324.069999999992</v>
      </c>
      <c r="R24" s="159" t="s">
        <v>56</v>
      </c>
      <c r="S24" s="77"/>
      <c r="T24" s="77"/>
      <c r="U24" s="76" t="s">
        <v>2</v>
      </c>
    </row>
    <row r="25" spans="1:21" s="10" customFormat="1" ht="46.5" customHeight="1">
      <c r="A25" s="7">
        <f t="shared" si="19"/>
        <v>8</v>
      </c>
      <c r="B25" s="134" t="s">
        <v>9</v>
      </c>
      <c r="C25" s="76" t="s">
        <v>10</v>
      </c>
      <c r="D25" s="76" t="s">
        <v>90</v>
      </c>
      <c r="E25" s="85" t="s">
        <v>98</v>
      </c>
      <c r="F25" s="77" t="s">
        <v>7</v>
      </c>
      <c r="G25" s="82">
        <v>2006</v>
      </c>
      <c r="H25" s="132">
        <v>1</v>
      </c>
      <c r="I25" s="81">
        <v>55000</v>
      </c>
      <c r="J25" s="68">
        <f t="shared" si="13"/>
        <v>55000</v>
      </c>
      <c r="K25" s="156">
        <v>0</v>
      </c>
      <c r="L25" s="157">
        <f t="shared" si="14"/>
        <v>0</v>
      </c>
      <c r="M25" s="80">
        <v>0</v>
      </c>
      <c r="N25" s="158">
        <f t="shared" si="15"/>
        <v>0</v>
      </c>
      <c r="O25" s="66">
        <f t="shared" si="16"/>
        <v>1</v>
      </c>
      <c r="P25" s="81">
        <f t="shared" si="17"/>
        <v>55000</v>
      </c>
      <c r="Q25" s="83">
        <f t="shared" si="18"/>
        <v>55000</v>
      </c>
      <c r="R25" s="159" t="s">
        <v>56</v>
      </c>
      <c r="S25" s="77"/>
      <c r="T25" s="77"/>
      <c r="U25" s="76" t="s">
        <v>2</v>
      </c>
    </row>
    <row r="26" spans="1:21" s="1" customFormat="1" ht="46.5" customHeight="1">
      <c r="A26" s="7">
        <f t="shared" si="19"/>
        <v>9</v>
      </c>
      <c r="B26" s="134" t="s">
        <v>9</v>
      </c>
      <c r="C26" s="120" t="s">
        <v>99</v>
      </c>
      <c r="D26" s="120" t="s">
        <v>90</v>
      </c>
      <c r="E26" s="134" t="s">
        <v>100</v>
      </c>
      <c r="F26" s="121" t="s">
        <v>7</v>
      </c>
      <c r="G26" s="122">
        <v>2006</v>
      </c>
      <c r="H26" s="123">
        <v>1</v>
      </c>
      <c r="I26" s="124">
        <v>825000</v>
      </c>
      <c r="J26" s="68">
        <f t="shared" si="13"/>
        <v>825000</v>
      </c>
      <c r="K26" s="156">
        <v>0</v>
      </c>
      <c r="L26" s="157">
        <f t="shared" si="14"/>
        <v>0</v>
      </c>
      <c r="M26" s="80">
        <v>0</v>
      </c>
      <c r="N26" s="158">
        <f t="shared" si="15"/>
        <v>0</v>
      </c>
      <c r="O26" s="160">
        <f t="shared" si="16"/>
        <v>1</v>
      </c>
      <c r="P26" s="124">
        <f t="shared" si="17"/>
        <v>825000</v>
      </c>
      <c r="Q26" s="130">
        <f t="shared" si="18"/>
        <v>825000</v>
      </c>
      <c r="R26" s="159" t="s">
        <v>56</v>
      </c>
      <c r="S26" s="121"/>
      <c r="T26" s="121"/>
      <c r="U26" s="120" t="s">
        <v>2</v>
      </c>
    </row>
    <row r="27" spans="1:21" s="1" customFormat="1" ht="46.5" customHeight="1">
      <c r="A27" s="7">
        <f t="shared" si="19"/>
        <v>10</v>
      </c>
      <c r="B27" s="134" t="s">
        <v>9</v>
      </c>
      <c r="C27" s="120" t="s">
        <v>101</v>
      </c>
      <c r="D27" s="120"/>
      <c r="E27" s="134" t="s">
        <v>102</v>
      </c>
      <c r="F27" s="121" t="s">
        <v>7</v>
      </c>
      <c r="G27" s="122">
        <v>2004</v>
      </c>
      <c r="H27" s="123">
        <v>14</v>
      </c>
      <c r="I27" s="124">
        <v>50600</v>
      </c>
      <c r="J27" s="68">
        <f t="shared" si="13"/>
        <v>708400</v>
      </c>
      <c r="K27" s="156">
        <v>0</v>
      </c>
      <c r="L27" s="157">
        <f t="shared" si="14"/>
        <v>0</v>
      </c>
      <c r="M27" s="80">
        <v>0</v>
      </c>
      <c r="N27" s="158">
        <f t="shared" si="15"/>
        <v>0</v>
      </c>
      <c r="O27" s="160">
        <f t="shared" si="16"/>
        <v>14</v>
      </c>
      <c r="P27" s="124">
        <f t="shared" si="17"/>
        <v>50600</v>
      </c>
      <c r="Q27" s="130">
        <f t="shared" si="18"/>
        <v>708400</v>
      </c>
      <c r="R27" s="121" t="s">
        <v>103</v>
      </c>
      <c r="S27" s="121"/>
      <c r="T27" s="121"/>
      <c r="U27" s="120" t="s">
        <v>2</v>
      </c>
    </row>
    <row r="28" spans="1:21" s="1" customFormat="1" ht="35.25" customHeight="1">
      <c r="A28" s="7">
        <f t="shared" si="19"/>
        <v>11</v>
      </c>
      <c r="B28" s="134" t="s">
        <v>17</v>
      </c>
      <c r="C28" s="120" t="s">
        <v>104</v>
      </c>
      <c r="D28" s="120" t="s">
        <v>51</v>
      </c>
      <c r="E28" s="134" t="s">
        <v>105</v>
      </c>
      <c r="F28" s="121" t="s">
        <v>7</v>
      </c>
      <c r="G28" s="122">
        <v>2008</v>
      </c>
      <c r="H28" s="123">
        <v>6</v>
      </c>
      <c r="I28" s="124">
        <v>1545000</v>
      </c>
      <c r="J28" s="68">
        <f t="shared" si="13"/>
        <v>9270000</v>
      </c>
      <c r="K28" s="156">
        <v>0</v>
      </c>
      <c r="L28" s="157">
        <f t="shared" si="14"/>
        <v>0</v>
      </c>
      <c r="M28" s="80">
        <v>0</v>
      </c>
      <c r="N28" s="158">
        <f t="shared" si="15"/>
        <v>0</v>
      </c>
      <c r="O28" s="160">
        <f t="shared" si="16"/>
        <v>6</v>
      </c>
      <c r="P28" s="124">
        <f t="shared" si="17"/>
        <v>1545000</v>
      </c>
      <c r="Q28" s="130">
        <f t="shared" si="18"/>
        <v>9270000</v>
      </c>
      <c r="R28" s="159" t="s">
        <v>56</v>
      </c>
      <c r="S28" s="121"/>
      <c r="T28" s="121"/>
      <c r="U28" s="120" t="s">
        <v>2</v>
      </c>
    </row>
    <row r="29" spans="1:21" s="1" customFormat="1" ht="35.25" customHeight="1">
      <c r="A29" s="7">
        <f t="shared" si="19"/>
        <v>12</v>
      </c>
      <c r="B29" s="134" t="s">
        <v>17</v>
      </c>
      <c r="C29" s="120" t="s">
        <v>104</v>
      </c>
      <c r="D29" s="120" t="s">
        <v>51</v>
      </c>
      <c r="E29" s="134" t="s">
        <v>106</v>
      </c>
      <c r="F29" s="121" t="s">
        <v>7</v>
      </c>
      <c r="G29" s="122">
        <v>2008</v>
      </c>
      <c r="H29" s="123">
        <v>3</v>
      </c>
      <c r="I29" s="124">
        <v>7700000</v>
      </c>
      <c r="J29" s="68">
        <f t="shared" si="13"/>
        <v>23100000</v>
      </c>
      <c r="K29" s="156">
        <v>0</v>
      </c>
      <c r="L29" s="157">
        <f t="shared" si="14"/>
        <v>0</v>
      </c>
      <c r="M29" s="80">
        <v>0</v>
      </c>
      <c r="N29" s="158">
        <f t="shared" si="15"/>
        <v>0</v>
      </c>
      <c r="O29" s="160">
        <f t="shared" si="16"/>
        <v>3</v>
      </c>
      <c r="P29" s="124">
        <f t="shared" si="17"/>
        <v>7700000</v>
      </c>
      <c r="Q29" s="130">
        <f t="shared" si="18"/>
        <v>23100000</v>
      </c>
      <c r="R29" s="159" t="s">
        <v>56</v>
      </c>
      <c r="S29" s="121"/>
      <c r="T29" s="121"/>
      <c r="U29" s="120" t="s">
        <v>2</v>
      </c>
    </row>
    <row r="30" spans="1:21" s="1" customFormat="1" ht="35.25" customHeight="1">
      <c r="A30" s="7">
        <f t="shared" si="19"/>
        <v>13</v>
      </c>
      <c r="B30" s="134" t="s">
        <v>17</v>
      </c>
      <c r="C30" s="120" t="s">
        <v>107</v>
      </c>
      <c r="D30" s="120" t="s">
        <v>51</v>
      </c>
      <c r="E30" s="134" t="s">
        <v>108</v>
      </c>
      <c r="F30" s="121" t="s">
        <v>7</v>
      </c>
      <c r="G30" s="122">
        <v>2008</v>
      </c>
      <c r="H30" s="123">
        <v>2</v>
      </c>
      <c r="I30" s="124">
        <v>9900000</v>
      </c>
      <c r="J30" s="68">
        <f t="shared" si="13"/>
        <v>19800000</v>
      </c>
      <c r="K30" s="156">
        <v>0</v>
      </c>
      <c r="L30" s="157">
        <f t="shared" si="14"/>
        <v>0</v>
      </c>
      <c r="M30" s="80">
        <v>0</v>
      </c>
      <c r="N30" s="158">
        <f t="shared" si="15"/>
        <v>0</v>
      </c>
      <c r="O30" s="160">
        <f t="shared" si="16"/>
        <v>2</v>
      </c>
      <c r="P30" s="124">
        <f t="shared" si="17"/>
        <v>9900000</v>
      </c>
      <c r="Q30" s="130">
        <f t="shared" si="18"/>
        <v>19800000</v>
      </c>
      <c r="R30" s="159" t="s">
        <v>56</v>
      </c>
      <c r="S30" s="121"/>
      <c r="T30" s="121"/>
      <c r="U30" s="120" t="s">
        <v>2</v>
      </c>
    </row>
    <row r="31" spans="1:21" s="1" customFormat="1" ht="35.25" customHeight="1">
      <c r="A31" s="7">
        <f t="shared" si="19"/>
        <v>14</v>
      </c>
      <c r="B31" s="134" t="s">
        <v>17</v>
      </c>
      <c r="C31" s="120" t="s">
        <v>109</v>
      </c>
      <c r="D31" s="120" t="s">
        <v>51</v>
      </c>
      <c r="E31" s="119" t="s">
        <v>110</v>
      </c>
      <c r="F31" s="121" t="s">
        <v>7</v>
      </c>
      <c r="G31" s="122">
        <v>2008</v>
      </c>
      <c r="H31" s="123">
        <v>1</v>
      </c>
      <c r="I31" s="124">
        <v>8332000</v>
      </c>
      <c r="J31" s="68">
        <f t="shared" si="13"/>
        <v>8332000</v>
      </c>
      <c r="K31" s="156">
        <v>0</v>
      </c>
      <c r="L31" s="157">
        <f t="shared" si="14"/>
        <v>0</v>
      </c>
      <c r="M31" s="80">
        <v>0</v>
      </c>
      <c r="N31" s="158">
        <f t="shared" si="15"/>
        <v>0</v>
      </c>
      <c r="O31" s="160">
        <f t="shared" si="16"/>
        <v>1</v>
      </c>
      <c r="P31" s="124">
        <f t="shared" si="17"/>
        <v>8332000</v>
      </c>
      <c r="Q31" s="130">
        <f t="shared" si="18"/>
        <v>8332000</v>
      </c>
      <c r="R31" s="159" t="s">
        <v>56</v>
      </c>
      <c r="S31" s="121"/>
      <c r="T31" s="121"/>
      <c r="U31" s="120" t="s">
        <v>2</v>
      </c>
    </row>
    <row r="32" spans="1:21" s="1" customFormat="1" ht="35.25" customHeight="1">
      <c r="A32" s="7">
        <f t="shared" si="19"/>
        <v>15</v>
      </c>
      <c r="B32" s="85" t="s">
        <v>11</v>
      </c>
      <c r="C32" s="120" t="s">
        <v>18</v>
      </c>
      <c r="D32" s="120" t="s">
        <v>66</v>
      </c>
      <c r="E32" s="134" t="s">
        <v>111</v>
      </c>
      <c r="F32" s="121" t="s">
        <v>7</v>
      </c>
      <c r="G32" s="122">
        <v>2007</v>
      </c>
      <c r="H32" s="123">
        <v>10</v>
      </c>
      <c r="I32" s="124">
        <v>100612.74</v>
      </c>
      <c r="J32" s="68">
        <f t="shared" si="13"/>
        <v>1006127.4</v>
      </c>
      <c r="K32" s="156">
        <v>0</v>
      </c>
      <c r="L32" s="157">
        <f t="shared" si="14"/>
        <v>0</v>
      </c>
      <c r="M32" s="80">
        <v>0</v>
      </c>
      <c r="N32" s="158">
        <f t="shared" si="15"/>
        <v>0</v>
      </c>
      <c r="O32" s="160">
        <f t="shared" si="16"/>
        <v>10</v>
      </c>
      <c r="P32" s="124">
        <f t="shared" si="17"/>
        <v>100612.74</v>
      </c>
      <c r="Q32" s="130">
        <f t="shared" si="18"/>
        <v>1006127.4</v>
      </c>
      <c r="R32" s="159" t="s">
        <v>56</v>
      </c>
      <c r="S32" s="121"/>
      <c r="T32" s="121"/>
      <c r="U32" s="120" t="s">
        <v>2</v>
      </c>
    </row>
    <row r="33" spans="1:21" s="1" customFormat="1" ht="264">
      <c r="A33" s="7">
        <f t="shared" si="19"/>
        <v>16</v>
      </c>
      <c r="B33" s="119" t="s">
        <v>12</v>
      </c>
      <c r="C33" s="120" t="s">
        <v>112</v>
      </c>
      <c r="D33" s="120" t="s">
        <v>53</v>
      </c>
      <c r="E33" s="161" t="s">
        <v>113</v>
      </c>
      <c r="F33" s="121" t="s">
        <v>7</v>
      </c>
      <c r="G33" s="122">
        <v>2005</v>
      </c>
      <c r="H33" s="123">
        <v>1</v>
      </c>
      <c r="I33" s="124">
        <v>64900</v>
      </c>
      <c r="J33" s="68">
        <f t="shared" si="13"/>
        <v>64900</v>
      </c>
      <c r="K33" s="156">
        <v>0</v>
      </c>
      <c r="L33" s="157">
        <f t="shared" si="14"/>
        <v>0</v>
      </c>
      <c r="M33" s="80">
        <v>0</v>
      </c>
      <c r="N33" s="158">
        <f t="shared" si="15"/>
        <v>0</v>
      </c>
      <c r="O33" s="160">
        <f t="shared" si="16"/>
        <v>1</v>
      </c>
      <c r="P33" s="124">
        <f t="shared" si="17"/>
        <v>64900</v>
      </c>
      <c r="Q33" s="130">
        <f t="shared" si="18"/>
        <v>64900</v>
      </c>
      <c r="R33" s="159" t="s">
        <v>56</v>
      </c>
      <c r="S33" s="121"/>
      <c r="T33" s="121"/>
      <c r="U33" s="120" t="s">
        <v>2</v>
      </c>
    </row>
    <row r="34" spans="1:21" s="1" customFormat="1" ht="264">
      <c r="A34" s="7">
        <f t="shared" si="19"/>
        <v>17</v>
      </c>
      <c r="B34" s="134" t="s">
        <v>12</v>
      </c>
      <c r="C34" s="120" t="s">
        <v>20</v>
      </c>
      <c r="D34" s="120" t="s">
        <v>90</v>
      </c>
      <c r="E34" s="161" t="s">
        <v>114</v>
      </c>
      <c r="F34" s="121" t="s">
        <v>7</v>
      </c>
      <c r="G34" s="122">
        <v>2006</v>
      </c>
      <c r="H34" s="123">
        <v>1</v>
      </c>
      <c r="I34" s="124">
        <v>30500</v>
      </c>
      <c r="J34" s="68">
        <f t="shared" si="13"/>
        <v>30500</v>
      </c>
      <c r="K34" s="156">
        <v>0</v>
      </c>
      <c r="L34" s="157">
        <f t="shared" si="14"/>
        <v>0</v>
      </c>
      <c r="M34" s="80">
        <v>0</v>
      </c>
      <c r="N34" s="158">
        <f t="shared" si="15"/>
        <v>0</v>
      </c>
      <c r="O34" s="160">
        <f t="shared" si="16"/>
        <v>1</v>
      </c>
      <c r="P34" s="124">
        <f t="shared" si="17"/>
        <v>30500</v>
      </c>
      <c r="Q34" s="130">
        <f t="shared" si="18"/>
        <v>30500</v>
      </c>
      <c r="R34" s="159" t="s">
        <v>56</v>
      </c>
      <c r="S34" s="121"/>
      <c r="T34" s="121"/>
      <c r="U34" s="120" t="s">
        <v>2</v>
      </c>
    </row>
    <row r="35" spans="1:21" s="1" customFormat="1" ht="46.5" customHeight="1">
      <c r="A35" s="7">
        <f t="shared" si="19"/>
        <v>18</v>
      </c>
      <c r="B35" s="134" t="s">
        <v>115</v>
      </c>
      <c r="C35" s="120" t="s">
        <v>116</v>
      </c>
      <c r="D35" s="120"/>
      <c r="E35" s="134" t="s">
        <v>117</v>
      </c>
      <c r="F35" s="121" t="s">
        <v>7</v>
      </c>
      <c r="G35" s="122">
        <v>2008</v>
      </c>
      <c r="H35" s="123">
        <v>5</v>
      </c>
      <c r="I35" s="124">
        <v>25619</v>
      </c>
      <c r="J35" s="68">
        <f t="shared" si="13"/>
        <v>128095</v>
      </c>
      <c r="K35" s="156">
        <v>0</v>
      </c>
      <c r="L35" s="157">
        <f t="shared" si="14"/>
        <v>0</v>
      </c>
      <c r="M35" s="80">
        <v>0</v>
      </c>
      <c r="N35" s="158">
        <f t="shared" si="15"/>
        <v>0</v>
      </c>
      <c r="O35" s="160">
        <f t="shared" si="16"/>
        <v>5</v>
      </c>
      <c r="P35" s="124">
        <f t="shared" si="17"/>
        <v>25619</v>
      </c>
      <c r="Q35" s="130">
        <f t="shared" si="18"/>
        <v>128095</v>
      </c>
      <c r="R35" s="159" t="s">
        <v>56</v>
      </c>
      <c r="S35" s="121"/>
      <c r="T35" s="121"/>
      <c r="U35" s="120" t="s">
        <v>2</v>
      </c>
    </row>
    <row r="36" spans="1:21" s="1" customFormat="1" ht="46.5" customHeight="1">
      <c r="A36" s="7">
        <f t="shared" si="19"/>
        <v>19</v>
      </c>
      <c r="B36" s="134" t="s">
        <v>115</v>
      </c>
      <c r="C36" s="120" t="s">
        <v>118</v>
      </c>
      <c r="D36" s="120" t="s">
        <v>119</v>
      </c>
      <c r="E36" s="134" t="s">
        <v>120</v>
      </c>
      <c r="F36" s="121" t="s">
        <v>7</v>
      </c>
      <c r="G36" s="122">
        <v>2009</v>
      </c>
      <c r="H36" s="123">
        <v>2</v>
      </c>
      <c r="I36" s="124">
        <v>74416.100000000006</v>
      </c>
      <c r="J36" s="68">
        <f t="shared" si="13"/>
        <v>148832.20000000001</v>
      </c>
      <c r="K36" s="156">
        <v>0</v>
      </c>
      <c r="L36" s="157">
        <f t="shared" si="14"/>
        <v>0</v>
      </c>
      <c r="M36" s="80">
        <v>0</v>
      </c>
      <c r="N36" s="158">
        <f t="shared" si="15"/>
        <v>0</v>
      </c>
      <c r="O36" s="160">
        <f t="shared" si="16"/>
        <v>2</v>
      </c>
      <c r="P36" s="124">
        <f t="shared" si="17"/>
        <v>74416.100000000006</v>
      </c>
      <c r="Q36" s="130">
        <f t="shared" si="18"/>
        <v>148832.20000000001</v>
      </c>
      <c r="R36" s="159" t="s">
        <v>56</v>
      </c>
      <c r="S36" s="121"/>
      <c r="T36" s="121"/>
      <c r="U36" s="120" t="s">
        <v>2</v>
      </c>
    </row>
    <row r="37" spans="1:21" s="1" customFormat="1" ht="46.5" customHeight="1">
      <c r="A37" s="7">
        <f t="shared" si="19"/>
        <v>20</v>
      </c>
      <c r="B37" s="134" t="s">
        <v>115</v>
      </c>
      <c r="C37" s="120" t="s">
        <v>121</v>
      </c>
      <c r="D37" s="120" t="s">
        <v>90</v>
      </c>
      <c r="E37" s="134" t="s">
        <v>122</v>
      </c>
      <c r="F37" s="121" t="s">
        <v>7</v>
      </c>
      <c r="G37" s="122">
        <v>2006</v>
      </c>
      <c r="H37" s="123">
        <v>1</v>
      </c>
      <c r="I37" s="124">
        <v>64350</v>
      </c>
      <c r="J37" s="68">
        <f t="shared" si="13"/>
        <v>64350</v>
      </c>
      <c r="K37" s="156">
        <v>0</v>
      </c>
      <c r="L37" s="157">
        <f t="shared" si="14"/>
        <v>0</v>
      </c>
      <c r="M37" s="80">
        <v>0</v>
      </c>
      <c r="N37" s="158">
        <f t="shared" si="15"/>
        <v>0</v>
      </c>
      <c r="O37" s="160">
        <f t="shared" si="16"/>
        <v>1</v>
      </c>
      <c r="P37" s="124">
        <f t="shared" si="17"/>
        <v>64350</v>
      </c>
      <c r="Q37" s="130">
        <f t="shared" si="18"/>
        <v>64350</v>
      </c>
      <c r="R37" s="159" t="s">
        <v>56</v>
      </c>
      <c r="S37" s="121"/>
      <c r="T37" s="121"/>
      <c r="U37" s="120" t="s">
        <v>2</v>
      </c>
    </row>
    <row r="38" spans="1:21" s="1" customFormat="1" ht="46.5" customHeight="1">
      <c r="A38" s="7">
        <f t="shared" si="19"/>
        <v>21</v>
      </c>
      <c r="B38" s="134" t="s">
        <v>115</v>
      </c>
      <c r="C38" s="120" t="s">
        <v>123</v>
      </c>
      <c r="D38" s="120" t="s">
        <v>124</v>
      </c>
      <c r="E38" s="119" t="s">
        <v>125</v>
      </c>
      <c r="F38" s="121" t="s">
        <v>7</v>
      </c>
      <c r="G38" s="122">
        <v>2008</v>
      </c>
      <c r="H38" s="123">
        <v>3</v>
      </c>
      <c r="I38" s="124">
        <v>148794.17000000001</v>
      </c>
      <c r="J38" s="68">
        <f t="shared" si="13"/>
        <v>446382.51</v>
      </c>
      <c r="K38" s="156">
        <v>0</v>
      </c>
      <c r="L38" s="157">
        <f t="shared" si="14"/>
        <v>0</v>
      </c>
      <c r="M38" s="80">
        <v>0</v>
      </c>
      <c r="N38" s="158">
        <f t="shared" si="15"/>
        <v>0</v>
      </c>
      <c r="O38" s="160">
        <f t="shared" si="16"/>
        <v>3</v>
      </c>
      <c r="P38" s="124">
        <f t="shared" si="17"/>
        <v>148794.17000000001</v>
      </c>
      <c r="Q38" s="130">
        <f t="shared" si="18"/>
        <v>446382.51</v>
      </c>
      <c r="R38" s="159" t="s">
        <v>56</v>
      </c>
      <c r="S38" s="121"/>
      <c r="T38" s="121"/>
      <c r="U38" s="120" t="s">
        <v>2</v>
      </c>
    </row>
    <row r="39" spans="1:21" s="1" customFormat="1" ht="46.5" customHeight="1">
      <c r="A39" s="7">
        <f t="shared" si="19"/>
        <v>22</v>
      </c>
      <c r="B39" s="134" t="s">
        <v>115</v>
      </c>
      <c r="C39" s="120" t="s">
        <v>126</v>
      </c>
      <c r="D39" s="120" t="s">
        <v>90</v>
      </c>
      <c r="E39" s="161" t="s">
        <v>127</v>
      </c>
      <c r="F39" s="121" t="s">
        <v>7</v>
      </c>
      <c r="G39" s="122">
        <v>2006</v>
      </c>
      <c r="H39" s="123">
        <v>1</v>
      </c>
      <c r="I39" s="124">
        <v>220000</v>
      </c>
      <c r="J39" s="68">
        <f t="shared" si="13"/>
        <v>220000</v>
      </c>
      <c r="K39" s="156">
        <v>0</v>
      </c>
      <c r="L39" s="157">
        <f t="shared" si="14"/>
        <v>0</v>
      </c>
      <c r="M39" s="80">
        <v>0</v>
      </c>
      <c r="N39" s="158">
        <f t="shared" si="15"/>
        <v>0</v>
      </c>
      <c r="O39" s="160">
        <f t="shared" si="16"/>
        <v>1</v>
      </c>
      <c r="P39" s="124">
        <f t="shared" si="17"/>
        <v>220000</v>
      </c>
      <c r="Q39" s="130">
        <f t="shared" si="18"/>
        <v>220000</v>
      </c>
      <c r="R39" s="159" t="s">
        <v>56</v>
      </c>
      <c r="S39" s="121"/>
      <c r="T39" s="121"/>
      <c r="U39" s="120" t="s">
        <v>2</v>
      </c>
    </row>
    <row r="40" spans="1:21" s="1" customFormat="1" ht="33.75" customHeight="1">
      <c r="A40" s="7">
        <f t="shared" si="19"/>
        <v>23</v>
      </c>
      <c r="B40" s="134" t="s">
        <v>50</v>
      </c>
      <c r="C40" s="120" t="s">
        <v>128</v>
      </c>
      <c r="D40" s="120" t="s">
        <v>90</v>
      </c>
      <c r="E40" s="134" t="s">
        <v>129</v>
      </c>
      <c r="F40" s="121" t="s">
        <v>7</v>
      </c>
      <c r="G40" s="122">
        <v>2006</v>
      </c>
      <c r="H40" s="123">
        <v>3</v>
      </c>
      <c r="I40" s="124">
        <v>22275000</v>
      </c>
      <c r="J40" s="68">
        <f t="shared" si="13"/>
        <v>66825000</v>
      </c>
      <c r="K40" s="156">
        <v>0</v>
      </c>
      <c r="L40" s="157">
        <f t="shared" si="14"/>
        <v>0</v>
      </c>
      <c r="M40" s="80">
        <v>0</v>
      </c>
      <c r="N40" s="158">
        <f t="shared" si="15"/>
        <v>0</v>
      </c>
      <c r="O40" s="160">
        <f t="shared" si="16"/>
        <v>3</v>
      </c>
      <c r="P40" s="124">
        <f t="shared" si="17"/>
        <v>22275000</v>
      </c>
      <c r="Q40" s="130">
        <f t="shared" si="18"/>
        <v>66825000</v>
      </c>
      <c r="R40" s="159" t="s">
        <v>56</v>
      </c>
      <c r="S40" s="121"/>
      <c r="T40" s="121"/>
      <c r="U40" s="120" t="s">
        <v>2</v>
      </c>
    </row>
    <row r="41" spans="1:21" s="1" customFormat="1" ht="33.75" customHeight="1">
      <c r="A41" s="7">
        <f t="shared" si="19"/>
        <v>24</v>
      </c>
      <c r="B41" s="134" t="s">
        <v>50</v>
      </c>
      <c r="C41" s="120" t="s">
        <v>128</v>
      </c>
      <c r="D41" s="120" t="s">
        <v>66</v>
      </c>
      <c r="E41" s="134" t="s">
        <v>129</v>
      </c>
      <c r="F41" s="121" t="s">
        <v>7</v>
      </c>
      <c r="G41" s="122">
        <v>2007</v>
      </c>
      <c r="H41" s="123">
        <v>3</v>
      </c>
      <c r="I41" s="124">
        <v>16331700</v>
      </c>
      <c r="J41" s="68">
        <f t="shared" si="13"/>
        <v>48995100</v>
      </c>
      <c r="K41" s="156">
        <v>0</v>
      </c>
      <c r="L41" s="157">
        <f t="shared" si="14"/>
        <v>0</v>
      </c>
      <c r="M41" s="80">
        <v>0</v>
      </c>
      <c r="N41" s="158">
        <f t="shared" si="15"/>
        <v>0</v>
      </c>
      <c r="O41" s="160">
        <f t="shared" si="16"/>
        <v>3</v>
      </c>
      <c r="P41" s="124">
        <f t="shared" si="17"/>
        <v>16331700</v>
      </c>
      <c r="Q41" s="130">
        <f t="shared" si="18"/>
        <v>48995100</v>
      </c>
      <c r="R41" s="159" t="s">
        <v>56</v>
      </c>
      <c r="S41" s="121"/>
      <c r="T41" s="121"/>
      <c r="U41" s="120" t="s">
        <v>2</v>
      </c>
    </row>
    <row r="42" spans="1:21" s="1" customFormat="1" ht="33.75" customHeight="1">
      <c r="A42" s="7">
        <f t="shared" si="19"/>
        <v>25</v>
      </c>
      <c r="B42" s="134" t="s">
        <v>50</v>
      </c>
      <c r="C42" s="120" t="s">
        <v>128</v>
      </c>
      <c r="D42" s="120" t="s">
        <v>51</v>
      </c>
      <c r="E42" s="134" t="s">
        <v>130</v>
      </c>
      <c r="F42" s="121" t="s">
        <v>7</v>
      </c>
      <c r="G42" s="122">
        <v>2008</v>
      </c>
      <c r="H42" s="123">
        <v>1</v>
      </c>
      <c r="I42" s="124">
        <v>12093922.939999999</v>
      </c>
      <c r="J42" s="68">
        <f t="shared" si="13"/>
        <v>12093922.939999999</v>
      </c>
      <c r="K42" s="156">
        <v>0</v>
      </c>
      <c r="L42" s="157">
        <f t="shared" si="14"/>
        <v>0</v>
      </c>
      <c r="M42" s="80">
        <v>0</v>
      </c>
      <c r="N42" s="158">
        <f t="shared" si="15"/>
        <v>0</v>
      </c>
      <c r="O42" s="160">
        <f t="shared" si="16"/>
        <v>1</v>
      </c>
      <c r="P42" s="124">
        <f t="shared" si="17"/>
        <v>12093922.939999999</v>
      </c>
      <c r="Q42" s="130">
        <f t="shared" si="18"/>
        <v>12093922.939999999</v>
      </c>
      <c r="R42" s="159" t="s">
        <v>56</v>
      </c>
      <c r="S42" s="121"/>
      <c r="T42" s="121"/>
      <c r="U42" s="120" t="s">
        <v>2</v>
      </c>
    </row>
    <row r="43" spans="1:21" s="1" customFormat="1" ht="33.75" customHeight="1">
      <c r="A43" s="7">
        <f t="shared" si="19"/>
        <v>26</v>
      </c>
      <c r="B43" s="119" t="s">
        <v>50</v>
      </c>
      <c r="C43" s="120" t="s">
        <v>128</v>
      </c>
      <c r="D43" s="120" t="s">
        <v>51</v>
      </c>
      <c r="E43" s="134" t="s">
        <v>130</v>
      </c>
      <c r="F43" s="121" t="s">
        <v>7</v>
      </c>
      <c r="G43" s="122">
        <v>2008</v>
      </c>
      <c r="H43" s="123">
        <v>3</v>
      </c>
      <c r="I43" s="124">
        <v>10221500</v>
      </c>
      <c r="J43" s="68">
        <f t="shared" si="13"/>
        <v>30664500</v>
      </c>
      <c r="K43" s="156">
        <v>0</v>
      </c>
      <c r="L43" s="157">
        <f t="shared" si="14"/>
        <v>0</v>
      </c>
      <c r="M43" s="80">
        <v>0</v>
      </c>
      <c r="N43" s="158">
        <f t="shared" si="15"/>
        <v>0</v>
      </c>
      <c r="O43" s="160">
        <f t="shared" si="16"/>
        <v>3</v>
      </c>
      <c r="P43" s="124">
        <f t="shared" si="17"/>
        <v>10221500</v>
      </c>
      <c r="Q43" s="130">
        <f t="shared" si="18"/>
        <v>30664500</v>
      </c>
      <c r="R43" s="159" t="s">
        <v>56</v>
      </c>
      <c r="S43" s="121"/>
      <c r="T43" s="121"/>
      <c r="U43" s="120" t="s">
        <v>2</v>
      </c>
    </row>
    <row r="44" spans="1:21" s="1" customFormat="1" ht="33.75" customHeight="1">
      <c r="A44" s="7">
        <f t="shared" si="19"/>
        <v>27</v>
      </c>
      <c r="B44" s="134" t="s">
        <v>50</v>
      </c>
      <c r="C44" s="120" t="s">
        <v>131</v>
      </c>
      <c r="D44" s="120" t="s">
        <v>51</v>
      </c>
      <c r="E44" s="119" t="s">
        <v>132</v>
      </c>
      <c r="F44" s="121" t="s">
        <v>7</v>
      </c>
      <c r="G44" s="122">
        <v>2008</v>
      </c>
      <c r="H44" s="123">
        <v>1</v>
      </c>
      <c r="I44" s="124">
        <v>10498000</v>
      </c>
      <c r="J44" s="68">
        <f t="shared" si="13"/>
        <v>10498000</v>
      </c>
      <c r="K44" s="156">
        <v>0</v>
      </c>
      <c r="L44" s="157">
        <f t="shared" si="14"/>
        <v>0</v>
      </c>
      <c r="M44" s="80">
        <v>0</v>
      </c>
      <c r="N44" s="158">
        <f t="shared" si="15"/>
        <v>0</v>
      </c>
      <c r="O44" s="160">
        <f t="shared" si="16"/>
        <v>1</v>
      </c>
      <c r="P44" s="124">
        <f t="shared" si="17"/>
        <v>10498000</v>
      </c>
      <c r="Q44" s="130">
        <f t="shared" si="18"/>
        <v>10498000</v>
      </c>
      <c r="R44" s="159" t="s">
        <v>56</v>
      </c>
      <c r="S44" s="121"/>
      <c r="T44" s="121"/>
      <c r="U44" s="120" t="s">
        <v>2</v>
      </c>
    </row>
    <row r="45" spans="1:21" s="1" customFormat="1" ht="33.75" customHeight="1">
      <c r="A45" s="7">
        <f t="shared" si="19"/>
        <v>28</v>
      </c>
      <c r="B45" s="134" t="s">
        <v>133</v>
      </c>
      <c r="C45" s="120" t="s">
        <v>134</v>
      </c>
      <c r="D45" s="120" t="s">
        <v>51</v>
      </c>
      <c r="E45" s="134" t="s">
        <v>135</v>
      </c>
      <c r="F45" s="121" t="s">
        <v>7</v>
      </c>
      <c r="G45" s="122">
        <v>2008</v>
      </c>
      <c r="H45" s="123">
        <v>6</v>
      </c>
      <c r="I45" s="124">
        <v>12898000</v>
      </c>
      <c r="J45" s="68">
        <f t="shared" si="13"/>
        <v>77388000</v>
      </c>
      <c r="K45" s="156">
        <v>0</v>
      </c>
      <c r="L45" s="157">
        <f t="shared" si="14"/>
        <v>0</v>
      </c>
      <c r="M45" s="80">
        <v>0</v>
      </c>
      <c r="N45" s="158">
        <f t="shared" si="15"/>
        <v>0</v>
      </c>
      <c r="O45" s="160">
        <f t="shared" si="16"/>
        <v>6</v>
      </c>
      <c r="P45" s="124">
        <f t="shared" si="17"/>
        <v>12898000</v>
      </c>
      <c r="Q45" s="130">
        <f t="shared" si="18"/>
        <v>77388000</v>
      </c>
      <c r="R45" s="159" t="s">
        <v>56</v>
      </c>
      <c r="S45" s="121"/>
      <c r="T45" s="121"/>
      <c r="U45" s="120" t="s">
        <v>2</v>
      </c>
    </row>
    <row r="46" spans="1:21" s="1" customFormat="1" ht="45.75" customHeight="1">
      <c r="A46" s="7">
        <f t="shared" si="19"/>
        <v>29</v>
      </c>
      <c r="B46" s="161" t="s">
        <v>13</v>
      </c>
      <c r="C46" s="120" t="s">
        <v>14</v>
      </c>
      <c r="D46" s="120" t="s">
        <v>136</v>
      </c>
      <c r="E46" s="85" t="s">
        <v>15</v>
      </c>
      <c r="F46" s="121" t="s">
        <v>7</v>
      </c>
      <c r="G46" s="122">
        <v>2003</v>
      </c>
      <c r="H46" s="123">
        <v>1</v>
      </c>
      <c r="I46" s="124">
        <v>365420</v>
      </c>
      <c r="J46" s="68">
        <f t="shared" si="13"/>
        <v>365420</v>
      </c>
      <c r="K46" s="156">
        <v>0</v>
      </c>
      <c r="L46" s="157">
        <f t="shared" si="14"/>
        <v>0</v>
      </c>
      <c r="M46" s="80">
        <v>0</v>
      </c>
      <c r="N46" s="158">
        <f t="shared" si="15"/>
        <v>0</v>
      </c>
      <c r="O46" s="160">
        <f t="shared" si="16"/>
        <v>1</v>
      </c>
      <c r="P46" s="124">
        <f t="shared" si="17"/>
        <v>365420</v>
      </c>
      <c r="Q46" s="130">
        <f t="shared" si="18"/>
        <v>365420</v>
      </c>
      <c r="R46" s="159" t="s">
        <v>56</v>
      </c>
      <c r="S46" s="121"/>
      <c r="T46" s="121"/>
      <c r="U46" s="120" t="s">
        <v>2</v>
      </c>
    </row>
    <row r="47" spans="1:21" s="1" customFormat="1" ht="33.75" customHeight="1">
      <c r="A47" s="7">
        <f t="shared" si="19"/>
        <v>30</v>
      </c>
      <c r="B47" s="161" t="s">
        <v>21</v>
      </c>
      <c r="C47" s="120" t="s">
        <v>137</v>
      </c>
      <c r="D47" s="120" t="s">
        <v>51</v>
      </c>
      <c r="E47" s="161" t="s">
        <v>138</v>
      </c>
      <c r="F47" s="121" t="s">
        <v>7</v>
      </c>
      <c r="G47" s="122">
        <v>2008</v>
      </c>
      <c r="H47" s="123">
        <v>9</v>
      </c>
      <c r="I47" s="124">
        <v>71500</v>
      </c>
      <c r="J47" s="68">
        <f t="shared" si="13"/>
        <v>643500</v>
      </c>
      <c r="K47" s="156">
        <v>0</v>
      </c>
      <c r="L47" s="157">
        <f t="shared" si="14"/>
        <v>0</v>
      </c>
      <c r="M47" s="80">
        <v>0</v>
      </c>
      <c r="N47" s="158">
        <f t="shared" si="15"/>
        <v>0</v>
      </c>
      <c r="O47" s="160">
        <f t="shared" si="16"/>
        <v>9</v>
      </c>
      <c r="P47" s="124">
        <f t="shared" si="17"/>
        <v>71500</v>
      </c>
      <c r="Q47" s="130">
        <f t="shared" si="18"/>
        <v>643500</v>
      </c>
      <c r="R47" s="159" t="s">
        <v>56</v>
      </c>
      <c r="S47" s="121"/>
      <c r="T47" s="121"/>
      <c r="U47" s="120" t="s">
        <v>2</v>
      </c>
    </row>
    <row r="48" spans="1:21" s="1" customFormat="1" ht="228">
      <c r="A48" s="7">
        <f t="shared" si="19"/>
        <v>31</v>
      </c>
      <c r="B48" s="134" t="s">
        <v>19</v>
      </c>
      <c r="C48" s="120" t="s">
        <v>139</v>
      </c>
      <c r="D48" s="120" t="s">
        <v>53</v>
      </c>
      <c r="E48" s="134" t="s">
        <v>140</v>
      </c>
      <c r="F48" s="121" t="s">
        <v>7</v>
      </c>
      <c r="G48" s="122">
        <v>2005</v>
      </c>
      <c r="H48" s="123">
        <v>2</v>
      </c>
      <c r="I48" s="124">
        <v>137500</v>
      </c>
      <c r="J48" s="68">
        <f t="shared" si="13"/>
        <v>275000</v>
      </c>
      <c r="K48" s="156">
        <v>0</v>
      </c>
      <c r="L48" s="157">
        <f t="shared" si="14"/>
        <v>0</v>
      </c>
      <c r="M48" s="80">
        <v>0</v>
      </c>
      <c r="N48" s="158">
        <f t="shared" si="15"/>
        <v>0</v>
      </c>
      <c r="O48" s="160">
        <f t="shared" si="16"/>
        <v>2</v>
      </c>
      <c r="P48" s="124">
        <f t="shared" si="17"/>
        <v>137500</v>
      </c>
      <c r="Q48" s="130">
        <f t="shared" si="18"/>
        <v>275000</v>
      </c>
      <c r="R48" s="159" t="s">
        <v>56</v>
      </c>
      <c r="S48" s="121"/>
      <c r="T48" s="121"/>
      <c r="U48" s="120" t="s">
        <v>2</v>
      </c>
    </row>
    <row r="49" spans="1:21" s="1" customFormat="1" ht="48" customHeight="1">
      <c r="A49" s="7">
        <f t="shared" si="19"/>
        <v>32</v>
      </c>
      <c r="B49" s="85" t="s">
        <v>22</v>
      </c>
      <c r="C49" s="120" t="s">
        <v>141</v>
      </c>
      <c r="D49" s="120" t="s">
        <v>90</v>
      </c>
      <c r="E49" s="85" t="s">
        <v>142</v>
      </c>
      <c r="F49" s="121" t="s">
        <v>7</v>
      </c>
      <c r="G49" s="122">
        <v>2006</v>
      </c>
      <c r="H49" s="123">
        <v>1</v>
      </c>
      <c r="I49" s="124">
        <v>2035000</v>
      </c>
      <c r="J49" s="68">
        <f t="shared" si="13"/>
        <v>2035000</v>
      </c>
      <c r="K49" s="156">
        <v>0</v>
      </c>
      <c r="L49" s="157">
        <f t="shared" si="14"/>
        <v>0</v>
      </c>
      <c r="M49" s="80">
        <v>0</v>
      </c>
      <c r="N49" s="158">
        <f t="shared" si="15"/>
        <v>0</v>
      </c>
      <c r="O49" s="160">
        <f t="shared" si="16"/>
        <v>1</v>
      </c>
      <c r="P49" s="124">
        <f t="shared" si="17"/>
        <v>2035000</v>
      </c>
      <c r="Q49" s="130">
        <f t="shared" si="18"/>
        <v>2035000</v>
      </c>
      <c r="R49" s="159" t="s">
        <v>56</v>
      </c>
      <c r="S49" s="121"/>
      <c r="T49" s="121"/>
      <c r="U49" s="120" t="s">
        <v>2</v>
      </c>
    </row>
    <row r="50" spans="1:21" s="1" customFormat="1" ht="47.25" customHeight="1">
      <c r="A50" s="7">
        <f t="shared" si="19"/>
        <v>33</v>
      </c>
      <c r="B50" s="134" t="s">
        <v>23</v>
      </c>
      <c r="C50" s="120" t="s">
        <v>24</v>
      </c>
      <c r="D50" s="120" t="s">
        <v>51</v>
      </c>
      <c r="E50" s="134" t="s">
        <v>143</v>
      </c>
      <c r="F50" s="121" t="s">
        <v>7</v>
      </c>
      <c r="G50" s="122">
        <v>2008</v>
      </c>
      <c r="H50" s="123">
        <v>2</v>
      </c>
      <c r="I50" s="124">
        <v>101450.57</v>
      </c>
      <c r="J50" s="68">
        <f t="shared" si="13"/>
        <v>202901.14</v>
      </c>
      <c r="K50" s="156">
        <v>0</v>
      </c>
      <c r="L50" s="157">
        <f t="shared" si="14"/>
        <v>0</v>
      </c>
      <c r="M50" s="80">
        <v>0</v>
      </c>
      <c r="N50" s="158">
        <f t="shared" si="15"/>
        <v>0</v>
      </c>
      <c r="O50" s="160">
        <f t="shared" si="16"/>
        <v>2</v>
      </c>
      <c r="P50" s="124">
        <f t="shared" si="17"/>
        <v>101450.57</v>
      </c>
      <c r="Q50" s="130">
        <f t="shared" si="18"/>
        <v>202901.14</v>
      </c>
      <c r="R50" s="159" t="s">
        <v>56</v>
      </c>
      <c r="S50" s="121"/>
      <c r="T50" s="121"/>
      <c r="U50" s="120" t="s">
        <v>2</v>
      </c>
    </row>
    <row r="51" spans="1:21" s="42" customFormat="1" ht="12.75" thickBot="1">
      <c r="A51" s="43" t="s">
        <v>47</v>
      </c>
      <c r="B51" s="38"/>
      <c r="C51" s="38"/>
      <c r="D51" s="38"/>
      <c r="E51" s="39"/>
      <c r="F51" s="38"/>
      <c r="G51" s="38"/>
      <c r="H51" s="38"/>
      <c r="I51" s="38"/>
      <c r="J51" s="40"/>
      <c r="K51" s="40"/>
      <c r="L51" s="41"/>
      <c r="M51" s="41"/>
      <c r="N51" s="38"/>
      <c r="O51" s="38"/>
      <c r="P51" s="38"/>
      <c r="Q51" s="38"/>
      <c r="R51" s="38"/>
      <c r="S51" s="38"/>
      <c r="T51" s="38"/>
    </row>
    <row r="52" spans="1:21" s="1" customFormat="1" ht="25.5" customHeight="1">
      <c r="A52" s="162">
        <v>1</v>
      </c>
      <c r="B52" s="150" t="s">
        <v>144</v>
      </c>
      <c r="C52" s="163" t="s">
        <v>145</v>
      </c>
      <c r="D52" s="163" t="s">
        <v>66</v>
      </c>
      <c r="E52" s="164" t="s">
        <v>146</v>
      </c>
      <c r="F52" s="165" t="s">
        <v>52</v>
      </c>
      <c r="G52" s="166">
        <v>2007</v>
      </c>
      <c r="H52" s="167">
        <v>1</v>
      </c>
      <c r="I52" s="168">
        <v>661540000</v>
      </c>
      <c r="J52" s="169">
        <f>+H52*I52</f>
        <v>661540000</v>
      </c>
      <c r="K52" s="170">
        <v>0</v>
      </c>
      <c r="L52" s="171">
        <f>K52*I52</f>
        <v>0</v>
      </c>
      <c r="M52" s="172">
        <v>0</v>
      </c>
      <c r="N52" s="173">
        <f>M52*P52</f>
        <v>0</v>
      </c>
      <c r="O52" s="167">
        <f>(H52+K52-M52)</f>
        <v>1</v>
      </c>
      <c r="P52" s="168">
        <f>I52</f>
        <v>661540000</v>
      </c>
      <c r="Q52" s="174">
        <f>P52*O52</f>
        <v>661540000</v>
      </c>
      <c r="R52" s="175" t="s">
        <v>56</v>
      </c>
      <c r="S52" s="165"/>
      <c r="T52" s="165"/>
      <c r="U52" s="163" t="s">
        <v>2</v>
      </c>
    </row>
    <row r="53" spans="1:21" s="1" customFormat="1" ht="33.75" customHeight="1">
      <c r="A53" s="3">
        <f>A52+1</f>
        <v>2</v>
      </c>
      <c r="B53" s="88" t="s">
        <v>25</v>
      </c>
      <c r="C53" s="176" t="s">
        <v>147</v>
      </c>
      <c r="D53" s="176" t="s">
        <v>66</v>
      </c>
      <c r="E53" s="177" t="s">
        <v>148</v>
      </c>
      <c r="F53" s="178" t="s">
        <v>52</v>
      </c>
      <c r="G53" s="179">
        <v>2007</v>
      </c>
      <c r="H53" s="180">
        <v>1</v>
      </c>
      <c r="I53" s="181">
        <v>600000</v>
      </c>
      <c r="J53" s="182">
        <f>+H53*I53</f>
        <v>600000</v>
      </c>
      <c r="K53" s="183">
        <v>0</v>
      </c>
      <c r="L53" s="184">
        <f>K53*I53</f>
        <v>0</v>
      </c>
      <c r="M53" s="185">
        <v>0</v>
      </c>
      <c r="N53" s="186">
        <f>M53*P53</f>
        <v>0</v>
      </c>
      <c r="O53" s="180">
        <f>(H53+K53-M53)</f>
        <v>1</v>
      </c>
      <c r="P53" s="181">
        <f>I53</f>
        <v>600000</v>
      </c>
      <c r="Q53" s="187">
        <f>P53*O53</f>
        <v>600000</v>
      </c>
      <c r="R53" s="188" t="s">
        <v>56</v>
      </c>
      <c r="S53" s="178"/>
      <c r="T53" s="178"/>
      <c r="U53" s="176" t="s">
        <v>2</v>
      </c>
    </row>
    <row r="54" spans="1:21" s="42" customFormat="1" ht="12">
      <c r="A54" s="43" t="s">
        <v>48</v>
      </c>
      <c r="B54" s="38"/>
      <c r="C54" s="38"/>
      <c r="D54" s="38"/>
      <c r="E54" s="39"/>
      <c r="F54" s="38"/>
      <c r="G54" s="38"/>
      <c r="H54" s="38"/>
      <c r="I54" s="38"/>
      <c r="J54" s="40"/>
      <c r="K54" s="40"/>
      <c r="L54" s="41"/>
      <c r="M54" s="41"/>
      <c r="N54" s="38"/>
      <c r="O54" s="38"/>
      <c r="P54" s="38"/>
      <c r="Q54" s="38"/>
      <c r="R54" s="38"/>
      <c r="S54" s="38"/>
      <c r="T54" s="38"/>
    </row>
    <row r="55" spans="1:21" s="10" customFormat="1" ht="31.5" customHeight="1">
      <c r="A55" s="9">
        <v>1</v>
      </c>
      <c r="B55" s="189" t="s">
        <v>149</v>
      </c>
      <c r="C55" s="60" t="s">
        <v>150</v>
      </c>
      <c r="D55" s="190" t="s">
        <v>90</v>
      </c>
      <c r="E55" s="189" t="s">
        <v>151</v>
      </c>
      <c r="F55" s="48" t="s">
        <v>7</v>
      </c>
      <c r="G55" s="49">
        <v>2006</v>
      </c>
      <c r="H55" s="103">
        <v>1</v>
      </c>
      <c r="I55" s="51">
        <v>47850</v>
      </c>
      <c r="J55" s="52">
        <f t="shared" ref="J55:J58" si="20">+H55*I55</f>
        <v>47850</v>
      </c>
      <c r="K55" s="104">
        <v>0</v>
      </c>
      <c r="L55" s="54">
        <f t="shared" ref="L55:L58" si="21">K55*I55</f>
        <v>0</v>
      </c>
      <c r="M55" s="55">
        <v>0</v>
      </c>
      <c r="N55" s="191">
        <f t="shared" ref="N55:N58" si="22">M55*I55</f>
        <v>0</v>
      </c>
      <c r="O55" s="192">
        <f t="shared" ref="O55:O58" si="23">(H55+K55-M55)</f>
        <v>1</v>
      </c>
      <c r="P55" s="51">
        <f t="shared" ref="P55:P58" si="24">I55</f>
        <v>47850</v>
      </c>
      <c r="Q55" s="58">
        <f t="shared" ref="Q55:Q58" si="25">P55*O55</f>
        <v>47850</v>
      </c>
      <c r="R55" s="59" t="s">
        <v>56</v>
      </c>
      <c r="S55" s="48"/>
      <c r="T55" s="48"/>
      <c r="U55" s="60" t="s">
        <v>2</v>
      </c>
    </row>
    <row r="56" spans="1:21" s="10" customFormat="1" ht="36" customHeight="1">
      <c r="A56" s="4">
        <f>A55+1</f>
        <v>2</v>
      </c>
      <c r="B56" s="64" t="s">
        <v>152</v>
      </c>
      <c r="C56" s="193" t="s">
        <v>153</v>
      </c>
      <c r="D56" s="76" t="s">
        <v>90</v>
      </c>
      <c r="E56" s="85" t="s">
        <v>154</v>
      </c>
      <c r="F56" s="77" t="s">
        <v>7</v>
      </c>
      <c r="G56" s="82">
        <v>2006</v>
      </c>
      <c r="H56" s="132">
        <v>1</v>
      </c>
      <c r="I56" s="81">
        <v>440000</v>
      </c>
      <c r="J56" s="68">
        <f t="shared" si="20"/>
        <v>440000</v>
      </c>
      <c r="K56" s="133">
        <v>0</v>
      </c>
      <c r="L56" s="70">
        <f t="shared" si="21"/>
        <v>0</v>
      </c>
      <c r="M56" s="71">
        <v>0</v>
      </c>
      <c r="N56" s="158">
        <f t="shared" si="22"/>
        <v>0</v>
      </c>
      <c r="O56" s="66">
        <f t="shared" si="23"/>
        <v>1</v>
      </c>
      <c r="P56" s="67">
        <f t="shared" si="24"/>
        <v>440000</v>
      </c>
      <c r="Q56" s="83">
        <f t="shared" si="25"/>
        <v>440000</v>
      </c>
      <c r="R56" s="159" t="s">
        <v>56</v>
      </c>
      <c r="S56" s="77"/>
      <c r="T56" s="77"/>
      <c r="U56" s="76" t="s">
        <v>2</v>
      </c>
    </row>
    <row r="57" spans="1:21" s="10" customFormat="1" ht="36" customHeight="1">
      <c r="A57" s="4">
        <f t="shared" ref="A57:A58" si="26">A56+1</f>
        <v>3</v>
      </c>
      <c r="B57" s="64" t="s">
        <v>152</v>
      </c>
      <c r="C57" s="62" t="s">
        <v>155</v>
      </c>
      <c r="D57" s="76" t="s">
        <v>90</v>
      </c>
      <c r="E57" s="64" t="s">
        <v>156</v>
      </c>
      <c r="F57" s="63" t="s">
        <v>7</v>
      </c>
      <c r="G57" s="65">
        <v>2006</v>
      </c>
      <c r="H57" s="132">
        <v>1</v>
      </c>
      <c r="I57" s="81">
        <v>550000</v>
      </c>
      <c r="J57" s="68">
        <f t="shared" si="20"/>
        <v>550000</v>
      </c>
      <c r="K57" s="133">
        <v>0</v>
      </c>
      <c r="L57" s="70">
        <f t="shared" si="21"/>
        <v>0</v>
      </c>
      <c r="M57" s="71">
        <v>0</v>
      </c>
      <c r="N57" s="194">
        <f t="shared" si="22"/>
        <v>0</v>
      </c>
      <c r="O57" s="195">
        <f t="shared" si="23"/>
        <v>1</v>
      </c>
      <c r="P57" s="67">
        <f t="shared" si="24"/>
        <v>550000</v>
      </c>
      <c r="Q57" s="74">
        <f t="shared" si="25"/>
        <v>550000</v>
      </c>
      <c r="R57" s="75" t="s">
        <v>56</v>
      </c>
      <c r="S57" s="63"/>
      <c r="T57" s="63"/>
      <c r="U57" s="62" t="s">
        <v>2</v>
      </c>
    </row>
    <row r="58" spans="1:21" s="10" customFormat="1" ht="36" customHeight="1" thickBot="1">
      <c r="A58" s="5">
        <f t="shared" si="26"/>
        <v>4</v>
      </c>
      <c r="B58" s="196" t="s">
        <v>157</v>
      </c>
      <c r="C58" s="197" t="s">
        <v>158</v>
      </c>
      <c r="D58" s="197" t="s">
        <v>90</v>
      </c>
      <c r="E58" s="196" t="s">
        <v>159</v>
      </c>
      <c r="F58" s="198" t="s">
        <v>7</v>
      </c>
      <c r="G58" s="199">
        <v>2006</v>
      </c>
      <c r="H58" s="139">
        <v>1</v>
      </c>
      <c r="I58" s="147">
        <v>550000</v>
      </c>
      <c r="J58" s="141">
        <f t="shared" si="20"/>
        <v>550000</v>
      </c>
      <c r="K58" s="142">
        <v>0</v>
      </c>
      <c r="L58" s="143">
        <f t="shared" si="21"/>
        <v>0</v>
      </c>
      <c r="M58" s="144">
        <v>0</v>
      </c>
      <c r="N58" s="200">
        <f t="shared" si="22"/>
        <v>0</v>
      </c>
      <c r="O58" s="201">
        <f t="shared" si="23"/>
        <v>1</v>
      </c>
      <c r="P58" s="140">
        <f t="shared" si="24"/>
        <v>550000</v>
      </c>
      <c r="Q58" s="148">
        <f t="shared" si="25"/>
        <v>550000</v>
      </c>
      <c r="R58" s="202" t="s">
        <v>56</v>
      </c>
      <c r="S58" s="198"/>
      <c r="T58" s="198"/>
      <c r="U58" s="197" t="s">
        <v>2</v>
      </c>
    </row>
    <row r="59" spans="1:21" s="42" customFormat="1" ht="12">
      <c r="A59" s="43" t="s">
        <v>49</v>
      </c>
      <c r="B59" s="38"/>
      <c r="C59" s="38"/>
      <c r="D59" s="38"/>
      <c r="E59" s="39"/>
      <c r="F59" s="38"/>
      <c r="G59" s="38"/>
      <c r="H59" s="38"/>
      <c r="I59" s="38"/>
      <c r="J59" s="40"/>
      <c r="K59" s="40"/>
      <c r="L59" s="41"/>
      <c r="M59" s="41"/>
      <c r="N59" s="38"/>
      <c r="O59" s="38"/>
      <c r="P59" s="38"/>
      <c r="Q59" s="38"/>
      <c r="R59" s="38"/>
      <c r="S59" s="38"/>
      <c r="T59" s="38"/>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A6" sqref="A6:XFD8"/>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ovan</dc:creator>
  <cp:lastModifiedBy>ovan</cp:lastModifiedBy>
  <dcterms:created xsi:type="dcterms:W3CDTF">2017-12-20T13:57:36Z</dcterms:created>
  <dcterms:modified xsi:type="dcterms:W3CDTF">2017-12-26T12:16:36Z</dcterms:modified>
</cp:coreProperties>
</file>