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6855" yWindow="307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1" i="1" l="1"/>
  <c r="D142" i="1"/>
  <c r="D143" i="1"/>
  <c r="D144" i="1"/>
  <c r="D145" i="1"/>
  <c r="D140" i="1"/>
  <c r="D139" i="1"/>
  <c r="J39" i="1" l="1"/>
  <c r="E39" i="1"/>
  <c r="C39" i="1"/>
  <c r="B39" i="1"/>
  <c r="J38" i="1"/>
  <c r="E38" i="1"/>
  <c r="C38" i="1"/>
  <c r="B38" i="1"/>
  <c r="J37" i="1"/>
  <c r="E37" i="1"/>
  <c r="C37" i="1"/>
  <c r="B37" i="1"/>
  <c r="AE35" i="1"/>
  <c r="AD35" i="1"/>
  <c r="AC35" i="1"/>
  <c r="AE34" i="1"/>
  <c r="AD34" i="1"/>
  <c r="AC34" i="1"/>
  <c r="AE33" i="1"/>
  <c r="AD33" i="1"/>
  <c r="AC33" i="1"/>
  <c r="AE32" i="1"/>
  <c r="AD32" i="1"/>
  <c r="AC32" i="1"/>
  <c r="AE31" i="1"/>
  <c r="AD31" i="1"/>
  <c r="AC31" i="1"/>
  <c r="AE30" i="1"/>
  <c r="AD30" i="1"/>
  <c r="AC30" i="1"/>
  <c r="J29" i="1"/>
  <c r="I29" i="1"/>
  <c r="E29" i="1"/>
  <c r="D29" i="1"/>
  <c r="C29" i="1"/>
  <c r="B29" i="1"/>
  <c r="E28" i="1"/>
  <c r="D28" i="1"/>
  <c r="C28" i="1"/>
  <c r="B28" i="1"/>
</calcChain>
</file>

<file path=xl/sharedStrings.xml><?xml version="1.0" encoding="utf-8"?>
<sst xmlns="http://schemas.openxmlformats.org/spreadsheetml/2006/main" count="306" uniqueCount="206">
  <si>
    <t>TeO2</t>
  </si>
  <si>
    <t>ZnO</t>
  </si>
  <si>
    <t>Na2O</t>
  </si>
  <si>
    <t>Er2O3</t>
  </si>
  <si>
    <t>TiO2</t>
  </si>
  <si>
    <t>BaO</t>
  </si>
  <si>
    <t>Na2CO3</t>
  </si>
  <si>
    <t>GeO2</t>
  </si>
  <si>
    <t>B2O3</t>
  </si>
  <si>
    <t>MgO</t>
  </si>
  <si>
    <t>K2O</t>
  </si>
  <si>
    <t>SrO</t>
  </si>
  <si>
    <t>WO3</t>
  </si>
  <si>
    <t>CaF2</t>
  </si>
  <si>
    <t>Bi2O3</t>
  </si>
  <si>
    <t>CdO</t>
  </si>
  <si>
    <t>La2O3</t>
  </si>
  <si>
    <t>Li2O</t>
  </si>
  <si>
    <t>Nb2O5</t>
  </si>
  <si>
    <t>PbO</t>
  </si>
  <si>
    <t>PbCl2</t>
  </si>
  <si>
    <t>PbBr2</t>
  </si>
  <si>
    <t>PbF2</t>
  </si>
  <si>
    <t>CaO</t>
  </si>
  <si>
    <t>P2O5</t>
  </si>
  <si>
    <t>W2</t>
  </si>
  <si>
    <t>W4</t>
  </si>
  <si>
    <t>W6</t>
  </si>
  <si>
    <t>Link</t>
  </si>
  <si>
    <t>S1</t>
  </si>
  <si>
    <t>http://dx.doi.org/10.1016/j.jallcom.2017.07.102</t>
  </si>
  <si>
    <t>S2</t>
  </si>
  <si>
    <t xml:space="preserve">http://dx.doi.org/10.1016/j.jallcom.2017.07.102 </t>
  </si>
  <si>
    <t>S3</t>
  </si>
  <si>
    <t>S4</t>
  </si>
  <si>
    <t>S5</t>
  </si>
  <si>
    <t>S6</t>
  </si>
  <si>
    <t>S7</t>
  </si>
  <si>
    <t>S8</t>
  </si>
  <si>
    <t>http://dx.doi.org/10.1016/j.jallcom.2017.06.261</t>
  </si>
  <si>
    <t>S9</t>
  </si>
  <si>
    <t>S10</t>
  </si>
  <si>
    <t>S11</t>
  </si>
  <si>
    <t>S12</t>
  </si>
  <si>
    <t>S13</t>
  </si>
  <si>
    <t>http://dx.doi.org/10.1016/j.solidstatesciences.2016.07.012</t>
  </si>
  <si>
    <t>S14</t>
  </si>
  <si>
    <t>S15</t>
  </si>
  <si>
    <t>http://dx.doi.org/10.1016/j.jlumin.2013.06.050</t>
  </si>
  <si>
    <t>S16</t>
  </si>
  <si>
    <t>S17</t>
  </si>
  <si>
    <t>S18</t>
  </si>
  <si>
    <t>S19</t>
  </si>
  <si>
    <t>doi:10.1016/j.jlumin.2010.07.026</t>
  </si>
  <si>
    <t>S20</t>
  </si>
  <si>
    <t>S21</t>
  </si>
  <si>
    <t>doi:10.1016/j.jlumin.2011.12.056</t>
  </si>
  <si>
    <t>S22</t>
  </si>
  <si>
    <t>S23</t>
  </si>
  <si>
    <t>S24</t>
  </si>
  <si>
    <t>S25</t>
  </si>
  <si>
    <t>S26</t>
  </si>
  <si>
    <t>https://doi.org/10.1016/j.jnoncrysol.2004.08.041</t>
  </si>
  <si>
    <t>S27</t>
  </si>
  <si>
    <t>DOI: 10.1016/S1003-6326(11)61423-4</t>
  </si>
  <si>
    <t>S28</t>
  </si>
  <si>
    <t>S29</t>
  </si>
  <si>
    <t>https://doi.org/10.1016/j.jlumin.2019.03.022</t>
  </si>
  <si>
    <t>S30</t>
  </si>
  <si>
    <t>S31</t>
  </si>
  <si>
    <t>S32</t>
  </si>
  <si>
    <t>S33</t>
  </si>
  <si>
    <t>S34</t>
  </si>
  <si>
    <t>S35</t>
  </si>
  <si>
    <t>https://doi.org/10.1063/1.360962</t>
  </si>
  <si>
    <t>S36</t>
  </si>
  <si>
    <t>S37</t>
  </si>
  <si>
    <t>S38</t>
  </si>
  <si>
    <t>S39</t>
  </si>
  <si>
    <t>10.1016/j.optcom.2010.09.087</t>
  </si>
  <si>
    <t>S40</t>
  </si>
  <si>
    <t>S41</t>
  </si>
  <si>
    <t>S42</t>
  </si>
  <si>
    <t>S43</t>
  </si>
  <si>
    <t>S44</t>
  </si>
  <si>
    <t>S45</t>
  </si>
  <si>
    <t>https://doi.org/10.1016/j.jallcom.2004.12.051</t>
  </si>
  <si>
    <t>S46</t>
  </si>
  <si>
    <t>S47</t>
  </si>
  <si>
    <t>S48</t>
  </si>
  <si>
    <t>S49</t>
  </si>
  <si>
    <t>S50</t>
  </si>
  <si>
    <t>https://doi.org/10.1016/j.matchemphys.2004.10.005</t>
  </si>
  <si>
    <t>S51</t>
  </si>
  <si>
    <t>S52</t>
  </si>
  <si>
    <t>S53</t>
  </si>
  <si>
    <t>https://doi.org/10.1016/S0925-3467(02)00092-7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</si>
  <si>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</si>
  <si>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</si>
  <si>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</si>
  <si>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</si>
  <si>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</si>
  <si>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</si>
  <si>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</si>
  <si>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</si>
  <si>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</si>
  <si>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http://dx.doi.org/10.1016/j.optmat.2017.02.010</t>
  </si>
  <si>
    <t>S63</t>
  </si>
  <si>
    <t>S64</t>
  </si>
  <si>
    <t>S65</t>
  </si>
  <si>
    <t>S66</t>
  </si>
  <si>
    <t>S67</t>
  </si>
  <si>
    <t>http://dx.doi.org/10.1063/1.362621</t>
  </si>
  <si>
    <t>S68</t>
  </si>
  <si>
    <t>http://dx.doi.org/10.1016/j.jlumin.2014.10.062</t>
  </si>
  <si>
    <t>S69</t>
  </si>
  <si>
    <t>https://doi.org/10.1016/j.physb.2005.12.255</t>
  </si>
  <si>
    <t>S70</t>
  </si>
  <si>
    <t>S71</t>
  </si>
  <si>
    <t>S72</t>
  </si>
  <si>
    <t>https://doi.org/10.1016/j.optcom.2006.03.045</t>
  </si>
  <si>
    <t>S73</t>
  </si>
  <si>
    <t>S74</t>
  </si>
  <si>
    <t>S75</t>
  </si>
  <si>
    <t>https://doi.org/10.1016/j.optmat.2004.12.013</t>
  </si>
  <si>
    <t>S76</t>
  </si>
  <si>
    <t>S77</t>
  </si>
  <si>
    <t>S78</t>
  </si>
  <si>
    <t>S79</t>
  </si>
  <si>
    <t>S80</t>
  </si>
  <si>
    <t>S81</t>
  </si>
  <si>
    <t>S82</t>
  </si>
  <si>
    <t>https://doi.org/10.1016/j.matlet.2005.02.076</t>
  </si>
  <si>
    <t>S83</t>
  </si>
  <si>
    <t>S84</t>
  </si>
  <si>
    <t>S85</t>
  </si>
  <si>
    <t>https://doi.org/10.1016/j.physb.2012.01.003</t>
  </si>
  <si>
    <t>S86</t>
  </si>
  <si>
    <t>S87</t>
  </si>
  <si>
    <t>S88</t>
  </si>
  <si>
    <t>S89</t>
  </si>
  <si>
    <t>S90</t>
  </si>
  <si>
    <t>https://doi.org/10.1016/j.matchemphys.2018.06.006</t>
  </si>
  <si>
    <t>S91</t>
  </si>
  <si>
    <t>S92</t>
  </si>
  <si>
    <t>S93</t>
  </si>
  <si>
    <t>S94</t>
  </si>
  <si>
    <t>https://doi.org/10.1016/j.matpr.2015.11.029</t>
  </si>
  <si>
    <t>S95</t>
  </si>
  <si>
    <t>S96</t>
  </si>
  <si>
    <t>S97</t>
  </si>
  <si>
    <t>https://doi-org.ezproxy.library.yorku.ca/10.1016/j.saa.2006.08.015</t>
  </si>
  <si>
    <t>S98</t>
  </si>
  <si>
    <t>https://doi-org.ezproxy.library.yorku.ca/10.1016/j.saa.2005.01.011</t>
  </si>
  <si>
    <t>S99</t>
  </si>
  <si>
    <t>S100</t>
  </si>
  <si>
    <t>S101</t>
  </si>
  <si>
    <t>S102</t>
  </si>
  <si>
    <t>https://doi-org.ezproxy.library.yorku.ca/10.1016/S1386-1425(01)00474-7</t>
  </si>
  <si>
    <t>S103</t>
  </si>
  <si>
    <t>https://doi.org/10.1016/j.jlumin.2020.117808</t>
  </si>
  <si>
    <t>S104</t>
  </si>
  <si>
    <t>S105</t>
  </si>
  <si>
    <t>S106</t>
  </si>
  <si>
    <t>S107</t>
  </si>
  <si>
    <t>S108</t>
  </si>
  <si>
    <t>S109</t>
  </si>
  <si>
    <t>https://doi.org/10.1016/j.infrared.2020.103300</t>
  </si>
  <si>
    <t>S110</t>
  </si>
  <si>
    <t>https://doi.org/10.1016/j.optmat.2020.110387</t>
  </si>
  <si>
    <t>S111</t>
  </si>
  <si>
    <t>S112</t>
  </si>
  <si>
    <t>S113</t>
  </si>
  <si>
    <t>S114</t>
  </si>
  <si>
    <t>S115</t>
  </si>
  <si>
    <t>10.1016/j.optmat.2011.04.021</t>
  </si>
  <si>
    <t>S116</t>
  </si>
  <si>
    <t>http://dx.doi.org/10.1016/j.optmat.2013.06.014</t>
  </si>
  <si>
    <t>S117</t>
  </si>
  <si>
    <t>S118</t>
  </si>
  <si>
    <t>S119</t>
  </si>
  <si>
    <t>S120</t>
  </si>
  <si>
    <t>S121</t>
  </si>
  <si>
    <t>https://doi.org/10.1016/j.jallcom.2017.12.314</t>
  </si>
  <si>
    <t>S122</t>
  </si>
  <si>
    <t>S123</t>
  </si>
  <si>
    <t>S124</t>
  </si>
  <si>
    <t>S125</t>
  </si>
  <si>
    <t>10.1016/j.saa.2011.08.037</t>
  </si>
  <si>
    <t>S126</t>
  </si>
  <si>
    <t>S127</t>
  </si>
  <si>
    <t>10.1016/j.optmat.2011.02.003</t>
  </si>
  <si>
    <t>S128</t>
  </si>
  <si>
    <t>S129</t>
  </si>
  <si>
    <t>S130</t>
  </si>
  <si>
    <t>https://doi.org/10.1016/S1002-0721(07)60040-4</t>
  </si>
  <si>
    <t>S131</t>
  </si>
  <si>
    <t>S132</t>
  </si>
  <si>
    <t>S133</t>
  </si>
  <si>
    <t>S134</t>
  </si>
  <si>
    <t>S135</t>
  </si>
  <si>
    <t>S136</t>
  </si>
  <si>
    <t>S137</t>
  </si>
  <si>
    <t>S138</t>
  </si>
  <si>
    <t>AL2O3</t>
  </si>
  <si>
    <t>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</si>
</sst>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1" applyFont="1" applyFill="1"/>
    <xf numFmtId="0" fontId="5" fillId="0" borderId="0" xfId="2" applyFont="1" applyFill="1"/>
    <xf numFmtId="0" fontId="6" fillId="0" borderId="0" xfId="3" applyFont="1" applyFill="1"/>
    <xf numFmtId="0" fontId="5" fillId="0" borderId="0" xfId="0" applyFont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lumin.2020.117808" TargetMode="External"/><Relationship Id="rId13" Type="http://schemas.openxmlformats.org/officeDocument/2006/relationships/hyperlink" Target="https://doi.org/10.1016/j.infrared.2020.103300" TargetMode="External"/><Relationship Id="rId18" Type="http://schemas.openxmlformats.org/officeDocument/2006/relationships/hyperlink" Target="https://doi.org/10.1016/j.optmat.2020.110387" TargetMode="External"/><Relationship Id="rId26" Type="http://schemas.openxmlformats.org/officeDocument/2006/relationships/hyperlink" Target="https://doi.org/10.1016/j.jallcom.2017.12.314" TargetMode="External"/><Relationship Id="rId3" Type="http://schemas.openxmlformats.org/officeDocument/2006/relationships/hyperlink" Target="https://doi-org.ezproxy.library.yorku.ca/10.1016/j.saa.2005.01.011" TargetMode="External"/><Relationship Id="rId21" Type="http://schemas.openxmlformats.org/officeDocument/2006/relationships/hyperlink" Target="http://dx.doi.org/10.1016/j.optmat.2013.06.014" TargetMode="External"/><Relationship Id="rId34" Type="http://schemas.openxmlformats.org/officeDocument/2006/relationships/hyperlink" Target="https://doi.org/10.1016/S1002-0721(07)60040-4" TargetMode="External"/><Relationship Id="rId7" Type="http://schemas.openxmlformats.org/officeDocument/2006/relationships/hyperlink" Target="https://doi.org/10.1016/j.jlumin.2020.117808" TargetMode="External"/><Relationship Id="rId12" Type="http://schemas.openxmlformats.org/officeDocument/2006/relationships/hyperlink" Target="https://doi.org/10.1016/j.jlumin.2020.117808" TargetMode="External"/><Relationship Id="rId17" Type="http://schemas.openxmlformats.org/officeDocument/2006/relationships/hyperlink" Target="https://doi.org/10.1016/j.optmat.2020.110387" TargetMode="External"/><Relationship Id="rId25" Type="http://schemas.openxmlformats.org/officeDocument/2006/relationships/hyperlink" Target="https://doi.org/10.1016/j.jallcom.2017.12.314" TargetMode="External"/><Relationship Id="rId33" Type="http://schemas.openxmlformats.org/officeDocument/2006/relationships/hyperlink" Target="https://doi.org/10.1016/S1002-0721(07)60040-4" TargetMode="External"/><Relationship Id="rId2" Type="http://schemas.openxmlformats.org/officeDocument/2006/relationships/hyperlink" Target="https://doi-org.ezproxy.library.yorku.ca/10.1016/j.saa.2005.01.011" TargetMode="External"/><Relationship Id="rId16" Type="http://schemas.openxmlformats.org/officeDocument/2006/relationships/hyperlink" Target="https://doi.org/10.1016/j.optmat.2020.110387" TargetMode="External"/><Relationship Id="rId20" Type="http://schemas.openxmlformats.org/officeDocument/2006/relationships/hyperlink" Target="http://dx.doi.org/10.1016/j.optmat.2013.06.014" TargetMode="External"/><Relationship Id="rId29" Type="http://schemas.openxmlformats.org/officeDocument/2006/relationships/hyperlink" Target="https://doi.org/10.1016/S1002-0721(07)60040-4" TargetMode="External"/><Relationship Id="rId1" Type="http://schemas.openxmlformats.org/officeDocument/2006/relationships/hyperlink" Target="https://doi-org.ezproxy.library.yorku.ca/10.1016/j.saa.2006.08.015" TargetMode="External"/><Relationship Id="rId6" Type="http://schemas.openxmlformats.org/officeDocument/2006/relationships/hyperlink" Target="https://doi-org.ezproxy.library.yorku.ca/10.1016/S1386-1425(01)00474-7" TargetMode="External"/><Relationship Id="rId11" Type="http://schemas.openxmlformats.org/officeDocument/2006/relationships/hyperlink" Target="https://doi.org/10.1016/j.jlumin.2020.117808" TargetMode="External"/><Relationship Id="rId24" Type="http://schemas.openxmlformats.org/officeDocument/2006/relationships/hyperlink" Target="http://dx.doi.org/10.1016/j.optmat.2013.06.014" TargetMode="External"/><Relationship Id="rId32" Type="http://schemas.openxmlformats.org/officeDocument/2006/relationships/hyperlink" Target="https://doi.org/10.1016/S1002-0721(07)60040-4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doi-org.ezproxy.library.yorku.ca/10.1016/j.saa.2005.01.011" TargetMode="External"/><Relationship Id="rId15" Type="http://schemas.openxmlformats.org/officeDocument/2006/relationships/hyperlink" Target="https://doi.org/10.1016/j.optmat.2020.110387" TargetMode="External"/><Relationship Id="rId23" Type="http://schemas.openxmlformats.org/officeDocument/2006/relationships/hyperlink" Target="http://dx.doi.org/10.1016/j.optmat.2013.06.014" TargetMode="External"/><Relationship Id="rId28" Type="http://schemas.openxmlformats.org/officeDocument/2006/relationships/hyperlink" Target="https://doi.org/10.1016/j.jallcom.2017.12.314" TargetMode="External"/><Relationship Id="rId36" Type="http://schemas.openxmlformats.org/officeDocument/2006/relationships/hyperlink" Target="https://doi.org/10.1016/S1002-0721(07)60040-4" TargetMode="External"/><Relationship Id="rId10" Type="http://schemas.openxmlformats.org/officeDocument/2006/relationships/hyperlink" Target="https://doi.org/10.1016/j.jlumin.2020.117808" TargetMode="External"/><Relationship Id="rId19" Type="http://schemas.openxmlformats.org/officeDocument/2006/relationships/hyperlink" Target="https://doi.org/10.1016/j.physb.2012.01.003" TargetMode="External"/><Relationship Id="rId31" Type="http://schemas.openxmlformats.org/officeDocument/2006/relationships/hyperlink" Target="https://doi.org/10.1016/S1002-0721(07)60040-4" TargetMode="External"/><Relationship Id="rId4" Type="http://schemas.openxmlformats.org/officeDocument/2006/relationships/hyperlink" Target="https://doi-org.ezproxy.library.yorku.ca/10.1016/j.saa.2005.01.011" TargetMode="External"/><Relationship Id="rId9" Type="http://schemas.openxmlformats.org/officeDocument/2006/relationships/hyperlink" Target="https://doi.org/10.1016/j.jlumin.2020.117808" TargetMode="External"/><Relationship Id="rId14" Type="http://schemas.openxmlformats.org/officeDocument/2006/relationships/hyperlink" Target="https://doi.org/10.1016/j.optmat.2020.110387" TargetMode="External"/><Relationship Id="rId22" Type="http://schemas.openxmlformats.org/officeDocument/2006/relationships/hyperlink" Target="http://dx.doi.org/10.1016/j.optmat.2013.06.014" TargetMode="External"/><Relationship Id="rId27" Type="http://schemas.openxmlformats.org/officeDocument/2006/relationships/hyperlink" Target="https://doi.org/10.1016/j.jallcom.2017.12.314" TargetMode="External"/><Relationship Id="rId30" Type="http://schemas.openxmlformats.org/officeDocument/2006/relationships/hyperlink" Target="https://doi.org/10.1016/S1002-0721(07)60040-4" TargetMode="External"/><Relationship Id="rId35" Type="http://schemas.openxmlformats.org/officeDocument/2006/relationships/hyperlink" Target="https://doi.org/10.1016/S1002-0721(07)60040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1"/>
  <sheetViews>
    <sheetView tabSelected="1" topLeftCell="T163" workbookViewId="0">
      <selection activeCell="AF187" sqref="AF187"/>
    </sheetView>
  </sheetViews>
  <sheetFormatPr defaultColWidth="10.875" defaultRowHeight="15" x14ac:dyDescent="0.25"/>
  <cols>
    <col min="1" max="257" width="8.875" style="1" customWidth="1"/>
    <col min="258" max="16384" width="10.875" style="1"/>
  </cols>
  <sheetData>
    <row r="1" spans="1:32" ht="15.7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204</v>
      </c>
      <c r="AB1" s="2" t="s">
        <v>205</v>
      </c>
      <c r="AC1" s="3" t="s">
        <v>25</v>
      </c>
      <c r="AD1" s="3" t="s">
        <v>26</v>
      </c>
      <c r="AE1" s="3" t="s">
        <v>27</v>
      </c>
      <c r="AF1" s="1" t="s">
        <v>28</v>
      </c>
    </row>
    <row r="2" spans="1:32" ht="15.75" x14ac:dyDescent="0.25">
      <c r="A2" s="1" t="s">
        <v>29</v>
      </c>
      <c r="B2" s="2">
        <v>80.721157088279881</v>
      </c>
      <c r="C2" s="2">
        <v>11.931813184074496</v>
      </c>
      <c r="D2" s="2">
        <v>4.5431489197010526</v>
      </c>
      <c r="E2" s="2">
        <v>2.8038808079445734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3">
        <v>2.14</v>
      </c>
      <c r="AD2" s="3">
        <v>2.77</v>
      </c>
      <c r="AE2" s="3">
        <v>1.42</v>
      </c>
      <c r="AF2" s="4" t="s">
        <v>30</v>
      </c>
    </row>
    <row r="3" spans="1:32" ht="15.75" x14ac:dyDescent="0.25">
      <c r="A3" s="1" t="s">
        <v>31</v>
      </c>
      <c r="B3" s="2">
        <v>80.651304366767747</v>
      </c>
      <c r="C3" s="2">
        <v>11.938790485668502</v>
      </c>
      <c r="D3" s="2">
        <v>4.5458055922209955</v>
      </c>
      <c r="E3" s="2">
        <v>2.8055204180967657</v>
      </c>
      <c r="F3" s="2">
        <v>5.8579137245997261E-2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3">
        <v>3.08</v>
      </c>
      <c r="AD3" s="3">
        <v>2.15</v>
      </c>
      <c r="AE3" s="3">
        <v>1.88</v>
      </c>
      <c r="AF3" s="4" t="s">
        <v>32</v>
      </c>
    </row>
    <row r="4" spans="1:32" ht="15.75" x14ac:dyDescent="0.25">
      <c r="A4" s="1" t="s">
        <v>33</v>
      </c>
      <c r="B4" s="2">
        <v>80.58136990266226</v>
      </c>
      <c r="C4" s="2">
        <v>11.945775952194587</v>
      </c>
      <c r="D4" s="2">
        <v>4.5484653736148202</v>
      </c>
      <c r="E4" s="2">
        <v>2.8071619469427898</v>
      </c>
      <c r="F4" s="2">
        <v>0.11722682458554883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3">
        <v>3.64</v>
      </c>
      <c r="AD4" s="3">
        <v>1.27</v>
      </c>
      <c r="AE4" s="3">
        <v>2.17</v>
      </c>
      <c r="AF4" s="4" t="s">
        <v>30</v>
      </c>
    </row>
    <row r="5" spans="1:32" ht="15.75" x14ac:dyDescent="0.25">
      <c r="A5" s="1" t="s">
        <v>34</v>
      </c>
      <c r="B5" s="2">
        <v>80.511353552395008</v>
      </c>
      <c r="C5" s="2">
        <v>11.952769597993216</v>
      </c>
      <c r="D5" s="2">
        <v>4.5511282693427901</v>
      </c>
      <c r="E5" s="2">
        <v>2.8088053978525402</v>
      </c>
      <c r="F5" s="2">
        <v>0.17594318241646117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3">
        <v>3.72</v>
      </c>
      <c r="AD5" s="3">
        <v>1.3</v>
      </c>
      <c r="AE5" s="3">
        <v>2.2200000000000002</v>
      </c>
      <c r="AF5" s="4" t="s">
        <v>30</v>
      </c>
    </row>
    <row r="6" spans="1:32" ht="15.75" x14ac:dyDescent="0.25">
      <c r="A6" s="1" t="s">
        <v>35</v>
      </c>
      <c r="B6" s="2">
        <v>80.441255172061133</v>
      </c>
      <c r="C6" s="2">
        <v>11.959771437438448</v>
      </c>
      <c r="D6" s="2">
        <v>4.5537942848779647</v>
      </c>
      <c r="E6" s="2">
        <v>2.8104507742038058</v>
      </c>
      <c r="F6" s="2">
        <v>0.23472833141865318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3">
        <v>3.49</v>
      </c>
      <c r="AD6" s="3">
        <v>1.9</v>
      </c>
      <c r="AE6" s="3">
        <v>2.09</v>
      </c>
      <c r="AF6" s="4" t="s">
        <v>30</v>
      </c>
    </row>
    <row r="7" spans="1:32" ht="15.75" x14ac:dyDescent="0.25">
      <c r="A7" s="1" t="s">
        <v>36</v>
      </c>
      <c r="B7" s="2">
        <v>83.049773755656119</v>
      </c>
      <c r="C7" s="2">
        <v>12.276018099547512</v>
      </c>
      <c r="D7" s="2">
        <v>4.6742081447963804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3">
        <v>0.9</v>
      </c>
      <c r="AD7" s="3">
        <v>0.21</v>
      </c>
      <c r="AE7" s="3">
        <v>0.02</v>
      </c>
      <c r="AF7" s="4" t="s">
        <v>30</v>
      </c>
    </row>
    <row r="8" spans="1:32" ht="15.75" x14ac:dyDescent="0.25">
      <c r="A8" s="1" t="s">
        <v>37</v>
      </c>
      <c r="B8" s="2">
        <v>82.76739198077307</v>
      </c>
      <c r="C8" s="2">
        <v>12.305614680497015</v>
      </c>
      <c r="D8" s="2">
        <v>4.6854773184494718</v>
      </c>
      <c r="E8" s="2">
        <v>0</v>
      </c>
      <c r="F8" s="2">
        <v>0.24151602028045135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>
        <v>1.87</v>
      </c>
      <c r="AD8" s="3">
        <v>2.63</v>
      </c>
      <c r="AE8" s="3">
        <v>1.32</v>
      </c>
      <c r="AF8" s="4" t="s">
        <v>30</v>
      </c>
    </row>
    <row r="9" spans="1:32" ht="15.75" x14ac:dyDescent="0.25">
      <c r="A9" s="1" t="s">
        <v>38</v>
      </c>
      <c r="B9" s="2">
        <v>61.468583045172601</v>
      </c>
      <c r="C9" s="2">
        <v>2.6122222086709468</v>
      </c>
      <c r="D9" s="2">
        <v>0</v>
      </c>
      <c r="E9" s="2">
        <v>2.4554054288261717</v>
      </c>
      <c r="F9" s="2">
        <v>0</v>
      </c>
      <c r="G9" s="2">
        <v>33.463789317330274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3">
        <v>3.2082999999999999</v>
      </c>
      <c r="AD9" s="3">
        <v>0.88439999999999996</v>
      </c>
      <c r="AE9" s="3">
        <v>2.3658999999999999</v>
      </c>
      <c r="AF9" s="4" t="s">
        <v>39</v>
      </c>
    </row>
    <row r="10" spans="1:32" ht="15.75" x14ac:dyDescent="0.25">
      <c r="A10" s="1" t="s">
        <v>40</v>
      </c>
      <c r="B10" s="2">
        <v>60.14140389606515</v>
      </c>
      <c r="C10" s="2">
        <v>2.5558212526632951</v>
      </c>
      <c r="D10" s="2">
        <v>0</v>
      </c>
      <c r="E10" s="2">
        <v>6.0059758297626464</v>
      </c>
      <c r="F10" s="2">
        <v>0</v>
      </c>
      <c r="G10" s="2">
        <v>31.29679902150891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3">
        <v>2.5737999999999999</v>
      </c>
      <c r="AD10" s="3">
        <v>0.84970000000000001</v>
      </c>
      <c r="AE10" s="3">
        <v>2.2483</v>
      </c>
      <c r="AF10" s="4" t="s">
        <v>39</v>
      </c>
    </row>
    <row r="11" spans="1:32" ht="15.75" x14ac:dyDescent="0.25">
      <c r="A11" s="1" t="s">
        <v>41</v>
      </c>
      <c r="B11" s="2">
        <v>59.288005292333636</v>
      </c>
      <c r="C11" s="2">
        <v>2.5195544855592287</v>
      </c>
      <c r="D11" s="2">
        <v>0</v>
      </c>
      <c r="E11" s="2">
        <v>8.2890525527863517</v>
      </c>
      <c r="F11" s="2">
        <v>0</v>
      </c>
      <c r="G11" s="2">
        <v>29.903387669320779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3">
        <v>2.3683999999999998</v>
      </c>
      <c r="AD11" s="3">
        <v>0.82889999999999997</v>
      </c>
      <c r="AE11" s="3">
        <v>2.2073</v>
      </c>
      <c r="AF11" s="4" t="s">
        <v>39</v>
      </c>
    </row>
    <row r="12" spans="1:32" ht="15.75" x14ac:dyDescent="0.25">
      <c r="A12" s="1" t="s">
        <v>42</v>
      </c>
      <c r="B12" s="2">
        <v>58.870324217121819</v>
      </c>
      <c r="C12" s="2">
        <v>2.501804348387398</v>
      </c>
      <c r="D12" s="2">
        <v>0</v>
      </c>
      <c r="E12" s="2">
        <v>9.4064646698134649</v>
      </c>
      <c r="F12" s="2">
        <v>0</v>
      </c>
      <c r="G12" s="2">
        <v>29.221406764677312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3">
        <v>1.9770000000000001</v>
      </c>
      <c r="AD12" s="3">
        <v>0.75460000000000005</v>
      </c>
      <c r="AE12" s="3">
        <v>1.9583999999999999</v>
      </c>
      <c r="AF12" s="4" t="s">
        <v>39</v>
      </c>
    </row>
    <row r="13" spans="1:32" ht="15.75" x14ac:dyDescent="0.25">
      <c r="A13" s="1" t="s">
        <v>43</v>
      </c>
      <c r="B13" s="2">
        <v>58.052372017738222</v>
      </c>
      <c r="C13" s="2">
        <v>2.4670439424204855</v>
      </c>
      <c r="D13" s="2">
        <v>0</v>
      </c>
      <c r="E13" s="2">
        <v>11.594712481320606</v>
      </c>
      <c r="F13" s="2">
        <v>0</v>
      </c>
      <c r="G13" s="2">
        <v>27.885871558520687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">
        <v>1.5568</v>
      </c>
      <c r="AD13" s="3">
        <v>0.39419999999999999</v>
      </c>
      <c r="AE13" s="3">
        <v>1.6836</v>
      </c>
      <c r="AF13" s="4" t="s">
        <v>39</v>
      </c>
    </row>
    <row r="14" spans="1:32" ht="15.75" x14ac:dyDescent="0.25">
      <c r="A14" s="1" t="s">
        <v>44</v>
      </c>
      <c r="B14" s="2">
        <v>78.198517037312669</v>
      </c>
      <c r="C14" s="2">
        <v>11.558928665262574</v>
      </c>
      <c r="D14" s="2">
        <v>0</v>
      </c>
      <c r="E14" s="2">
        <v>2.7162559239686934</v>
      </c>
      <c r="F14" s="2">
        <v>0</v>
      </c>
      <c r="G14" s="2">
        <v>0</v>
      </c>
      <c r="H14" s="2">
        <v>7.5262983734560756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3">
        <v>8.3699999999999992</v>
      </c>
      <c r="AD14" s="3">
        <v>2.98</v>
      </c>
      <c r="AE14" s="3">
        <v>1.99</v>
      </c>
      <c r="AF14" s="4" t="s">
        <v>45</v>
      </c>
    </row>
    <row r="15" spans="1:32" ht="15.75" x14ac:dyDescent="0.25">
      <c r="A15" s="1" t="s">
        <v>46</v>
      </c>
      <c r="B15" s="2">
        <v>78.236016672504078</v>
      </c>
      <c r="C15" s="2">
        <v>11.56447168096892</v>
      </c>
      <c r="D15" s="2">
        <v>0</v>
      </c>
      <c r="E15" s="2">
        <v>2.7175584883918362</v>
      </c>
      <c r="F15" s="2">
        <v>0</v>
      </c>
      <c r="G15" s="2">
        <v>0</v>
      </c>
      <c r="H15" s="2">
        <v>3.7649537826081083</v>
      </c>
      <c r="I15" s="2">
        <v>3.7169993755270547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>
        <v>9.11</v>
      </c>
      <c r="AD15" s="3">
        <v>3.33</v>
      </c>
      <c r="AE15" s="3">
        <v>2.27</v>
      </c>
      <c r="AF15" s="4" t="s">
        <v>45</v>
      </c>
    </row>
    <row r="16" spans="1:32" ht="15.75" x14ac:dyDescent="0.25">
      <c r="A16" s="1" t="s">
        <v>47</v>
      </c>
      <c r="B16" s="2">
        <v>75.426768631512729</v>
      </c>
      <c r="C16" s="2">
        <v>6.4646750267673605</v>
      </c>
      <c r="D16" s="2">
        <v>0</v>
      </c>
      <c r="E16" s="2">
        <v>1.5191470028498899</v>
      </c>
      <c r="F16" s="2">
        <v>0</v>
      </c>
      <c r="G16" s="2">
        <v>0</v>
      </c>
      <c r="H16" s="2">
        <v>0</v>
      </c>
      <c r="I16" s="2">
        <v>0</v>
      </c>
      <c r="J16" s="2">
        <v>16.589409338870023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v>5.73</v>
      </c>
      <c r="AD16" s="3">
        <v>2.0099999999999998</v>
      </c>
      <c r="AE16" s="3">
        <v>2.37</v>
      </c>
      <c r="AF16" s="4" t="s">
        <v>48</v>
      </c>
    </row>
    <row r="17" spans="1:32" ht="15.75" x14ac:dyDescent="0.25">
      <c r="A17" s="1" t="s">
        <v>49</v>
      </c>
      <c r="B17" s="2">
        <v>74.136592601457153</v>
      </c>
      <c r="C17" s="2">
        <v>6.4079449384399538</v>
      </c>
      <c r="D17" s="2">
        <v>0</v>
      </c>
      <c r="E17" s="2">
        <v>3.0116317703059972</v>
      </c>
      <c r="F17" s="2">
        <v>0</v>
      </c>
      <c r="G17" s="2">
        <v>0</v>
      </c>
      <c r="H17" s="2">
        <v>0</v>
      </c>
      <c r="I17" s="2">
        <v>0</v>
      </c>
      <c r="J17" s="2">
        <v>16.443830689796894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3">
        <v>4.96</v>
      </c>
      <c r="AD17" s="3">
        <v>2.02</v>
      </c>
      <c r="AE17" s="3">
        <v>2.39</v>
      </c>
      <c r="AF17" s="4" t="s">
        <v>48</v>
      </c>
    </row>
    <row r="18" spans="1:32" ht="15.75" x14ac:dyDescent="0.25">
      <c r="A18" s="1" t="s">
        <v>50</v>
      </c>
      <c r="B18" s="2">
        <v>72.868863206398558</v>
      </c>
      <c r="C18" s="2">
        <v>6.352201846891564</v>
      </c>
      <c r="D18" s="2">
        <v>0</v>
      </c>
      <c r="E18" s="2">
        <v>4.4781501114503524</v>
      </c>
      <c r="F18" s="2">
        <v>0</v>
      </c>
      <c r="G18" s="2">
        <v>0</v>
      </c>
      <c r="H18" s="2">
        <v>0</v>
      </c>
      <c r="I18" s="2">
        <v>0</v>
      </c>
      <c r="J18" s="2">
        <v>16.30078483525952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3">
        <v>3.18</v>
      </c>
      <c r="AD18" s="3">
        <v>1.49</v>
      </c>
      <c r="AE18" s="3">
        <v>1.81</v>
      </c>
      <c r="AF18" s="4" t="s">
        <v>48</v>
      </c>
    </row>
    <row r="19" spans="1:32" ht="15.75" x14ac:dyDescent="0.25">
      <c r="A19" s="1" t="s">
        <v>51</v>
      </c>
      <c r="B19" s="2">
        <v>71.622999704433653</v>
      </c>
      <c r="C19" s="2">
        <v>6.297420216428848</v>
      </c>
      <c r="D19" s="2">
        <v>0</v>
      </c>
      <c r="E19" s="2">
        <v>5.9193738326289784</v>
      </c>
      <c r="F19" s="2">
        <v>0</v>
      </c>
      <c r="G19" s="2">
        <v>0</v>
      </c>
      <c r="H19" s="2">
        <v>0</v>
      </c>
      <c r="I19" s="2">
        <v>0</v>
      </c>
      <c r="J19" s="2">
        <v>16.16020624650853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3">
        <v>3.13</v>
      </c>
      <c r="AD19" s="3">
        <v>1.45</v>
      </c>
      <c r="AE19" s="3">
        <v>1.79</v>
      </c>
      <c r="AF19" s="4" t="s">
        <v>48</v>
      </c>
    </row>
    <row r="20" spans="1:32" ht="15.75" x14ac:dyDescent="0.25">
      <c r="A20" s="1" t="s">
        <v>52</v>
      </c>
      <c r="B20" s="2">
        <v>85.086903085519808</v>
      </c>
      <c r="C20" s="2">
        <v>11.570965818096003</v>
      </c>
      <c r="D20" s="2">
        <v>1.9825888170077133</v>
      </c>
      <c r="E20" s="2">
        <v>1.3595422793764844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3">
        <v>4.9800000000000004</v>
      </c>
      <c r="AD20" s="3">
        <v>1.25</v>
      </c>
      <c r="AE20" s="3">
        <v>1.43</v>
      </c>
      <c r="AF20" s="1" t="s">
        <v>53</v>
      </c>
    </row>
    <row r="21" spans="1:32" ht="15.75" x14ac:dyDescent="0.25">
      <c r="A21" s="1" t="s">
        <v>54</v>
      </c>
      <c r="B21" s="2">
        <v>84.128465642974817</v>
      </c>
      <c r="C21" s="2">
        <v>11.440627934305297</v>
      </c>
      <c r="D21" s="2">
        <v>1.7424502257482302</v>
      </c>
      <c r="E21" s="2">
        <v>2.6884561969716563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3">
        <v>4.93</v>
      </c>
      <c r="AD21" s="3">
        <v>1.3</v>
      </c>
      <c r="AE21" s="3">
        <v>1.31</v>
      </c>
      <c r="AF21" s="1" t="s">
        <v>53</v>
      </c>
    </row>
    <row r="22" spans="1:32" ht="15.75" x14ac:dyDescent="0.25">
      <c r="A22" s="1" t="s">
        <v>55</v>
      </c>
      <c r="B22" s="2">
        <v>49.905540111150515</v>
      </c>
      <c r="C22" s="2">
        <v>0</v>
      </c>
      <c r="D22" s="2">
        <v>0</v>
      </c>
      <c r="E22" s="2">
        <v>3.9870232254213232E-2</v>
      </c>
      <c r="F22" s="2">
        <v>0</v>
      </c>
      <c r="G22" s="2">
        <v>0</v>
      </c>
      <c r="H22" s="2">
        <v>0</v>
      </c>
      <c r="I22" s="2">
        <v>0</v>
      </c>
      <c r="J22" s="2">
        <v>29.026096094722632</v>
      </c>
      <c r="K22" s="2">
        <v>6.3007307847097929</v>
      </c>
      <c r="L22" s="2">
        <v>14.727762777162839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3">
        <v>3.74</v>
      </c>
      <c r="AD22" s="3">
        <v>2.74</v>
      </c>
      <c r="AE22" s="3">
        <v>1.86</v>
      </c>
      <c r="AF22" s="1" t="s">
        <v>56</v>
      </c>
    </row>
    <row r="23" spans="1:32" ht="15.75" x14ac:dyDescent="0.25">
      <c r="A23" s="1" t="s">
        <v>57</v>
      </c>
      <c r="B23" s="2">
        <v>49.727103306914685</v>
      </c>
      <c r="C23" s="2">
        <v>0</v>
      </c>
      <c r="D23" s="2">
        <v>0</v>
      </c>
      <c r="E23" s="2">
        <v>0.39727676601840034</v>
      </c>
      <c r="F23" s="2">
        <v>0</v>
      </c>
      <c r="G23" s="2">
        <v>0</v>
      </c>
      <c r="H23" s="2">
        <v>0</v>
      </c>
      <c r="I23" s="2">
        <v>0</v>
      </c>
      <c r="J23" s="2">
        <v>28.92231355244278</v>
      </c>
      <c r="K23" s="2">
        <v>6.2782025791624747</v>
      </c>
      <c r="L23" s="2">
        <v>14.675103795461663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3">
        <v>5.99</v>
      </c>
      <c r="AD23" s="3">
        <v>2.57</v>
      </c>
      <c r="AE23" s="3">
        <v>1.62</v>
      </c>
      <c r="AF23" s="1" t="s">
        <v>56</v>
      </c>
    </row>
    <row r="24" spans="1:32" ht="15.75" x14ac:dyDescent="0.25">
      <c r="A24" s="1" t="s">
        <v>58</v>
      </c>
      <c r="B24" s="2">
        <v>48.010492518665735</v>
      </c>
      <c r="C24" s="2">
        <v>0</v>
      </c>
      <c r="D24" s="2">
        <v>0</v>
      </c>
      <c r="E24" s="2">
        <v>3.835625229373437</v>
      </c>
      <c r="F24" s="2">
        <v>0</v>
      </c>
      <c r="G24" s="2">
        <v>0</v>
      </c>
      <c r="H24" s="2">
        <v>0</v>
      </c>
      <c r="I24" s="2">
        <v>0</v>
      </c>
      <c r="J24" s="2">
        <v>27.923897152460391</v>
      </c>
      <c r="K24" s="2">
        <v>6.0614750892926974</v>
      </c>
      <c r="L24" s="2">
        <v>14.168510010207743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3">
        <v>7.72</v>
      </c>
      <c r="AD24" s="3">
        <v>2.88</v>
      </c>
      <c r="AE24" s="3">
        <v>1.45</v>
      </c>
      <c r="AF24" s="1" t="s">
        <v>56</v>
      </c>
    </row>
    <row r="25" spans="1:32" ht="15.75" x14ac:dyDescent="0.25">
      <c r="A25" s="1" t="s">
        <v>59</v>
      </c>
      <c r="B25" s="2">
        <v>46.237013946427638</v>
      </c>
      <c r="C25" s="2">
        <v>0</v>
      </c>
      <c r="D25" s="2">
        <v>0</v>
      </c>
      <c r="E25" s="2">
        <v>7.3878791039212617</v>
      </c>
      <c r="F25" s="2">
        <v>0</v>
      </c>
      <c r="G25" s="2">
        <v>0</v>
      </c>
      <c r="H25" s="2">
        <v>0</v>
      </c>
      <c r="I25" s="2">
        <v>0</v>
      </c>
      <c r="J25" s="2">
        <v>26.892405271096848</v>
      </c>
      <c r="K25" s="2">
        <v>5.8375678635370738</v>
      </c>
      <c r="L25" s="2">
        <v>13.64513381501718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3">
        <v>6.02</v>
      </c>
      <c r="AD25" s="3">
        <v>2.5099999999999998</v>
      </c>
      <c r="AE25" s="3">
        <v>1.64</v>
      </c>
      <c r="AF25" s="1" t="s">
        <v>56</v>
      </c>
    </row>
    <row r="26" spans="1:32" ht="15.75" x14ac:dyDescent="0.25">
      <c r="A26" s="1" t="s">
        <v>60</v>
      </c>
      <c r="B26" s="2">
        <v>44.589890350591268</v>
      </c>
      <c r="C26" s="2">
        <v>0</v>
      </c>
      <c r="D26" s="2">
        <v>0</v>
      </c>
      <c r="E26" s="2">
        <v>10.687045649691838</v>
      </c>
      <c r="F26" s="2">
        <v>0</v>
      </c>
      <c r="G26" s="2">
        <v>0</v>
      </c>
      <c r="H26" s="2">
        <v>0</v>
      </c>
      <c r="I26" s="2">
        <v>0</v>
      </c>
      <c r="J26" s="2">
        <v>25.934404061889428</v>
      </c>
      <c r="K26" s="2">
        <v>5.6296133494010903</v>
      </c>
      <c r="L26" s="2">
        <v>13.159046588426371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3">
        <v>4.92</v>
      </c>
      <c r="AD26" s="3">
        <v>2.1800000000000002</v>
      </c>
      <c r="AE26" s="3">
        <v>1.48</v>
      </c>
      <c r="AF26" s="1" t="s">
        <v>56</v>
      </c>
    </row>
    <row r="27" spans="1:32" ht="15.75" x14ac:dyDescent="0.25">
      <c r="A27" s="1" t="s">
        <v>61</v>
      </c>
      <c r="B27" s="2">
        <v>57.395551005680815</v>
      </c>
      <c r="C27" s="2">
        <v>0</v>
      </c>
      <c r="D27" s="2">
        <v>5.5723312207582971</v>
      </c>
      <c r="E27" s="2">
        <v>2.2927053227540752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34.739412450806803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3">
        <v>6.7</v>
      </c>
      <c r="AD27" s="3">
        <v>1.7</v>
      </c>
      <c r="AE27" s="3">
        <v>1.1499999999999999</v>
      </c>
      <c r="AF27" s="4" t="s">
        <v>62</v>
      </c>
    </row>
    <row r="28" spans="1:32" ht="15.75" x14ac:dyDescent="0.25">
      <c r="A28" s="1" t="s">
        <v>63</v>
      </c>
      <c r="B28" s="2">
        <f>0.693069306930693*100</f>
        <v>69.306930693069305</v>
      </c>
      <c r="C28" s="2">
        <f>0.198019801980198*100</f>
        <v>19.801980198019802</v>
      </c>
      <c r="D28" s="2">
        <f>0.099009900990099*100</f>
        <v>9.9009900990099009</v>
      </c>
      <c r="E28" s="2">
        <f>0.0099009900990099*100</f>
        <v>0.99009900990098998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3">
        <v>5.7569999999999997</v>
      </c>
      <c r="AD28" s="3">
        <v>1.1060000000000001</v>
      </c>
      <c r="AE28" s="3">
        <v>1.2989999999999999</v>
      </c>
      <c r="AF28" s="1" t="s">
        <v>64</v>
      </c>
    </row>
    <row r="29" spans="1:32" ht="15.75" x14ac:dyDescent="0.25">
      <c r="A29" s="1" t="s">
        <v>65</v>
      </c>
      <c r="B29" s="2">
        <f>0.495049504950495*100</f>
        <v>49.504950495049499</v>
      </c>
      <c r="C29" s="2">
        <f>0.148514851485149*100</f>
        <v>14.8514851485149</v>
      </c>
      <c r="D29" s="2">
        <f>0.099009900990099*100</f>
        <v>9.9009900990099009</v>
      </c>
      <c r="E29" s="2">
        <f>0.0099009900990099*100</f>
        <v>0.99009900990098998</v>
      </c>
      <c r="F29" s="2">
        <v>0</v>
      </c>
      <c r="G29" s="2">
        <v>0</v>
      </c>
      <c r="H29" s="2">
        <v>0</v>
      </c>
      <c r="I29" s="2">
        <f>0.0495049504950495*100</f>
        <v>4.9504950495049505</v>
      </c>
      <c r="J29" s="2">
        <f>0.198019801980198*100</f>
        <v>19.801980198019802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3">
        <v>2.0230000000000001</v>
      </c>
      <c r="AD29" s="3">
        <v>5.0179999999999998</v>
      </c>
      <c r="AE29" s="3">
        <v>0.94899999999999995</v>
      </c>
      <c r="AF29" s="1" t="s">
        <v>64</v>
      </c>
    </row>
    <row r="30" spans="1:32" ht="15.75" x14ac:dyDescent="0.25">
      <c r="A30" s="1" t="s">
        <v>66</v>
      </c>
      <c r="B30" s="2">
        <v>21.057275790149202</v>
      </c>
      <c r="C30" s="2">
        <v>0</v>
      </c>
      <c r="D30" s="2">
        <v>0</v>
      </c>
      <c r="E30" s="2">
        <v>0.25234427115438196</v>
      </c>
      <c r="F30" s="2">
        <v>0</v>
      </c>
      <c r="G30" s="2">
        <v>0</v>
      </c>
      <c r="H30" s="2">
        <v>0</v>
      </c>
      <c r="I30" s="2">
        <v>0</v>
      </c>
      <c r="J30" s="2">
        <v>22.963777263630757</v>
      </c>
      <c r="K30" s="2">
        <v>3.9878205561231805</v>
      </c>
      <c r="L30" s="2">
        <v>9.32140685823334</v>
      </c>
      <c r="M30" s="2">
        <v>6.8356983627044494</v>
      </c>
      <c r="N30" s="2">
        <v>0</v>
      </c>
      <c r="O30" s="2">
        <v>5.1501927347648744</v>
      </c>
      <c r="P30" s="2">
        <v>30.431484163239798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3">
        <f>1146/100</f>
        <v>11.46</v>
      </c>
      <c r="AD30" s="3">
        <f>171/100</f>
        <v>1.71</v>
      </c>
      <c r="AE30" s="3">
        <f>284/100</f>
        <v>2.84</v>
      </c>
      <c r="AF30" s="4" t="s">
        <v>67</v>
      </c>
    </row>
    <row r="31" spans="1:32" ht="15.75" x14ac:dyDescent="0.25">
      <c r="A31" s="1" t="s">
        <v>68</v>
      </c>
      <c r="B31" s="2">
        <v>21.103741550569644</v>
      </c>
      <c r="C31" s="2">
        <v>0</v>
      </c>
      <c r="D31" s="2">
        <v>0</v>
      </c>
      <c r="E31" s="2">
        <v>1.2645055165920895</v>
      </c>
      <c r="F31" s="2">
        <v>0</v>
      </c>
      <c r="G31" s="2">
        <v>0</v>
      </c>
      <c r="H31" s="2">
        <v>0</v>
      </c>
      <c r="I31" s="2">
        <v>0</v>
      </c>
      <c r="J31" s="2">
        <v>23.014449980430115</v>
      </c>
      <c r="K31" s="2">
        <v>3.9966202278569387</v>
      </c>
      <c r="L31" s="2">
        <v>9.3419758179683292</v>
      </c>
      <c r="M31" s="2">
        <v>6.8507822665101079</v>
      </c>
      <c r="N31" s="2">
        <v>0</v>
      </c>
      <c r="O31" s="2">
        <v>5.1615573397649497</v>
      </c>
      <c r="P31" s="2">
        <v>29.266367300307834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3">
        <f>1159/100</f>
        <v>11.59</v>
      </c>
      <c r="AD31" s="3">
        <f>173/100</f>
        <v>1.73</v>
      </c>
      <c r="AE31" s="3">
        <f>339/100</f>
        <v>3.39</v>
      </c>
      <c r="AF31" s="4" t="s">
        <v>67</v>
      </c>
    </row>
    <row r="32" spans="1:32" ht="15.75" x14ac:dyDescent="0.25">
      <c r="A32" s="1" t="s">
        <v>69</v>
      </c>
      <c r="B32" s="2">
        <v>21.162112922943919</v>
      </c>
      <c r="C32" s="2">
        <v>0</v>
      </c>
      <c r="D32" s="2">
        <v>0</v>
      </c>
      <c r="E32" s="2">
        <v>2.5360060887482794</v>
      </c>
      <c r="F32" s="2">
        <v>0</v>
      </c>
      <c r="G32" s="2">
        <v>0</v>
      </c>
      <c r="H32" s="2">
        <v>0</v>
      </c>
      <c r="I32" s="2">
        <v>0</v>
      </c>
      <c r="J32" s="2">
        <v>23.078106229563843</v>
      </c>
      <c r="K32" s="2">
        <v>4.0076745808018792</v>
      </c>
      <c r="L32" s="2">
        <v>9.3678150251001764</v>
      </c>
      <c r="M32" s="2">
        <v>6.869731018406795</v>
      </c>
      <c r="N32" s="2">
        <v>0</v>
      </c>
      <c r="O32" s="2">
        <v>5.175833821723784</v>
      </c>
      <c r="P32" s="2">
        <v>27.802720312711322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3">
        <f>1199/100</f>
        <v>11.99</v>
      </c>
      <c r="AD32" s="3">
        <f>222/100</f>
        <v>2.2200000000000002</v>
      </c>
      <c r="AE32" s="3">
        <f>354/100</f>
        <v>3.54</v>
      </c>
      <c r="AF32" s="4" t="s">
        <v>67</v>
      </c>
    </row>
    <row r="33" spans="1:32" ht="15.75" x14ac:dyDescent="0.25">
      <c r="A33" s="1" t="s">
        <v>70</v>
      </c>
      <c r="B33" s="2">
        <v>21.220808092626967</v>
      </c>
      <c r="C33" s="2">
        <v>0</v>
      </c>
      <c r="D33" s="2">
        <v>0</v>
      </c>
      <c r="E33" s="2">
        <v>3.8145599208607455</v>
      </c>
      <c r="F33" s="2">
        <v>0</v>
      </c>
      <c r="G33" s="2">
        <v>0</v>
      </c>
      <c r="H33" s="2">
        <v>0</v>
      </c>
      <c r="I33" s="2">
        <v>0</v>
      </c>
      <c r="J33" s="2">
        <v>23.142115592241375</v>
      </c>
      <c r="K33" s="2">
        <v>4.0187902543837719</v>
      </c>
      <c r="L33" s="2">
        <v>9.3937975673188916</v>
      </c>
      <c r="M33" s="2">
        <v>6.8887848827005218</v>
      </c>
      <c r="N33" s="2">
        <v>0</v>
      </c>
      <c r="O33" s="2">
        <v>5.1901894980933179</v>
      </c>
      <c r="P33" s="2">
        <v>26.33095419177441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3">
        <f>1172/100</f>
        <v>11.72</v>
      </c>
      <c r="AD33" s="3">
        <f>220/100</f>
        <v>2.2000000000000002</v>
      </c>
      <c r="AE33" s="3">
        <f>283/100</f>
        <v>2.83</v>
      </c>
      <c r="AF33" s="4" t="s">
        <v>67</v>
      </c>
    </row>
    <row r="34" spans="1:32" ht="15.75" x14ac:dyDescent="0.25">
      <c r="A34" s="1" t="s">
        <v>71</v>
      </c>
      <c r="B34" s="2">
        <v>21.279829761361906</v>
      </c>
      <c r="C34" s="2">
        <v>0</v>
      </c>
      <c r="D34" s="2">
        <v>0</v>
      </c>
      <c r="E34" s="2">
        <v>5.1002258648597474</v>
      </c>
      <c r="F34" s="2">
        <v>0</v>
      </c>
      <c r="G34" s="2">
        <v>0</v>
      </c>
      <c r="H34" s="2">
        <v>0</v>
      </c>
      <c r="I34" s="2">
        <v>0</v>
      </c>
      <c r="J34" s="2">
        <v>23.206481014818547</v>
      </c>
      <c r="K34" s="2">
        <v>4.029967760257918</v>
      </c>
      <c r="L34" s="2">
        <v>9.4199246406028756</v>
      </c>
      <c r="M34" s="2">
        <v>6.9079447364421078</v>
      </c>
      <c r="N34" s="2">
        <v>0</v>
      </c>
      <c r="O34" s="2">
        <v>5.2046250296664285</v>
      </c>
      <c r="P34" s="2">
        <v>24.851001191990463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3">
        <f>1159/100</f>
        <v>11.59</v>
      </c>
      <c r="AD34" s="3">
        <f>195/100</f>
        <v>1.95</v>
      </c>
      <c r="AE34" s="3">
        <f>279/100</f>
        <v>2.79</v>
      </c>
      <c r="AF34" s="4" t="s">
        <v>67</v>
      </c>
    </row>
    <row r="35" spans="1:32" ht="15.75" x14ac:dyDescent="0.25">
      <c r="A35" s="1" t="s">
        <v>72</v>
      </c>
      <c r="B35" s="2">
        <v>21.339180661033264</v>
      </c>
      <c r="C35" s="2">
        <v>0</v>
      </c>
      <c r="D35" s="2">
        <v>0</v>
      </c>
      <c r="E35" s="2">
        <v>6.3930634292437682</v>
      </c>
      <c r="F35" s="2">
        <v>0</v>
      </c>
      <c r="G35" s="2">
        <v>0</v>
      </c>
      <c r="H35" s="2">
        <v>0</v>
      </c>
      <c r="I35" s="2">
        <v>0</v>
      </c>
      <c r="J35" s="2">
        <v>23.271205476521551</v>
      </c>
      <c r="K35" s="2">
        <v>4.0412076157877843</v>
      </c>
      <c r="L35" s="2">
        <v>9.4461974542731841</v>
      </c>
      <c r="M35" s="2">
        <v>6.9272114664670008</v>
      </c>
      <c r="N35" s="2">
        <v>0</v>
      </c>
      <c r="O35" s="2">
        <v>5.219141084607978</v>
      </c>
      <c r="P35" s="2">
        <v>23.362792812065457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3">
        <f>1124/100</f>
        <v>11.24</v>
      </c>
      <c r="AD35" s="3">
        <f>156/100</f>
        <v>1.56</v>
      </c>
      <c r="AE35" s="3">
        <f>274/100</f>
        <v>2.74</v>
      </c>
      <c r="AF35" s="4" t="s">
        <v>67</v>
      </c>
    </row>
    <row r="36" spans="1:32" ht="15.75" x14ac:dyDescent="0.25">
      <c r="A36" s="1" t="s">
        <v>73</v>
      </c>
      <c r="B36" s="2">
        <v>79.601990049751194</v>
      </c>
      <c r="C36" s="2">
        <v>9.9502487562189099</v>
      </c>
      <c r="D36" s="2">
        <v>9.9502487562189099</v>
      </c>
      <c r="E36" s="2">
        <v>0.49751243781094501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3">
        <v>6.2</v>
      </c>
      <c r="AD36" s="3">
        <v>1.3</v>
      </c>
      <c r="AE36" s="3">
        <v>1.1000000000000001</v>
      </c>
      <c r="AF36" s="4" t="s">
        <v>74</v>
      </c>
    </row>
    <row r="37" spans="1:32" ht="15.75" x14ac:dyDescent="0.25">
      <c r="A37" s="1" t="s">
        <v>75</v>
      </c>
      <c r="B37" s="2">
        <f>0.796019900497512*100</f>
        <v>79.601990049751208</v>
      </c>
      <c r="C37" s="2">
        <f>0.0995024875621891*100</f>
        <v>9.9502487562189099</v>
      </c>
      <c r="D37" s="2">
        <v>0</v>
      </c>
      <c r="E37" s="2">
        <f>0.00497512437810945*100</f>
        <v>0.49751243781094501</v>
      </c>
      <c r="F37" s="2">
        <v>0</v>
      </c>
      <c r="G37" s="2">
        <v>0</v>
      </c>
      <c r="H37" s="2">
        <v>0</v>
      </c>
      <c r="I37" s="2">
        <v>0</v>
      </c>
      <c r="J37" s="2">
        <f>0.0995024875621891*100</f>
        <v>9.9502487562189099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3">
        <v>6.1</v>
      </c>
      <c r="AD37" s="3">
        <v>2.1</v>
      </c>
      <c r="AE37" s="3">
        <v>1</v>
      </c>
      <c r="AF37" s="4" t="s">
        <v>74</v>
      </c>
    </row>
    <row r="38" spans="1:32" ht="15.75" x14ac:dyDescent="0.25">
      <c r="A38" s="1" t="s">
        <v>76</v>
      </c>
      <c r="B38" s="2">
        <f>0.696517412935323*100</f>
        <v>69.651741293532297</v>
      </c>
      <c r="C38" s="2">
        <f>0.0995024875621891*100</f>
        <v>9.9502487562189099</v>
      </c>
      <c r="D38" s="2">
        <v>0</v>
      </c>
      <c r="E38" s="2">
        <f>0.00497512437810945*100</f>
        <v>0.49751243781094501</v>
      </c>
      <c r="F38" s="2">
        <v>0</v>
      </c>
      <c r="G38" s="2">
        <v>0</v>
      </c>
      <c r="H38" s="2">
        <v>0</v>
      </c>
      <c r="I38" s="2">
        <v>0</v>
      </c>
      <c r="J38" s="2">
        <f>0.199004975124378*100</f>
        <v>19.900497512437802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>
        <v>6.8</v>
      </c>
      <c r="AD38" s="3">
        <v>2.2999999999999998</v>
      </c>
      <c r="AE38" s="3">
        <v>1.1000000000000001</v>
      </c>
      <c r="AF38" s="4" t="s">
        <v>74</v>
      </c>
    </row>
    <row r="39" spans="1:32" ht="15.75" x14ac:dyDescent="0.25">
      <c r="A39" s="1" t="s">
        <v>77</v>
      </c>
      <c r="B39" s="2">
        <f>0.597014925373134*100</f>
        <v>59.701492537313406</v>
      </c>
      <c r="C39" s="2">
        <f>0.199004975124378*100</f>
        <v>19.900497512437802</v>
      </c>
      <c r="D39" s="2">
        <v>0</v>
      </c>
      <c r="E39" s="2">
        <f>0.00497512437810945*100</f>
        <v>0.49751243781094501</v>
      </c>
      <c r="F39" s="2">
        <v>0</v>
      </c>
      <c r="G39" s="2">
        <v>0</v>
      </c>
      <c r="H39" s="2">
        <v>0</v>
      </c>
      <c r="I39" s="2">
        <v>0</v>
      </c>
      <c r="J39" s="2">
        <f>0.199004975124378*100</f>
        <v>19.900497512437802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3">
        <v>7.1</v>
      </c>
      <c r="AD39" s="3">
        <v>2.5</v>
      </c>
      <c r="AE39" s="3">
        <v>1.1000000000000001</v>
      </c>
      <c r="AF39" s="4" t="s">
        <v>74</v>
      </c>
    </row>
    <row r="40" spans="1:32" ht="15.75" x14ac:dyDescent="0.25">
      <c r="A40" s="1" t="s">
        <v>78</v>
      </c>
      <c r="B40" s="2">
        <v>71.52598294050506</v>
      </c>
      <c r="C40" s="2">
        <v>0</v>
      </c>
      <c r="D40" s="2">
        <v>0</v>
      </c>
      <c r="E40" s="2">
        <v>2.1699913545257123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26.30402570496922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3">
        <v>6.68</v>
      </c>
      <c r="AD40" s="3">
        <v>3.78</v>
      </c>
      <c r="AE40" s="3">
        <v>1.86</v>
      </c>
      <c r="AF40" s="1" t="s">
        <v>79</v>
      </c>
    </row>
    <row r="41" spans="1:32" ht="15.75" x14ac:dyDescent="0.25">
      <c r="A41" s="1" t="s">
        <v>80</v>
      </c>
      <c r="B41" s="2">
        <v>77.643902766741647</v>
      </c>
      <c r="C41" s="2">
        <v>0</v>
      </c>
      <c r="D41" s="2">
        <v>0</v>
      </c>
      <c r="E41" s="2">
        <v>2.2153856133140897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20.140711619944259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3">
        <v>6.92</v>
      </c>
      <c r="AD41" s="3">
        <v>3.6</v>
      </c>
      <c r="AE41" s="3">
        <v>1.81</v>
      </c>
      <c r="AF41" s="1" t="s">
        <v>79</v>
      </c>
    </row>
    <row r="42" spans="1:32" ht="15.75" x14ac:dyDescent="0.25">
      <c r="A42" s="1" t="s">
        <v>81</v>
      </c>
      <c r="B42" s="2">
        <v>84.023254218198772</v>
      </c>
      <c r="C42" s="2">
        <v>0</v>
      </c>
      <c r="D42" s="2">
        <v>0</v>
      </c>
      <c r="E42" s="2">
        <v>2.2627196645789609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13.714026117222271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3">
        <v>5.01</v>
      </c>
      <c r="AD42" s="3">
        <v>2.9</v>
      </c>
      <c r="AE42" s="3">
        <v>1.55</v>
      </c>
      <c r="AF42" s="1" t="s">
        <v>79</v>
      </c>
    </row>
    <row r="43" spans="1:32" ht="15.75" x14ac:dyDescent="0.25">
      <c r="A43" s="1" t="s">
        <v>82</v>
      </c>
      <c r="B43" s="2">
        <v>80.041219460791652</v>
      </c>
      <c r="C43" s="2">
        <v>0</v>
      </c>
      <c r="D43" s="2">
        <v>0</v>
      </c>
      <c r="E43" s="2">
        <v>2.2837873902122885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13.841714643595552</v>
      </c>
      <c r="O43" s="2">
        <v>0</v>
      </c>
      <c r="P43" s="2">
        <v>0</v>
      </c>
      <c r="Q43" s="2">
        <v>3.8332785054005019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3">
        <v>6.6</v>
      </c>
      <c r="AD43" s="3">
        <v>3.1</v>
      </c>
      <c r="AE43" s="3">
        <v>1.49</v>
      </c>
      <c r="AF43" s="1" t="s">
        <v>79</v>
      </c>
    </row>
    <row r="44" spans="1:32" ht="15.75" x14ac:dyDescent="0.25">
      <c r="A44" s="1" t="s">
        <v>83</v>
      </c>
      <c r="B44" s="2">
        <v>73.687784802025874</v>
      </c>
      <c r="C44" s="2">
        <v>0</v>
      </c>
      <c r="D44" s="2">
        <v>0</v>
      </c>
      <c r="E44" s="2">
        <v>2.2355771900059436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20.324279085968495</v>
      </c>
      <c r="O44" s="2">
        <v>0</v>
      </c>
      <c r="P44" s="2">
        <v>0</v>
      </c>
      <c r="Q44" s="2">
        <v>3.7523589219996758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3">
        <v>7.45</v>
      </c>
      <c r="AD44" s="3">
        <v>3.45</v>
      </c>
      <c r="AE44" s="3">
        <v>1.62</v>
      </c>
      <c r="AF44" s="1" t="s">
        <v>79</v>
      </c>
    </row>
    <row r="45" spans="1:32" ht="15.75" x14ac:dyDescent="0.25">
      <c r="A45" s="1" t="s">
        <v>84</v>
      </c>
      <c r="B45" s="2">
        <v>69.658889435445914</v>
      </c>
      <c r="C45" s="2">
        <v>0</v>
      </c>
      <c r="D45" s="2">
        <v>0</v>
      </c>
      <c r="E45" s="2">
        <v>2.2561402142896743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20.511223489526749</v>
      </c>
      <c r="O45" s="2">
        <v>0</v>
      </c>
      <c r="P45" s="2">
        <v>0</v>
      </c>
      <c r="Q45" s="2">
        <v>7.5737468607376641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3">
        <v>6.56</v>
      </c>
      <c r="AD45" s="3">
        <v>3.46</v>
      </c>
      <c r="AE45" s="3">
        <v>1.64</v>
      </c>
      <c r="AF45" s="1" t="s">
        <v>79</v>
      </c>
    </row>
    <row r="46" spans="1:32" ht="15.75" x14ac:dyDescent="0.25">
      <c r="A46" s="1" t="s">
        <v>85</v>
      </c>
      <c r="B46" s="2">
        <v>75.478752614298898</v>
      </c>
      <c r="C46" s="2">
        <v>0</v>
      </c>
      <c r="D46" s="2">
        <v>0</v>
      </c>
      <c r="E46" s="2">
        <v>2.1282715944288375</v>
      </c>
      <c r="F46" s="2">
        <v>0</v>
      </c>
      <c r="G46" s="2">
        <v>4.2655009355559681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18.127474855716301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3">
        <v>6.05</v>
      </c>
      <c r="AD46" s="3">
        <v>1.93</v>
      </c>
      <c r="AE46" s="3">
        <v>1.1499999999999999</v>
      </c>
      <c r="AF46" s="4" t="s">
        <v>86</v>
      </c>
    </row>
    <row r="47" spans="1:32" ht="15.75" x14ac:dyDescent="0.25">
      <c r="A47" s="1" t="s">
        <v>87</v>
      </c>
      <c r="B47" s="2">
        <v>71.162952459937401</v>
      </c>
      <c r="C47" s="2">
        <v>0</v>
      </c>
      <c r="D47" s="2">
        <v>0</v>
      </c>
      <c r="E47" s="2">
        <v>2.1319903332530745</v>
      </c>
      <c r="F47" s="2">
        <v>0</v>
      </c>
      <c r="G47" s="2">
        <v>8.5459081302335544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18.159149076575975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3">
        <v>6.06</v>
      </c>
      <c r="AD47" s="3">
        <v>1.92</v>
      </c>
      <c r="AE47" s="3">
        <v>1.07</v>
      </c>
      <c r="AF47" s="4" t="s">
        <v>86</v>
      </c>
    </row>
    <row r="48" spans="1:32" ht="15.75" x14ac:dyDescent="0.25">
      <c r="A48" s="1" t="s">
        <v>88</v>
      </c>
      <c r="B48" s="2">
        <v>66.832043871300584</v>
      </c>
      <c r="C48" s="2">
        <v>0</v>
      </c>
      <c r="D48" s="2">
        <v>0</v>
      </c>
      <c r="E48" s="2">
        <v>2.1357220903633998</v>
      </c>
      <c r="F48" s="2">
        <v>0</v>
      </c>
      <c r="G48" s="2">
        <v>12.841299858128469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18.190934180207552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3">
        <v>6.31</v>
      </c>
      <c r="AD48" s="3">
        <v>1.76</v>
      </c>
      <c r="AE48" s="3">
        <v>1.05</v>
      </c>
      <c r="AF48" s="4" t="s">
        <v>86</v>
      </c>
    </row>
    <row r="49" spans="1:32" ht="15.75" x14ac:dyDescent="0.25">
      <c r="A49" s="1" t="s">
        <v>89</v>
      </c>
      <c r="B49" s="2">
        <v>73.930841707794499</v>
      </c>
      <c r="C49" s="2">
        <v>0</v>
      </c>
      <c r="D49" s="2">
        <v>0</v>
      </c>
      <c r="E49" s="2">
        <v>2.5313306095654808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21.560515160057758</v>
      </c>
      <c r="S49" s="2">
        <v>1.977312522582259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3">
        <v>5.54</v>
      </c>
      <c r="AD49" s="3">
        <v>1.9</v>
      </c>
      <c r="AE49" s="3">
        <v>0.88</v>
      </c>
      <c r="AF49" s="4" t="s">
        <v>86</v>
      </c>
    </row>
    <row r="50" spans="1:32" ht="15.75" x14ac:dyDescent="0.25">
      <c r="A50" s="1" t="s">
        <v>90</v>
      </c>
      <c r="B50" s="2">
        <v>72.393053066207372</v>
      </c>
      <c r="C50" s="2">
        <v>0</v>
      </c>
      <c r="D50" s="2">
        <v>4.0162203983561877</v>
      </c>
      <c r="E50" s="2">
        <v>2.478678003838672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21.112048531597765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3">
        <v>6.14</v>
      </c>
      <c r="AD50" s="3">
        <v>1.87</v>
      </c>
      <c r="AE50" s="3">
        <v>1.0900000000000001</v>
      </c>
      <c r="AF50" s="4" t="s">
        <v>86</v>
      </c>
    </row>
    <row r="51" spans="1:32" ht="15.75" x14ac:dyDescent="0.25">
      <c r="A51" s="1" t="s">
        <v>91</v>
      </c>
      <c r="B51" s="2">
        <v>79.821551818991125</v>
      </c>
      <c r="C51" s="2">
        <v>17.445424550342874</v>
      </c>
      <c r="D51" s="2">
        <v>0</v>
      </c>
      <c r="E51" s="2">
        <v>2.7330236306659939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3">
        <v>7.69</v>
      </c>
      <c r="AD51" s="3">
        <v>1.96</v>
      </c>
      <c r="AE51" s="3">
        <v>0.92</v>
      </c>
      <c r="AF51" s="4" t="s">
        <v>92</v>
      </c>
    </row>
    <row r="52" spans="1:32" ht="15.75" x14ac:dyDescent="0.25">
      <c r="A52" s="1" t="s">
        <v>93</v>
      </c>
      <c r="B52" s="2">
        <v>70.52843295821701</v>
      </c>
      <c r="C52" s="2">
        <v>10.276242675383607</v>
      </c>
      <c r="D52" s="2">
        <v>0</v>
      </c>
      <c r="E52" s="2">
        <v>2.4148349601841366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16.780489406215239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3">
        <v>5.99</v>
      </c>
      <c r="AD52" s="3">
        <v>1.91</v>
      </c>
      <c r="AE52" s="3">
        <v>1.2</v>
      </c>
      <c r="AF52" s="4" t="s">
        <v>92</v>
      </c>
    </row>
    <row r="53" spans="1:32" ht="15.75" x14ac:dyDescent="0.25">
      <c r="A53" s="1" t="s">
        <v>94</v>
      </c>
      <c r="B53" s="2">
        <v>73.124658823591034</v>
      </c>
      <c r="C53" s="2">
        <v>10.654521986487779</v>
      </c>
      <c r="D53" s="2">
        <v>0</v>
      </c>
      <c r="E53" s="2">
        <v>2.5037275772645935</v>
      </c>
      <c r="F53" s="2">
        <v>0</v>
      </c>
      <c r="G53" s="2">
        <v>5.0179931692719357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8.6990984433846794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3">
        <v>9.1999999999999993</v>
      </c>
      <c r="AD53" s="3">
        <v>2.33</v>
      </c>
      <c r="AE53" s="3">
        <v>1.21</v>
      </c>
      <c r="AF53" s="4" t="s">
        <v>92</v>
      </c>
    </row>
    <row r="54" spans="1:32" ht="15.75" x14ac:dyDescent="0.25">
      <c r="A54" s="1" t="s">
        <v>95</v>
      </c>
      <c r="B54" s="2">
        <v>83.151562304625088</v>
      </c>
      <c r="C54" s="2">
        <v>6.7846673242841469</v>
      </c>
      <c r="D54" s="2">
        <v>4.3055420481542717</v>
      </c>
      <c r="E54" s="2">
        <v>2.6572377287188962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3.1009905942175973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3">
        <v>5.22</v>
      </c>
      <c r="AD54" s="3">
        <v>1.55</v>
      </c>
      <c r="AE54" s="3">
        <v>1.1299999999999999</v>
      </c>
      <c r="AF54" s="4" t="s">
        <v>96</v>
      </c>
    </row>
    <row r="55" spans="1:32" ht="15.75" x14ac:dyDescent="0.25">
      <c r="A55" s="1" t="s">
        <v>97</v>
      </c>
      <c r="B55" s="2">
        <v>84.544167794393104</v>
      </c>
      <c r="C55" s="2">
        <v>6.8982955556748422</v>
      </c>
      <c r="D55" s="2">
        <v>4.377650392561808</v>
      </c>
      <c r="E55" s="2">
        <v>2.7017406069098788</v>
      </c>
      <c r="F55" s="2">
        <v>0</v>
      </c>
      <c r="G55" s="2">
        <v>0</v>
      </c>
      <c r="H55" s="2">
        <v>0</v>
      </c>
      <c r="I55" s="2">
        <v>1.4781456504603667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3">
        <v>5.62</v>
      </c>
      <c r="AD55" s="3">
        <v>1.5</v>
      </c>
      <c r="AE55" s="3">
        <v>1.18</v>
      </c>
      <c r="AF55" s="4" t="s">
        <v>96</v>
      </c>
    </row>
    <row r="56" spans="1:32" ht="15.75" x14ac:dyDescent="0.25">
      <c r="A56" s="1" t="s">
        <v>98</v>
      </c>
      <c r="B56" s="2">
        <v>72.485653881002719</v>
      </c>
      <c r="C56" s="2">
        <v>0</v>
      </c>
      <c r="D56" s="2">
        <v>0</v>
      </c>
      <c r="E56" s="2">
        <v>2.171617506466256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25.342728612531022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3">
        <v>4.47</v>
      </c>
      <c r="AD56" s="3">
        <v>1.77</v>
      </c>
      <c r="AE56" s="3">
        <v>0.86</v>
      </c>
      <c r="AF56" s="4" t="s">
        <v>96</v>
      </c>
    </row>
    <row r="57" spans="1:32" ht="15.75" x14ac:dyDescent="0.25">
      <c r="A57" s="1" t="s">
        <v>99</v>
      </c>
      <c r="B57" s="2">
        <v>70.719132937347538</v>
      </c>
      <c r="C57" s="2">
        <v>0</v>
      </c>
      <c r="D57" s="2">
        <v>0</v>
      </c>
      <c r="E57" s="2">
        <v>2.118693822931875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27.162173239720577</v>
      </c>
      <c r="Y57" s="2">
        <v>0</v>
      </c>
      <c r="Z57" s="2">
        <v>0</v>
      </c>
      <c r="AA57" s="2">
        <v>0</v>
      </c>
      <c r="AB57" s="2">
        <v>0</v>
      </c>
      <c r="AC57" s="3">
        <v>5.28</v>
      </c>
      <c r="AD57" s="3">
        <v>1.47</v>
      </c>
      <c r="AE57" s="3">
        <v>0.89</v>
      </c>
      <c r="AF57" s="4" t="s">
        <v>96</v>
      </c>
    </row>
    <row r="58" spans="1:32" ht="15.75" x14ac:dyDescent="0.25">
      <c r="A58" s="1" t="s">
        <v>100</v>
      </c>
      <c r="B58" s="2">
        <v>68.231662740638455</v>
      </c>
      <c r="C58" s="2">
        <v>0</v>
      </c>
      <c r="D58" s="2">
        <v>0</v>
      </c>
      <c r="E58" s="2">
        <v>2.0441710237742026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29.724166235587347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3">
        <v>4.76</v>
      </c>
      <c r="AD58" s="3">
        <v>1.67</v>
      </c>
      <c r="AE58" s="3">
        <v>0.9</v>
      </c>
      <c r="AF58" s="4" t="s">
        <v>96</v>
      </c>
    </row>
    <row r="59" spans="1:32" ht="15.75" x14ac:dyDescent="0.25">
      <c r="A59" s="1" t="s">
        <v>101</v>
      </c>
      <c r="B59" s="2">
        <v>62.311134015788603</v>
      </c>
      <c r="C59" s="2">
        <v>0</v>
      </c>
      <c r="D59" s="2">
        <v>0</v>
      </c>
      <c r="E59" s="2">
        <v>1.8667962863188798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35.822069697892509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3">
        <v>4.32</v>
      </c>
      <c r="AD59" s="3">
        <v>1.65</v>
      </c>
      <c r="AE59" s="3">
        <v>0.83</v>
      </c>
      <c r="AF59" s="4" t="s">
        <v>96</v>
      </c>
    </row>
    <row r="60" spans="1:32" ht="15.75" x14ac:dyDescent="0.25">
      <c r="A60" s="1" t="s">
        <v>102</v>
      </c>
      <c r="B60" s="2">
        <v>65.137141026399732</v>
      </c>
      <c r="C60" s="2">
        <v>0</v>
      </c>
      <c r="D60" s="2">
        <v>0</v>
      </c>
      <c r="E60" s="2">
        <v>1.9514614023667307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14.188040641331476</v>
      </c>
      <c r="W60" s="2">
        <v>18.723356929902067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3">
        <v>4.4400000000000004</v>
      </c>
      <c r="AD60" s="3">
        <v>1.51</v>
      </c>
      <c r="AE60" s="3">
        <v>0.84</v>
      </c>
      <c r="AF60" s="4" t="s">
        <v>96</v>
      </c>
    </row>
    <row r="61" spans="1:32" ht="15.75" x14ac:dyDescent="0.25">
      <c r="A61" s="1" t="s">
        <v>103</v>
      </c>
      <c r="B61" s="2">
        <v>38.865339876910191</v>
      </c>
      <c r="C61" s="2">
        <v>0</v>
      </c>
      <c r="D61" s="2">
        <v>0</v>
      </c>
      <c r="E61" s="2">
        <v>1.55250311296112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59.582157010128689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3">
        <v>3.13</v>
      </c>
      <c r="AD61" s="3">
        <v>1.25</v>
      </c>
      <c r="AE61" s="3">
        <v>0.73</v>
      </c>
      <c r="AF61" s="4" t="s">
        <v>96</v>
      </c>
    </row>
    <row r="62" spans="1:32" ht="15.75" x14ac:dyDescent="0.25">
      <c r="A62" s="1" t="s">
        <v>104</v>
      </c>
      <c r="B62" s="2">
        <v>6.9349694531107415</v>
      </c>
      <c r="C62" s="2">
        <v>49.512031911288005</v>
      </c>
      <c r="D62" s="2">
        <v>26.931667086704497</v>
      </c>
      <c r="E62" s="2">
        <v>16.621331548896748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3">
        <v>5.98</v>
      </c>
      <c r="AD62" s="3">
        <v>1.32</v>
      </c>
      <c r="AE62" s="3">
        <v>1.47</v>
      </c>
      <c r="AF62" s="1" t="s">
        <v>56</v>
      </c>
    </row>
    <row r="63" spans="1:32" ht="15.75" x14ac:dyDescent="0.25">
      <c r="A63" s="1" t="s">
        <v>105</v>
      </c>
      <c r="B63" s="2">
        <v>20.925922235287082</v>
      </c>
      <c r="C63" s="2">
        <v>0</v>
      </c>
      <c r="D63" s="2">
        <v>0</v>
      </c>
      <c r="E63" s="2">
        <v>0.50154033668183051</v>
      </c>
      <c r="F63" s="2">
        <v>0</v>
      </c>
      <c r="G63" s="2">
        <v>0</v>
      </c>
      <c r="H63" s="2">
        <v>0</v>
      </c>
      <c r="I63" s="2">
        <v>0</v>
      </c>
      <c r="J63" s="2">
        <v>49.292347196188651</v>
      </c>
      <c r="K63" s="2">
        <v>0</v>
      </c>
      <c r="L63" s="2">
        <v>0</v>
      </c>
      <c r="M63" s="2">
        <v>0</v>
      </c>
      <c r="N63" s="2">
        <v>0</v>
      </c>
      <c r="O63" s="2">
        <v>10.236132511960291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19.044057719882144</v>
      </c>
      <c r="Z63" s="2">
        <v>0</v>
      </c>
      <c r="AA63" s="2">
        <v>0</v>
      </c>
      <c r="AB63" s="2">
        <v>0</v>
      </c>
      <c r="AC63" s="3">
        <v>3.08</v>
      </c>
      <c r="AD63" s="3">
        <v>2.16</v>
      </c>
      <c r="AE63" s="3">
        <v>0.7</v>
      </c>
      <c r="AF63" s="4" t="s">
        <v>106</v>
      </c>
    </row>
    <row r="64" spans="1:32" ht="15.75" x14ac:dyDescent="0.25">
      <c r="A64" s="1" t="s">
        <v>107</v>
      </c>
      <c r="B64" s="2">
        <v>31.144198027143844</v>
      </c>
      <c r="C64" s="2">
        <v>0</v>
      </c>
      <c r="D64" s="2">
        <v>0</v>
      </c>
      <c r="E64" s="2">
        <v>0.46652876837966256</v>
      </c>
      <c r="F64" s="2">
        <v>0</v>
      </c>
      <c r="G64" s="2">
        <v>0</v>
      </c>
      <c r="H64" s="2">
        <v>0</v>
      </c>
      <c r="I64" s="2">
        <v>0</v>
      </c>
      <c r="J64" s="2">
        <v>42.794586841771469</v>
      </c>
      <c r="K64" s="2">
        <v>0</v>
      </c>
      <c r="L64" s="2">
        <v>0</v>
      </c>
      <c r="M64" s="2">
        <v>0</v>
      </c>
      <c r="N64" s="2">
        <v>0</v>
      </c>
      <c r="O64" s="2">
        <v>9.5215677474119662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16.073118615293048</v>
      </c>
      <c r="Z64" s="2">
        <v>0</v>
      </c>
      <c r="AA64" s="2">
        <v>0</v>
      </c>
      <c r="AB64" s="2">
        <v>0</v>
      </c>
      <c r="AC64" s="3">
        <v>3.76</v>
      </c>
      <c r="AD64" s="3">
        <v>1.36</v>
      </c>
      <c r="AE64" s="3">
        <v>0.72</v>
      </c>
      <c r="AF64" s="4" t="s">
        <v>106</v>
      </c>
    </row>
    <row r="65" spans="1:32" ht="15.75" x14ac:dyDescent="0.25">
      <c r="A65" s="1" t="s">
        <v>108</v>
      </c>
      <c r="B65" s="2">
        <v>40.028929543064621</v>
      </c>
      <c r="C65" s="2">
        <v>0</v>
      </c>
      <c r="D65" s="2">
        <v>0</v>
      </c>
      <c r="E65" s="2">
        <v>0.43608641287346434</v>
      </c>
      <c r="F65" s="2">
        <v>0</v>
      </c>
      <c r="G65" s="2">
        <v>0</v>
      </c>
      <c r="H65" s="2">
        <v>0</v>
      </c>
      <c r="I65" s="2">
        <v>0</v>
      </c>
      <c r="J65" s="2">
        <v>37.144821912760833</v>
      </c>
      <c r="K65" s="2">
        <v>0</v>
      </c>
      <c r="L65" s="2">
        <v>0</v>
      </c>
      <c r="M65" s="2">
        <v>0</v>
      </c>
      <c r="N65" s="2">
        <v>0</v>
      </c>
      <c r="O65" s="2">
        <v>8.9002578304484352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13.489904300852654</v>
      </c>
      <c r="Z65" s="2">
        <v>0</v>
      </c>
      <c r="AA65" s="2">
        <v>0</v>
      </c>
      <c r="AB65" s="2">
        <v>0</v>
      </c>
      <c r="AC65" s="3">
        <v>3.69</v>
      </c>
      <c r="AD65" s="3">
        <v>1.17</v>
      </c>
      <c r="AE65" s="3">
        <v>0.75</v>
      </c>
      <c r="AF65" s="4" t="s">
        <v>106</v>
      </c>
    </row>
    <row r="66" spans="1:32" ht="15.75" x14ac:dyDescent="0.25">
      <c r="A66" s="1" t="s">
        <v>109</v>
      </c>
      <c r="B66" s="2">
        <v>50.215924279252555</v>
      </c>
      <c r="C66" s="2">
        <v>0</v>
      </c>
      <c r="D66" s="2">
        <v>0</v>
      </c>
      <c r="E66" s="2">
        <v>0.40118202496448807</v>
      </c>
      <c r="F66" s="2">
        <v>0</v>
      </c>
      <c r="G66" s="2">
        <v>0</v>
      </c>
      <c r="H66" s="2">
        <v>0</v>
      </c>
      <c r="I66" s="2">
        <v>0</v>
      </c>
      <c r="J66" s="2">
        <v>30.666953055452307</v>
      </c>
      <c r="K66" s="2">
        <v>0</v>
      </c>
      <c r="L66" s="2">
        <v>0</v>
      </c>
      <c r="M66" s="2">
        <v>0</v>
      </c>
      <c r="N66" s="2">
        <v>0</v>
      </c>
      <c r="O66" s="2">
        <v>8.1878805523835556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10.528060087947086</v>
      </c>
      <c r="Z66" s="2">
        <v>0</v>
      </c>
      <c r="AA66" s="2">
        <v>0</v>
      </c>
      <c r="AB66" s="2">
        <v>0</v>
      </c>
      <c r="AC66" s="3">
        <v>3.58</v>
      </c>
      <c r="AD66" s="3">
        <v>1.18</v>
      </c>
      <c r="AE66" s="3">
        <v>0.63</v>
      </c>
      <c r="AF66" s="4" t="s">
        <v>106</v>
      </c>
    </row>
    <row r="67" spans="1:32" ht="15.75" x14ac:dyDescent="0.25">
      <c r="A67" s="1" t="s">
        <v>110</v>
      </c>
      <c r="B67" s="2">
        <v>69.738517264739997</v>
      </c>
      <c r="C67" s="2">
        <v>0</v>
      </c>
      <c r="D67" s="2">
        <v>0</v>
      </c>
      <c r="E67" s="2">
        <v>0.3342904464173978</v>
      </c>
      <c r="F67" s="2">
        <v>0</v>
      </c>
      <c r="G67" s="2">
        <v>0</v>
      </c>
      <c r="H67" s="2">
        <v>0</v>
      </c>
      <c r="I67" s="2">
        <v>0</v>
      </c>
      <c r="J67" s="2">
        <v>18.252614932222553</v>
      </c>
      <c r="K67" s="2">
        <v>0</v>
      </c>
      <c r="L67" s="2">
        <v>0</v>
      </c>
      <c r="M67" s="2">
        <v>0</v>
      </c>
      <c r="N67" s="2">
        <v>0</v>
      </c>
      <c r="O67" s="2">
        <v>6.8226642141080829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4.8519131425119699</v>
      </c>
      <c r="Z67" s="2">
        <v>0</v>
      </c>
      <c r="AA67" s="2">
        <v>0</v>
      </c>
      <c r="AB67" s="2">
        <v>0</v>
      </c>
      <c r="AC67" s="3">
        <v>2.9</v>
      </c>
      <c r="AD67" s="3">
        <v>0.99</v>
      </c>
      <c r="AE67" s="3">
        <v>0.72</v>
      </c>
      <c r="AF67" s="4" t="s">
        <v>106</v>
      </c>
    </row>
    <row r="68" spans="1:32" ht="15.75" x14ac:dyDescent="0.25">
      <c r="A68" s="1" t="s">
        <v>111</v>
      </c>
      <c r="B68" s="2">
        <v>30.758319778601766</v>
      </c>
      <c r="C68" s="2">
        <v>0</v>
      </c>
      <c r="D68" s="2">
        <v>0</v>
      </c>
      <c r="E68" s="2">
        <v>2.4573250797223785</v>
      </c>
      <c r="F68" s="2">
        <v>0</v>
      </c>
      <c r="G68" s="2">
        <v>0</v>
      </c>
      <c r="H68" s="2">
        <v>0</v>
      </c>
      <c r="I68" s="2">
        <v>20.166357027774993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43.015394577593455</v>
      </c>
      <c r="V68" s="2">
        <v>0</v>
      </c>
      <c r="W68" s="2">
        <v>0</v>
      </c>
      <c r="X68" s="2">
        <v>0</v>
      </c>
      <c r="Y68" s="2">
        <v>3.6026035363074085</v>
      </c>
      <c r="Z68" s="2">
        <v>0</v>
      </c>
      <c r="AA68" s="2">
        <v>0</v>
      </c>
      <c r="AB68" s="2">
        <v>0</v>
      </c>
      <c r="AC68" s="3">
        <v>5.44</v>
      </c>
      <c r="AD68" s="3">
        <v>1.36</v>
      </c>
      <c r="AE68" s="3">
        <v>0.97</v>
      </c>
      <c r="AF68" s="4" t="s">
        <v>112</v>
      </c>
    </row>
    <row r="69" spans="1:32" ht="15.75" x14ac:dyDescent="0.25">
      <c r="A69" s="1" t="s">
        <v>113</v>
      </c>
      <c r="B69" s="2">
        <v>75.302389849541967</v>
      </c>
      <c r="C69" s="2">
        <v>13.714781395126705</v>
      </c>
      <c r="D69" s="2">
        <v>0</v>
      </c>
      <c r="E69" s="2">
        <v>2.5782912786651269E-3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10.980250464052663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3">
        <v>5.34</v>
      </c>
      <c r="AD69" s="3">
        <v>1.75</v>
      </c>
      <c r="AE69" s="3">
        <v>0.94</v>
      </c>
      <c r="AF69" s="4" t="s">
        <v>114</v>
      </c>
    </row>
    <row r="70" spans="1:32" ht="15.75" x14ac:dyDescent="0.25">
      <c r="A70" s="1" t="s">
        <v>115</v>
      </c>
      <c r="B70" s="2">
        <v>89.111357091709039</v>
      </c>
      <c r="C70" s="2">
        <v>0</v>
      </c>
      <c r="D70" s="2">
        <v>8.2189314174763783</v>
      </c>
      <c r="E70" s="2">
        <v>2.6697114908145787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3">
        <v>5.18</v>
      </c>
      <c r="AD70" s="3">
        <v>2.02</v>
      </c>
      <c r="AE70" s="3">
        <v>0.4</v>
      </c>
      <c r="AF70" s="4" t="s">
        <v>116</v>
      </c>
    </row>
    <row r="71" spans="1:32" ht="15.75" x14ac:dyDescent="0.25">
      <c r="A71" s="1" t="s">
        <v>117</v>
      </c>
      <c r="B71" s="2">
        <v>57.833043684965006</v>
      </c>
      <c r="C71" s="2">
        <v>0</v>
      </c>
      <c r="D71" s="2">
        <v>8.5345048752241208</v>
      </c>
      <c r="E71" s="2">
        <v>2.7722175276156404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30.860233912195234</v>
      </c>
      <c r="AA71" s="2">
        <v>0</v>
      </c>
      <c r="AB71" s="2">
        <v>0</v>
      </c>
      <c r="AC71" s="3">
        <v>3.97</v>
      </c>
      <c r="AD71" s="3">
        <v>1.27</v>
      </c>
      <c r="AE71" s="3">
        <v>0.41</v>
      </c>
      <c r="AF71" s="4" t="s">
        <v>116</v>
      </c>
    </row>
    <row r="72" spans="1:32" ht="15.75" x14ac:dyDescent="0.25">
      <c r="A72" s="1" t="s">
        <v>118</v>
      </c>
      <c r="B72" s="2">
        <v>52.384967512859191</v>
      </c>
      <c r="C72" s="2">
        <v>0</v>
      </c>
      <c r="D72" s="2">
        <v>8.5894716572672287</v>
      </c>
      <c r="E72" s="2">
        <v>2.7900720931521716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36.235488736721408</v>
      </c>
      <c r="AA72" s="2">
        <v>0</v>
      </c>
      <c r="AB72" s="2">
        <v>0</v>
      </c>
      <c r="AC72" s="3">
        <v>4.25</v>
      </c>
      <c r="AD72" s="3">
        <v>1.5</v>
      </c>
      <c r="AE72" s="3">
        <v>0.43</v>
      </c>
      <c r="AF72" s="4" t="s">
        <v>116</v>
      </c>
    </row>
    <row r="73" spans="1:32" ht="15.75" x14ac:dyDescent="0.25">
      <c r="A73" s="1" t="s">
        <v>119</v>
      </c>
      <c r="B73" s="2">
        <v>57.833043684965006</v>
      </c>
      <c r="C73" s="2">
        <v>0</v>
      </c>
      <c r="D73" s="2">
        <v>8.5345048752241208</v>
      </c>
      <c r="E73" s="2">
        <v>2.7722175276156404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30.860233912195234</v>
      </c>
      <c r="AA73" s="2">
        <v>0</v>
      </c>
      <c r="AB73" s="2">
        <v>0</v>
      </c>
      <c r="AC73" s="3">
        <v>3.94</v>
      </c>
      <c r="AD73" s="3">
        <v>1.31</v>
      </c>
      <c r="AE73" s="3">
        <v>0.37</v>
      </c>
      <c r="AF73" s="4" t="s">
        <v>120</v>
      </c>
    </row>
    <row r="74" spans="1:32" ht="15.75" x14ac:dyDescent="0.25">
      <c r="A74" s="1" t="s">
        <v>121</v>
      </c>
      <c r="B74" s="2">
        <v>60.507535387051092</v>
      </c>
      <c r="C74" s="2">
        <v>0</v>
      </c>
      <c r="D74" s="2">
        <v>0</v>
      </c>
      <c r="E74" s="2">
        <v>2.9004188516610001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4.3046789461073498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32.287366815180569</v>
      </c>
      <c r="AA74" s="2">
        <v>0</v>
      </c>
      <c r="AB74" s="2">
        <v>0</v>
      </c>
      <c r="AC74" s="3">
        <v>3.53</v>
      </c>
      <c r="AD74" s="3">
        <v>1.28</v>
      </c>
      <c r="AE74" s="3">
        <v>0.4</v>
      </c>
      <c r="AF74" s="4" t="s">
        <v>120</v>
      </c>
    </row>
    <row r="75" spans="1:32" ht="15.75" x14ac:dyDescent="0.25">
      <c r="A75" s="1" t="s">
        <v>122</v>
      </c>
      <c r="B75" s="2">
        <v>89.111357091709039</v>
      </c>
      <c r="C75" s="2">
        <v>0</v>
      </c>
      <c r="D75" s="2">
        <v>8.2189314174763783</v>
      </c>
      <c r="E75" s="2">
        <v>2.6697114908145787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3">
        <v>4.04</v>
      </c>
      <c r="AD75" s="3">
        <v>1.43</v>
      </c>
      <c r="AE75" s="3">
        <v>0.4</v>
      </c>
      <c r="AF75" s="4" t="s">
        <v>120</v>
      </c>
    </row>
    <row r="76" spans="1:32" ht="15.75" x14ac:dyDescent="0.25">
      <c r="A76" s="1" t="s">
        <v>123</v>
      </c>
      <c r="B76" s="2">
        <v>39.089246721997334</v>
      </c>
      <c r="C76" s="2">
        <v>0</v>
      </c>
      <c r="D76" s="2">
        <v>0</v>
      </c>
      <c r="E76" s="2">
        <v>0.46937291425264122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56.782274185638236</v>
      </c>
      <c r="O76" s="2">
        <v>0</v>
      </c>
      <c r="P76" s="2">
        <v>0</v>
      </c>
      <c r="Q76" s="2">
        <v>0</v>
      </c>
      <c r="R76" s="2">
        <v>0</v>
      </c>
      <c r="S76" s="2">
        <v>3.6591061781117804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3">
        <v>7.99</v>
      </c>
      <c r="AD76" s="3">
        <v>1.71</v>
      </c>
      <c r="AE76" s="3">
        <v>1.22</v>
      </c>
      <c r="AF76" s="4" t="s">
        <v>124</v>
      </c>
    </row>
    <row r="77" spans="1:32" ht="15.75" x14ac:dyDescent="0.25">
      <c r="A77" s="1" t="s">
        <v>125</v>
      </c>
      <c r="B77" s="2">
        <v>38.814595668462999</v>
      </c>
      <c r="C77" s="2">
        <v>0</v>
      </c>
      <c r="D77" s="2">
        <v>0</v>
      </c>
      <c r="E77" s="2">
        <v>1.1687005780075554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56.38330739208309</v>
      </c>
      <c r="O77" s="2">
        <v>0</v>
      </c>
      <c r="P77" s="2">
        <v>0</v>
      </c>
      <c r="Q77" s="2">
        <v>0</v>
      </c>
      <c r="R77" s="2">
        <v>0</v>
      </c>
      <c r="S77" s="2">
        <v>3.6333963614463483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3">
        <v>7.79</v>
      </c>
      <c r="AD77" s="3">
        <v>1.61</v>
      </c>
      <c r="AE77" s="3">
        <v>1.2</v>
      </c>
      <c r="AF77" s="4" t="s">
        <v>124</v>
      </c>
    </row>
    <row r="78" spans="1:32" ht="15.75" x14ac:dyDescent="0.25">
      <c r="A78" s="1" t="s">
        <v>126</v>
      </c>
      <c r="B78" s="2">
        <v>38.361733246058556</v>
      </c>
      <c r="C78" s="2">
        <v>0</v>
      </c>
      <c r="D78" s="2">
        <v>0</v>
      </c>
      <c r="E78" s="2">
        <v>2.3217972648291054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55.725465136379796</v>
      </c>
      <c r="O78" s="2">
        <v>0</v>
      </c>
      <c r="P78" s="2">
        <v>0</v>
      </c>
      <c r="Q78" s="2">
        <v>0</v>
      </c>
      <c r="R78" s="2">
        <v>0</v>
      </c>
      <c r="S78" s="2">
        <v>3.5910043527325493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3">
        <v>7.77</v>
      </c>
      <c r="AD78" s="3">
        <v>1.72</v>
      </c>
      <c r="AE78" s="3">
        <v>1.2</v>
      </c>
      <c r="AF78" s="4" t="s">
        <v>124</v>
      </c>
    </row>
    <row r="79" spans="1:32" ht="15.75" x14ac:dyDescent="0.25">
      <c r="A79" s="1" t="s">
        <v>127</v>
      </c>
      <c r="B79" s="2">
        <v>37.473908568339901</v>
      </c>
      <c r="C79" s="2">
        <v>0</v>
      </c>
      <c r="D79" s="2">
        <v>0</v>
      </c>
      <c r="E79" s="2">
        <v>4.5824125062533172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54.435782972956915</v>
      </c>
      <c r="O79" s="2">
        <v>0</v>
      </c>
      <c r="P79" s="2">
        <v>0</v>
      </c>
      <c r="Q79" s="2">
        <v>0</v>
      </c>
      <c r="R79" s="2">
        <v>0</v>
      </c>
      <c r="S79" s="2">
        <v>3.5078959524498634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3">
        <v>7.15</v>
      </c>
      <c r="AD79" s="3">
        <v>1.56</v>
      </c>
      <c r="AE79" s="3">
        <v>1.28</v>
      </c>
      <c r="AF79" s="4" t="s">
        <v>124</v>
      </c>
    </row>
    <row r="80" spans="1:32" ht="15.75" x14ac:dyDescent="0.25">
      <c r="A80" s="1" t="s">
        <v>128</v>
      </c>
      <c r="B80" s="2">
        <v>34.945468290479312</v>
      </c>
      <c r="C80" s="2">
        <v>0</v>
      </c>
      <c r="D80" s="2">
        <v>0</v>
      </c>
      <c r="E80" s="2">
        <v>11.020429800219416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50.762890779854153</v>
      </c>
      <c r="O80" s="2">
        <v>0</v>
      </c>
      <c r="P80" s="2">
        <v>0</v>
      </c>
      <c r="Q80" s="2">
        <v>0</v>
      </c>
      <c r="R80" s="2">
        <v>0</v>
      </c>
      <c r="S80" s="2">
        <v>3.2712111294471233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3">
        <v>6.06</v>
      </c>
      <c r="AD80" s="3">
        <v>1.65</v>
      </c>
      <c r="AE80" s="3">
        <v>1.21</v>
      </c>
      <c r="AF80" s="4" t="s">
        <v>124</v>
      </c>
    </row>
    <row r="81" spans="1:32" ht="15.75" x14ac:dyDescent="0.25">
      <c r="A81" s="1" t="s">
        <v>129</v>
      </c>
      <c r="B81" s="2">
        <v>31.133228717824231</v>
      </c>
      <c r="C81" s="2">
        <v>0</v>
      </c>
      <c r="D81" s="2">
        <v>0</v>
      </c>
      <c r="E81" s="2">
        <v>20.727308982773121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2.914351109300088</v>
      </c>
      <c r="O81" s="2">
        <v>0</v>
      </c>
      <c r="P81" s="2">
        <v>0</v>
      </c>
      <c r="Q81" s="2">
        <v>0</v>
      </c>
      <c r="R81" s="2">
        <v>0</v>
      </c>
      <c r="S81" s="2">
        <v>45.225111190102567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3">
        <v>6.58</v>
      </c>
      <c r="AD81" s="3">
        <v>1.72</v>
      </c>
      <c r="AE81" s="3">
        <v>1.2</v>
      </c>
      <c r="AF81" s="4" t="s">
        <v>124</v>
      </c>
    </row>
    <row r="82" spans="1:32" ht="15.75" x14ac:dyDescent="0.25">
      <c r="A82" s="1" t="s">
        <v>130</v>
      </c>
      <c r="B82" s="2">
        <v>82.081514320182563</v>
      </c>
      <c r="C82" s="2">
        <v>11.959567580593733</v>
      </c>
      <c r="D82" s="2">
        <v>4.5537166644870348</v>
      </c>
      <c r="E82" s="2">
        <v>1.4052014347366737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3">
        <v>5.88</v>
      </c>
      <c r="AD82" s="3">
        <v>1.41</v>
      </c>
      <c r="AE82" s="3">
        <v>1.1299999999999999</v>
      </c>
      <c r="AF82" s="4" t="s">
        <v>124</v>
      </c>
    </row>
    <row r="83" spans="1:32" ht="15.75" x14ac:dyDescent="0.25">
      <c r="A83" s="1" t="s">
        <v>131</v>
      </c>
      <c r="B83" s="2">
        <v>78.605282503510878</v>
      </c>
      <c r="C83" s="2">
        <v>10.689530397595238</v>
      </c>
      <c r="D83" s="2">
        <v>0</v>
      </c>
      <c r="E83" s="2">
        <v>5.0239085485786095E-2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10.654948013408106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3">
        <v>4.4000000000000004</v>
      </c>
      <c r="AD83" s="3">
        <v>1.3</v>
      </c>
      <c r="AE83" s="3">
        <v>0.7</v>
      </c>
      <c r="AF83" s="4" t="s">
        <v>132</v>
      </c>
    </row>
    <row r="84" spans="1:32" ht="15.75" x14ac:dyDescent="0.25">
      <c r="A84" s="1" t="s">
        <v>133</v>
      </c>
      <c r="B84" s="2">
        <v>78.596501549555967</v>
      </c>
      <c r="C84" s="2">
        <v>10.688336275886984</v>
      </c>
      <c r="D84" s="2">
        <v>0</v>
      </c>
      <c r="E84" s="2">
        <v>0.12558368326122032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10.589578491295832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3">
        <v>4.38</v>
      </c>
      <c r="AD84" s="3">
        <v>1.36</v>
      </c>
      <c r="AE84" s="3">
        <v>0.76</v>
      </c>
      <c r="AF84" s="4" t="s">
        <v>132</v>
      </c>
    </row>
    <row r="85" spans="1:32" ht="15.75" x14ac:dyDescent="0.25">
      <c r="A85" s="1" t="s">
        <v>134</v>
      </c>
      <c r="B85" s="2">
        <v>78.581870985111394</v>
      </c>
      <c r="C85" s="2">
        <v>10.686346665794847</v>
      </c>
      <c r="D85" s="2">
        <v>0</v>
      </c>
      <c r="E85" s="2">
        <v>0.25112061227422566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10.480661736819533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3">
        <v>4.67</v>
      </c>
      <c r="AD85" s="3">
        <v>1.28</v>
      </c>
      <c r="AE85" s="3">
        <v>0.79</v>
      </c>
      <c r="AF85" s="4" t="s">
        <v>132</v>
      </c>
    </row>
    <row r="86" spans="1:32" ht="15.75" x14ac:dyDescent="0.25">
      <c r="A86" s="1" t="s">
        <v>135</v>
      </c>
      <c r="B86" s="2">
        <v>0</v>
      </c>
      <c r="C86" s="2">
        <v>0</v>
      </c>
      <c r="D86" s="2">
        <v>0</v>
      </c>
      <c r="E86" s="2">
        <v>5.3099752908187341</v>
      </c>
      <c r="F86" s="2">
        <v>0</v>
      </c>
      <c r="G86" s="2">
        <v>0</v>
      </c>
      <c r="H86" s="2">
        <v>0</v>
      </c>
      <c r="I86" s="2">
        <v>0</v>
      </c>
      <c r="J86" s="2">
        <v>66.68397234792748</v>
      </c>
      <c r="K86" s="2">
        <v>8.3914045364946261</v>
      </c>
      <c r="L86" s="2">
        <v>19.614647824759153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3">
        <v>3.843</v>
      </c>
      <c r="AD86" s="3">
        <v>0.82099999999999995</v>
      </c>
      <c r="AE86" s="3">
        <v>0.69099999999999995</v>
      </c>
      <c r="AF86" s="4" t="s">
        <v>136</v>
      </c>
    </row>
    <row r="87" spans="1:32" ht="15.75" x14ac:dyDescent="0.25">
      <c r="A87" s="1" t="s">
        <v>137</v>
      </c>
      <c r="B87" s="2">
        <v>19.694950392418185</v>
      </c>
      <c r="C87" s="2">
        <v>0</v>
      </c>
      <c r="D87" s="2">
        <v>0</v>
      </c>
      <c r="E87" s="2">
        <v>4.7203711930500019</v>
      </c>
      <c r="F87" s="2">
        <v>0</v>
      </c>
      <c r="G87" s="2">
        <v>0</v>
      </c>
      <c r="H87" s="2">
        <v>0</v>
      </c>
      <c r="I87" s="2">
        <v>0</v>
      </c>
      <c r="J87" s="2">
        <v>50.688336048176119</v>
      </c>
      <c r="K87" s="2">
        <v>7.4596475640456088</v>
      </c>
      <c r="L87" s="2">
        <v>17.436694802310086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3">
        <v>6.1989999999999998</v>
      </c>
      <c r="AD87" s="3">
        <v>1.5409999999999999</v>
      </c>
      <c r="AE87" s="3">
        <v>0.97</v>
      </c>
      <c r="AF87" s="4" t="s">
        <v>136</v>
      </c>
    </row>
    <row r="88" spans="1:32" ht="15.75" x14ac:dyDescent="0.25">
      <c r="A88" s="1" t="s">
        <v>138</v>
      </c>
      <c r="B88" s="2">
        <v>35.453273207899237</v>
      </c>
      <c r="C88" s="2">
        <v>0</v>
      </c>
      <c r="D88" s="2">
        <v>0</v>
      </c>
      <c r="E88" s="2">
        <v>4.2486171890619104</v>
      </c>
      <c r="F88" s="2">
        <v>0</v>
      </c>
      <c r="G88" s="2">
        <v>0</v>
      </c>
      <c r="H88" s="2">
        <v>0</v>
      </c>
      <c r="I88" s="2">
        <v>0</v>
      </c>
      <c r="J88" s="2">
        <v>37.889908256880737</v>
      </c>
      <c r="K88" s="2">
        <v>6.7141302174733992</v>
      </c>
      <c r="L88" s="2">
        <v>15.694071128684719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3">
        <v>6.1059999999999999</v>
      </c>
      <c r="AD88" s="3">
        <v>1.8320000000000001</v>
      </c>
      <c r="AE88" s="3">
        <v>0.94099999999999995</v>
      </c>
      <c r="AF88" s="4" t="s">
        <v>136</v>
      </c>
    </row>
    <row r="89" spans="1:32" ht="15.75" x14ac:dyDescent="0.25">
      <c r="A89" s="1" t="s">
        <v>139</v>
      </c>
      <c r="B89" s="2">
        <v>48.348008724452704</v>
      </c>
      <c r="C89" s="2">
        <v>0</v>
      </c>
      <c r="D89" s="2">
        <v>0</v>
      </c>
      <c r="E89" s="2">
        <v>3.8625898699410284</v>
      </c>
      <c r="F89" s="2">
        <v>0</v>
      </c>
      <c r="G89" s="2">
        <v>0</v>
      </c>
      <c r="H89" s="2">
        <v>0</v>
      </c>
      <c r="I89" s="2">
        <v>0</v>
      </c>
      <c r="J89" s="2">
        <v>27.417198481298975</v>
      </c>
      <c r="K89" s="2">
        <v>6.1040875676548989</v>
      </c>
      <c r="L89" s="2">
        <v>14.268115356652395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3">
        <v>8.3179999999999996</v>
      </c>
      <c r="AD89" s="3">
        <v>1.9610000000000001</v>
      </c>
      <c r="AE89" s="3">
        <v>0.95899999999999996</v>
      </c>
      <c r="AF89" s="4" t="s">
        <v>136</v>
      </c>
    </row>
    <row r="90" spans="1:32" ht="15.75" x14ac:dyDescent="0.25">
      <c r="A90" s="1" t="s">
        <v>140</v>
      </c>
      <c r="B90" s="2">
        <v>59.094695917800607</v>
      </c>
      <c r="C90" s="2">
        <v>0</v>
      </c>
      <c r="D90" s="2">
        <v>0</v>
      </c>
      <c r="E90" s="2">
        <v>3.5408682773303708</v>
      </c>
      <c r="F90" s="2">
        <v>0</v>
      </c>
      <c r="G90" s="2">
        <v>0</v>
      </c>
      <c r="H90" s="2">
        <v>0</v>
      </c>
      <c r="I90" s="2">
        <v>0</v>
      </c>
      <c r="J90" s="2">
        <v>18.689067851522726</v>
      </c>
      <c r="K90" s="2">
        <v>5.5956678700361007</v>
      </c>
      <c r="L90" s="2">
        <v>13.079700083310192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3">
        <v>6.6509999999999998</v>
      </c>
      <c r="AD90" s="3">
        <v>1.39</v>
      </c>
      <c r="AE90" s="3">
        <v>0.75600000000000001</v>
      </c>
      <c r="AF90" s="4" t="s">
        <v>136</v>
      </c>
    </row>
    <row r="91" spans="1:32" ht="15.75" x14ac:dyDescent="0.25">
      <c r="A91" s="1" t="s">
        <v>141</v>
      </c>
      <c r="B91" s="2">
        <v>67.428072497852384</v>
      </c>
      <c r="C91" s="2">
        <v>0</v>
      </c>
      <c r="D91" s="2">
        <v>5.818980692588263</v>
      </c>
      <c r="E91" s="2">
        <v>1.7956409281452583</v>
      </c>
      <c r="F91" s="2">
        <v>0</v>
      </c>
      <c r="G91" s="2">
        <v>0</v>
      </c>
      <c r="H91" s="2">
        <v>0</v>
      </c>
      <c r="I91" s="2">
        <v>0</v>
      </c>
      <c r="J91" s="2">
        <v>19.281968952292431</v>
      </c>
      <c r="K91" s="2">
        <v>5.6753369291216602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3">
        <v>8.1300000000000008</v>
      </c>
      <c r="AD91" s="3">
        <v>1.71</v>
      </c>
      <c r="AE91" s="3">
        <v>2.4500000000000002</v>
      </c>
      <c r="AF91" s="4" t="s">
        <v>142</v>
      </c>
    </row>
    <row r="92" spans="1:32" ht="15.75" x14ac:dyDescent="0.25">
      <c r="A92" s="1" t="s">
        <v>143</v>
      </c>
      <c r="B92" s="2">
        <v>66.452006883917178</v>
      </c>
      <c r="C92" s="2">
        <v>0</v>
      </c>
      <c r="D92" s="2">
        <v>5.7347471270748906</v>
      </c>
      <c r="E92" s="2">
        <v>3.5392956938507374</v>
      </c>
      <c r="F92" s="2">
        <v>0</v>
      </c>
      <c r="G92" s="2">
        <v>0</v>
      </c>
      <c r="H92" s="2">
        <v>0</v>
      </c>
      <c r="I92" s="2">
        <v>0</v>
      </c>
      <c r="J92" s="2">
        <v>18.680767593774871</v>
      </c>
      <c r="K92" s="2">
        <v>5.5931827013823359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3">
        <v>5.48</v>
      </c>
      <c r="AD92" s="3">
        <v>1.46</v>
      </c>
      <c r="AE92" s="3">
        <v>2.25</v>
      </c>
      <c r="AF92" s="4" t="s">
        <v>142</v>
      </c>
    </row>
    <row r="93" spans="1:32" ht="15.75" x14ac:dyDescent="0.25">
      <c r="A93" s="1" t="s">
        <v>144</v>
      </c>
      <c r="B93" s="2">
        <v>65.50379642930433</v>
      </c>
      <c r="C93" s="2">
        <v>0</v>
      </c>
      <c r="D93" s="2">
        <v>5.6529174362131469</v>
      </c>
      <c r="E93" s="2">
        <v>5.2331896846569537</v>
      </c>
      <c r="F93" s="2">
        <v>0</v>
      </c>
      <c r="G93" s="2">
        <v>0</v>
      </c>
      <c r="H93" s="2">
        <v>0</v>
      </c>
      <c r="I93" s="2">
        <v>0</v>
      </c>
      <c r="J93" s="2">
        <v>18.096723442095904</v>
      </c>
      <c r="K93" s="2">
        <v>5.5133730077296672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3">
        <v>3.6</v>
      </c>
      <c r="AD93" s="3">
        <v>1.32</v>
      </c>
      <c r="AE93" s="3">
        <v>1.82</v>
      </c>
      <c r="AF93" s="4" t="s">
        <v>142</v>
      </c>
    </row>
    <row r="94" spans="1:32" ht="15.75" x14ac:dyDescent="0.25">
      <c r="A94" s="1" t="s">
        <v>145</v>
      </c>
      <c r="B94" s="2">
        <v>64.582265504869298</v>
      </c>
      <c r="C94" s="2">
        <v>0</v>
      </c>
      <c r="D94" s="2">
        <v>5.5733901642882184</v>
      </c>
      <c r="E94" s="2">
        <v>6.8794230579010307</v>
      </c>
      <c r="F94" s="2">
        <v>0</v>
      </c>
      <c r="G94" s="2">
        <v>0</v>
      </c>
      <c r="H94" s="2">
        <v>0</v>
      </c>
      <c r="I94" s="2">
        <v>0</v>
      </c>
      <c r="J94" s="2">
        <v>17.529112376019494</v>
      </c>
      <c r="K94" s="2">
        <v>5.435808896921956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3">
        <v>3.53</v>
      </c>
      <c r="AD94" s="3">
        <v>1.18</v>
      </c>
      <c r="AE94" s="3">
        <v>2.06</v>
      </c>
      <c r="AF94" s="4" t="s">
        <v>142</v>
      </c>
    </row>
    <row r="95" spans="1:32" ht="15.75" x14ac:dyDescent="0.25">
      <c r="A95" s="1" t="s">
        <v>146</v>
      </c>
      <c r="B95" s="2">
        <v>72.018349404955501</v>
      </c>
      <c r="C95" s="2">
        <v>0</v>
      </c>
      <c r="D95" s="2">
        <v>0</v>
      </c>
      <c r="E95" s="2">
        <v>1.0855936623943341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19.003281301350157</v>
      </c>
      <c r="V95" s="2">
        <v>7.8927756313000179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3">
        <v>2.89</v>
      </c>
      <c r="AD95" s="3">
        <v>1.32</v>
      </c>
      <c r="AE95" s="3">
        <v>0.83</v>
      </c>
      <c r="AF95" s="4" t="s">
        <v>147</v>
      </c>
    </row>
    <row r="96" spans="1:32" ht="15.75" x14ac:dyDescent="0.25">
      <c r="A96" s="1" t="s">
        <v>148</v>
      </c>
      <c r="B96" s="2">
        <v>71.115493018121796</v>
      </c>
      <c r="C96" s="2">
        <v>0</v>
      </c>
      <c r="D96" s="2">
        <v>0</v>
      </c>
      <c r="E96" s="2">
        <v>2.1575377041727699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18.88381322171503</v>
      </c>
      <c r="V96" s="2">
        <v>7.8431560559903941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3">
        <v>3.94</v>
      </c>
      <c r="AD96" s="3">
        <v>1.81</v>
      </c>
      <c r="AE96" s="3">
        <v>1.65</v>
      </c>
      <c r="AF96" s="4" t="s">
        <v>147</v>
      </c>
    </row>
    <row r="97" spans="1:32" ht="15.75" x14ac:dyDescent="0.25">
      <c r="A97" s="1" t="s">
        <v>149</v>
      </c>
      <c r="B97" s="2">
        <v>70.2239176993576</v>
      </c>
      <c r="C97" s="2">
        <v>0</v>
      </c>
      <c r="D97" s="2">
        <v>0</v>
      </c>
      <c r="E97" s="2">
        <v>3.2160879505720832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18.765837879527581</v>
      </c>
      <c r="V97" s="2">
        <v>7.7941564705427364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3">
        <v>3.23</v>
      </c>
      <c r="AD97" s="3">
        <v>1.96</v>
      </c>
      <c r="AE97" s="3">
        <v>1.82</v>
      </c>
      <c r="AF97" s="4" t="s">
        <v>147</v>
      </c>
    </row>
    <row r="98" spans="1:32" ht="15.75" x14ac:dyDescent="0.25">
      <c r="A98" s="1" t="s">
        <v>150</v>
      </c>
      <c r="B98" s="1">
        <v>29.876666489275078</v>
      </c>
      <c r="C98" s="1">
        <v>3.2648521556956211</v>
      </c>
      <c r="D98" s="2">
        <v>0</v>
      </c>
      <c r="E98" s="1">
        <v>1.0229522435980578</v>
      </c>
      <c r="F98" s="2">
        <v>0</v>
      </c>
      <c r="G98" s="2">
        <v>0</v>
      </c>
      <c r="H98" s="2">
        <v>0</v>
      </c>
      <c r="I98" s="2">
        <v>0</v>
      </c>
      <c r="J98" s="1">
        <v>1.675628507773897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1">
        <v>62.304562823767519</v>
      </c>
      <c r="Q98" s="2">
        <v>0</v>
      </c>
      <c r="R98" s="2">
        <v>0</v>
      </c>
      <c r="S98" s="2">
        <v>0</v>
      </c>
      <c r="T98" s="1">
        <v>1.8553377798898374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3">
        <v>6.77</v>
      </c>
      <c r="AD98" s="3">
        <v>1.73</v>
      </c>
      <c r="AE98" s="3">
        <v>0.94</v>
      </c>
      <c r="AF98" s="4" t="s">
        <v>151</v>
      </c>
    </row>
    <row r="99" spans="1:32" ht="15.75" x14ac:dyDescent="0.25">
      <c r="A99" s="1" t="s">
        <v>152</v>
      </c>
      <c r="B99" s="2">
        <v>95.170483968462307</v>
      </c>
      <c r="C99" s="2">
        <v>0</v>
      </c>
      <c r="D99" s="2">
        <v>0</v>
      </c>
      <c r="E99" s="2">
        <v>1.2005214855433386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3.6289945459943596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3">
        <v>5.7</v>
      </c>
      <c r="AD99" s="3">
        <v>1.32</v>
      </c>
      <c r="AE99" s="3">
        <v>1.02</v>
      </c>
      <c r="AF99" s="4" t="s">
        <v>153</v>
      </c>
    </row>
    <row r="100" spans="1:32" ht="15.75" x14ac:dyDescent="0.25">
      <c r="A100" s="1" t="s">
        <v>154</v>
      </c>
      <c r="B100" s="1">
        <v>91.423130484815005</v>
      </c>
      <c r="C100" s="2">
        <v>0</v>
      </c>
      <c r="D100" s="2">
        <v>0</v>
      </c>
      <c r="E100" s="1">
        <v>1.2173202406381034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1">
        <v>7.3595492745468931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3">
        <v>5.78</v>
      </c>
      <c r="AD100" s="3">
        <v>1.38</v>
      </c>
      <c r="AE100" s="3">
        <v>1.1000000000000001</v>
      </c>
      <c r="AF100" s="4" t="s">
        <v>153</v>
      </c>
    </row>
    <row r="101" spans="1:32" ht="15.75" x14ac:dyDescent="0.25">
      <c r="A101" s="1" t="s">
        <v>155</v>
      </c>
      <c r="B101" s="1">
        <v>87.569416158706829</v>
      </c>
      <c r="C101" s="2">
        <v>0</v>
      </c>
      <c r="D101" s="1">
        <v>0</v>
      </c>
      <c r="E101" s="1">
        <v>1.2345957934921321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1">
        <v>11.195988047801048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3">
        <v>5.94</v>
      </c>
      <c r="AD101" s="3">
        <v>1.43</v>
      </c>
      <c r="AE101" s="3">
        <v>1.05</v>
      </c>
      <c r="AF101" s="4" t="s">
        <v>153</v>
      </c>
    </row>
    <row r="102" spans="1:32" ht="15.75" x14ac:dyDescent="0.25">
      <c r="A102" s="1" t="s">
        <v>156</v>
      </c>
      <c r="B102" s="1">
        <v>83.604747555307597</v>
      </c>
      <c r="C102" s="2">
        <v>0</v>
      </c>
      <c r="D102" s="1">
        <v>0</v>
      </c>
      <c r="E102" s="1">
        <v>1.2523687357008249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1">
        <v>15.142883708991569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3">
        <v>6.21</v>
      </c>
      <c r="AD102" s="3">
        <v>1.54</v>
      </c>
      <c r="AE102" s="3">
        <v>1.1399999999999999</v>
      </c>
      <c r="AF102" s="4" t="s">
        <v>153</v>
      </c>
    </row>
    <row r="103" spans="1:32" ht="15.75" x14ac:dyDescent="0.25">
      <c r="A103" s="1" t="s">
        <v>157</v>
      </c>
      <c r="B103" s="2">
        <v>86.875286199226636</v>
      </c>
      <c r="C103" s="2">
        <v>10.52199336868312</v>
      </c>
      <c r="D103" s="1">
        <v>0</v>
      </c>
      <c r="E103" s="2">
        <v>2.6027204320902388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3">
        <v>0</v>
      </c>
      <c r="Y103" s="3">
        <v>0</v>
      </c>
      <c r="Z103" s="3">
        <v>0</v>
      </c>
      <c r="AA103" s="2">
        <v>0</v>
      </c>
      <c r="AB103" s="2">
        <v>0</v>
      </c>
      <c r="AC103" s="3">
        <v>6.3</v>
      </c>
      <c r="AD103" s="3">
        <v>1.55</v>
      </c>
      <c r="AE103" s="3">
        <v>1.29</v>
      </c>
      <c r="AF103" s="4" t="s">
        <v>158</v>
      </c>
    </row>
    <row r="104" spans="1:32" ht="15.75" x14ac:dyDescent="0.25">
      <c r="A104" s="1" t="s">
        <v>159</v>
      </c>
      <c r="B104" s="2">
        <v>81.494760637086657</v>
      </c>
      <c r="C104" s="2">
        <v>0</v>
      </c>
      <c r="D104" s="2">
        <v>4.2767774709464801</v>
      </c>
      <c r="E104" s="2">
        <v>2.6394851858445425</v>
      </c>
      <c r="F104" s="2">
        <v>0</v>
      </c>
      <c r="G104" s="2">
        <v>0</v>
      </c>
      <c r="H104" s="2">
        <v>0</v>
      </c>
      <c r="I104" s="2">
        <v>3.6102129280400108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7.9787637780823095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3">
        <v>5.0510000000000002</v>
      </c>
      <c r="AD104" s="3">
        <v>1.401</v>
      </c>
      <c r="AE104" s="3">
        <v>0.9002</v>
      </c>
      <c r="AF104" s="4" t="s">
        <v>160</v>
      </c>
    </row>
    <row r="105" spans="1:32" ht="15.75" x14ac:dyDescent="0.25">
      <c r="A105" s="1" t="s">
        <v>161</v>
      </c>
      <c r="B105" s="5">
        <v>77.457091371008246</v>
      </c>
      <c r="C105" s="2">
        <v>0</v>
      </c>
      <c r="D105" s="5">
        <v>4.3594407424131809</v>
      </c>
      <c r="E105" s="5">
        <v>2.6905022148884958</v>
      </c>
      <c r="F105" s="2">
        <v>0</v>
      </c>
      <c r="G105" s="2">
        <v>0</v>
      </c>
      <c r="H105" s="2">
        <v>0</v>
      </c>
      <c r="I105" s="5">
        <v>7.3599851449841127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5">
        <v>8.1329805267059712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3">
        <v>5.1360000000000001</v>
      </c>
      <c r="AD105" s="3">
        <v>1.3720000000000001</v>
      </c>
      <c r="AE105" s="3">
        <v>0.89729999999999999</v>
      </c>
      <c r="AF105" s="4" t="s">
        <v>160</v>
      </c>
    </row>
    <row r="106" spans="1:32" ht="15.75" x14ac:dyDescent="0.25">
      <c r="A106" s="1" t="s">
        <v>162</v>
      </c>
      <c r="B106" s="5">
        <v>68.894673766555314</v>
      </c>
      <c r="C106" s="2">
        <v>0</v>
      </c>
      <c r="D106" s="5">
        <v>4.534739263467034</v>
      </c>
      <c r="E106" s="5">
        <v>2.7986906470819779</v>
      </c>
      <c r="F106" s="2">
        <v>0</v>
      </c>
      <c r="G106" s="2">
        <v>0</v>
      </c>
      <c r="H106" s="2">
        <v>0</v>
      </c>
      <c r="I106" s="5">
        <v>15.311878558541158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5">
        <v>8.4600177643545198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3">
        <v>5.54</v>
      </c>
      <c r="AD106" s="3">
        <v>1.45</v>
      </c>
      <c r="AE106" s="3">
        <v>0.9718</v>
      </c>
      <c r="AF106" s="4" t="s">
        <v>160</v>
      </c>
    </row>
    <row r="107" spans="1:32" ht="15.75" x14ac:dyDescent="0.25">
      <c r="A107" s="1" t="s">
        <v>163</v>
      </c>
      <c r="B107" s="5">
        <v>59.614795299972116</v>
      </c>
      <c r="C107" s="2">
        <v>0</v>
      </c>
      <c r="D107" s="5">
        <v>4.7247263729377922</v>
      </c>
      <c r="E107" s="5">
        <v>2.9159443887966514</v>
      </c>
      <c r="F107" s="2">
        <v>0</v>
      </c>
      <c r="G107" s="2">
        <v>0</v>
      </c>
      <c r="H107" s="2">
        <v>0</v>
      </c>
      <c r="I107" s="5">
        <v>23.930075879197027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5">
        <v>8.8144580590964328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3">
        <v>4.1109999999999998</v>
      </c>
      <c r="AD107" s="3">
        <v>1.458</v>
      </c>
      <c r="AE107" s="3">
        <v>0.996</v>
      </c>
      <c r="AF107" s="4" t="s">
        <v>160</v>
      </c>
    </row>
    <row r="108" spans="1:32" ht="15.75" x14ac:dyDescent="0.25">
      <c r="A108" s="1" t="s">
        <v>164</v>
      </c>
      <c r="B108" s="5">
        <v>49.523336690901623</v>
      </c>
      <c r="C108" s="2">
        <v>0</v>
      </c>
      <c r="D108" s="5">
        <v>4.9313289764508754</v>
      </c>
      <c r="E108" s="5">
        <v>3.0434526622652287</v>
      </c>
      <c r="F108" s="2">
        <v>0</v>
      </c>
      <c r="G108" s="2">
        <v>0</v>
      </c>
      <c r="H108" s="2">
        <v>0</v>
      </c>
      <c r="I108" s="5">
        <v>33.301985420833795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5">
        <v>9.1998962495484804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3">
        <v>4.4809999999999999</v>
      </c>
      <c r="AD108" s="3">
        <v>1.367</v>
      </c>
      <c r="AE108" s="3">
        <v>0.91500000000000004</v>
      </c>
      <c r="AF108" s="4" t="s">
        <v>160</v>
      </c>
    </row>
    <row r="109" spans="1:32" ht="15.75" x14ac:dyDescent="0.25">
      <c r="A109" s="1" t="s">
        <v>165</v>
      </c>
      <c r="B109" s="5">
        <v>38.508963293180308</v>
      </c>
      <c r="C109" s="2">
        <v>0</v>
      </c>
      <c r="D109" s="5">
        <v>5.1568264301082785</v>
      </c>
      <c r="E109" s="5">
        <v>3.1826222104630828</v>
      </c>
      <c r="F109" s="2">
        <v>0</v>
      </c>
      <c r="G109" s="2">
        <v>0</v>
      </c>
      <c r="H109" s="2">
        <v>0</v>
      </c>
      <c r="I109" s="5">
        <v>43.531003359674919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5">
        <v>9.6205847065734158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3">
        <v>6.23</v>
      </c>
      <c r="AD109" s="3">
        <v>1.6639999999999999</v>
      </c>
      <c r="AE109" s="3">
        <v>1.246</v>
      </c>
      <c r="AF109" s="4" t="s">
        <v>160</v>
      </c>
    </row>
    <row r="110" spans="1:32" ht="15.75" x14ac:dyDescent="0.25">
      <c r="A110" s="1" t="s">
        <v>166</v>
      </c>
      <c r="B110" s="5">
        <v>17.633800327042913</v>
      </c>
      <c r="C110" s="2">
        <v>0</v>
      </c>
      <c r="D110" s="5">
        <v>0</v>
      </c>
      <c r="E110" s="5">
        <v>2.8175778200085442</v>
      </c>
      <c r="F110" s="2">
        <v>0</v>
      </c>
      <c r="G110" s="2">
        <v>0</v>
      </c>
      <c r="H110" s="2">
        <v>0</v>
      </c>
      <c r="I110" s="2">
        <v>0</v>
      </c>
      <c r="J110" s="5">
        <v>22.563603953978287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5">
        <v>51.4827418570734</v>
      </c>
      <c r="Q110" s="2">
        <v>0</v>
      </c>
      <c r="R110" s="2">
        <v>0</v>
      </c>
      <c r="S110" s="5">
        <v>5.5022760418968488</v>
      </c>
      <c r="T110" s="5">
        <v>0</v>
      </c>
      <c r="U110" s="2">
        <v>0</v>
      </c>
      <c r="V110" s="2">
        <v>0</v>
      </c>
      <c r="W110" s="2">
        <v>0</v>
      </c>
      <c r="X110" s="2">
        <v>0</v>
      </c>
      <c r="Y110" s="3">
        <v>0</v>
      </c>
      <c r="Z110" s="3">
        <v>0</v>
      </c>
      <c r="AA110" s="2">
        <v>0</v>
      </c>
      <c r="AB110" s="2">
        <v>0</v>
      </c>
      <c r="AC110" s="3">
        <v>9.01</v>
      </c>
      <c r="AD110" s="3">
        <v>1.98</v>
      </c>
      <c r="AE110" s="3">
        <v>2.87</v>
      </c>
      <c r="AF110" s="4" t="s">
        <v>167</v>
      </c>
    </row>
    <row r="111" spans="1:32" ht="15.75" x14ac:dyDescent="0.25">
      <c r="A111" s="1" t="s">
        <v>168</v>
      </c>
      <c r="B111" s="5">
        <v>95.336782511593427</v>
      </c>
      <c r="C111" s="2">
        <v>0</v>
      </c>
      <c r="D111" s="2">
        <v>0</v>
      </c>
      <c r="E111" s="5">
        <v>4.6632174884065671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3">
        <v>4.0250000000000004</v>
      </c>
      <c r="AD111" s="3">
        <v>1.506</v>
      </c>
      <c r="AE111" s="3">
        <v>0.60299999999999998</v>
      </c>
      <c r="AF111" s="4" t="s">
        <v>169</v>
      </c>
    </row>
    <row r="112" spans="1:32" ht="15.75" x14ac:dyDescent="0.25">
      <c r="A112" s="1" t="s">
        <v>170</v>
      </c>
      <c r="B112" s="5">
        <v>90.92031180274013</v>
      </c>
      <c r="C112" s="2">
        <v>0</v>
      </c>
      <c r="D112" s="2">
        <v>0</v>
      </c>
      <c r="E112" s="5">
        <v>9.0796881972598573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3">
        <v>3.1379999999999999</v>
      </c>
      <c r="AD112" s="3">
        <v>1.5620000000000001</v>
      </c>
      <c r="AE112" s="3">
        <v>0.61199999999999999</v>
      </c>
      <c r="AF112" s="4" t="s">
        <v>169</v>
      </c>
    </row>
    <row r="113" spans="1:32" ht="15.75" x14ac:dyDescent="0.25">
      <c r="A113" s="1" t="s">
        <v>171</v>
      </c>
      <c r="B113" s="5">
        <v>86.731508331830227</v>
      </c>
      <c r="C113" s="2">
        <v>0</v>
      </c>
      <c r="D113" s="2">
        <v>0</v>
      </c>
      <c r="E113" s="5">
        <v>13.268491668169771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3">
        <v>2.6059999999999999</v>
      </c>
      <c r="AD113" s="3">
        <v>1.514</v>
      </c>
      <c r="AE113" s="3">
        <v>0.64500000000000002</v>
      </c>
      <c r="AF113" s="4" t="s">
        <v>169</v>
      </c>
    </row>
    <row r="114" spans="1:32" ht="15.75" x14ac:dyDescent="0.25">
      <c r="A114" s="1" t="s">
        <v>172</v>
      </c>
      <c r="B114" s="5">
        <v>82.753210214976178</v>
      </c>
      <c r="C114" s="2">
        <v>0</v>
      </c>
      <c r="D114" s="2">
        <v>0</v>
      </c>
      <c r="E114" s="5">
        <v>17.246789785023804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3">
        <v>2.02</v>
      </c>
      <c r="AD114" s="3">
        <v>1.5589999999999999</v>
      </c>
      <c r="AE114" s="3">
        <v>0.66100000000000003</v>
      </c>
      <c r="AF114" s="4" t="s">
        <v>169</v>
      </c>
    </row>
    <row r="115" spans="1:32" ht="15.75" x14ac:dyDescent="0.25">
      <c r="A115" s="1" t="s">
        <v>173</v>
      </c>
      <c r="B115" s="5">
        <v>78.969938205088724</v>
      </c>
      <c r="C115" s="2">
        <v>0</v>
      </c>
      <c r="D115" s="2">
        <v>0</v>
      </c>
      <c r="E115" s="5">
        <v>21.030061794911266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3">
        <v>1.5840000000000001</v>
      </c>
      <c r="AD115" s="3">
        <v>1.4750000000000001</v>
      </c>
      <c r="AE115" s="3">
        <v>0.64</v>
      </c>
      <c r="AF115" s="4" t="s">
        <v>169</v>
      </c>
    </row>
    <row r="116" spans="1:32" ht="15.75" x14ac:dyDescent="0.25">
      <c r="A116" s="1" t="s">
        <v>174</v>
      </c>
      <c r="B116" s="2">
        <v>85.298999951398017</v>
      </c>
      <c r="C116" s="2">
        <v>0</v>
      </c>
      <c r="D116" s="2">
        <v>0</v>
      </c>
      <c r="E116" s="2">
        <v>0.63887401044425063</v>
      </c>
      <c r="F116" s="2">
        <v>2.6679319886114348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5">
        <v>11.394194049546307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3">
        <v>5.38</v>
      </c>
      <c r="AD116" s="3">
        <v>1.36</v>
      </c>
      <c r="AE116" s="3">
        <v>0.89</v>
      </c>
      <c r="AF116" s="1" t="s">
        <v>175</v>
      </c>
    </row>
    <row r="117" spans="1:32" ht="15.75" x14ac:dyDescent="0.25">
      <c r="A117" s="1" t="s">
        <v>176</v>
      </c>
      <c r="B117" s="1">
        <v>70.457498317346719</v>
      </c>
      <c r="C117" s="1">
        <v>8.291694314703367</v>
      </c>
      <c r="D117" s="1">
        <v>4.2095197086072389</v>
      </c>
      <c r="E117" s="1">
        <v>5.1959518520052947</v>
      </c>
      <c r="F117" s="1">
        <v>0</v>
      </c>
      <c r="G117" s="1">
        <v>5.2068865514742502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1">
        <v>6.6384492558631392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3">
        <v>8.9499999999999993</v>
      </c>
      <c r="AD117" s="3">
        <v>2.98</v>
      </c>
      <c r="AE117" s="3">
        <v>1.81</v>
      </c>
      <c r="AF117" s="4" t="s">
        <v>177</v>
      </c>
    </row>
    <row r="118" spans="1:32" ht="15.75" x14ac:dyDescent="0.25">
      <c r="A118" s="1" t="s">
        <v>178</v>
      </c>
      <c r="B118" s="1">
        <v>88.710036017608616</v>
      </c>
      <c r="C118" s="1">
        <v>5.6548479256525415</v>
      </c>
      <c r="D118" s="1">
        <v>4.3062719551780866</v>
      </c>
      <c r="E118" s="1">
        <v>1.328844101560763</v>
      </c>
      <c r="F118" s="1">
        <v>0</v>
      </c>
      <c r="G118" s="1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1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3">
        <v>6.15</v>
      </c>
      <c r="AD118" s="3">
        <v>1.57</v>
      </c>
      <c r="AE118" s="3">
        <v>1.08</v>
      </c>
      <c r="AF118" s="4" t="s">
        <v>177</v>
      </c>
    </row>
    <row r="119" spans="1:32" ht="15.75" x14ac:dyDescent="0.25">
      <c r="A119" s="1" t="s">
        <v>179</v>
      </c>
      <c r="B119" s="1">
        <v>75.684596030420167</v>
      </c>
      <c r="C119" s="1">
        <v>16.541270867121096</v>
      </c>
      <c r="D119" s="1">
        <v>0</v>
      </c>
      <c r="E119" s="1">
        <v>7.774133102458733</v>
      </c>
      <c r="F119" s="1">
        <v>0</v>
      </c>
      <c r="G119" s="1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1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3">
        <v>5.93</v>
      </c>
      <c r="AD119" s="3">
        <v>1.5</v>
      </c>
      <c r="AE119" s="3">
        <v>1.07</v>
      </c>
      <c r="AF119" s="4" t="s">
        <v>177</v>
      </c>
    </row>
    <row r="120" spans="1:32" ht="15.75" x14ac:dyDescent="0.25">
      <c r="A120" s="1" t="s">
        <v>180</v>
      </c>
      <c r="B120" s="1">
        <v>83.617734923397563</v>
      </c>
      <c r="C120" s="1">
        <v>9.1375502757993114</v>
      </c>
      <c r="D120" s="1">
        <v>6.958414622116246</v>
      </c>
      <c r="E120" s="1">
        <v>0.28630017868687818</v>
      </c>
      <c r="F120" s="1">
        <v>0</v>
      </c>
      <c r="G120" s="1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1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3">
        <v>6.56</v>
      </c>
      <c r="AD120" s="3">
        <v>1.73</v>
      </c>
      <c r="AE120" s="3">
        <v>0.89</v>
      </c>
      <c r="AF120" s="4" t="s">
        <v>177</v>
      </c>
    </row>
    <row r="121" spans="1:32" ht="15.75" x14ac:dyDescent="0.25">
      <c r="A121" s="1" t="s">
        <v>181</v>
      </c>
      <c r="B121" s="1">
        <v>81.084365538887226</v>
      </c>
      <c r="C121" s="1">
        <v>8.2699956280827447</v>
      </c>
      <c r="D121" s="1">
        <v>0</v>
      </c>
      <c r="E121" s="1">
        <v>0.25911772352493856</v>
      </c>
      <c r="F121" s="1">
        <v>0</v>
      </c>
      <c r="G121" s="1">
        <v>10.386521109505079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1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3">
        <v>5.36</v>
      </c>
      <c r="AD121" s="3">
        <v>1.75</v>
      </c>
      <c r="AE121" s="3">
        <v>0.79</v>
      </c>
      <c r="AF121" s="4" t="s">
        <v>177</v>
      </c>
    </row>
    <row r="122" spans="1:32" ht="15.75" x14ac:dyDescent="0.25">
      <c r="A122" s="1" t="s">
        <v>182</v>
      </c>
      <c r="B122" s="5">
        <v>86.756155096090495</v>
      </c>
      <c r="C122" s="2">
        <v>8.9078612596139735</v>
      </c>
      <c r="D122" s="1">
        <v>0</v>
      </c>
      <c r="E122" s="2">
        <v>1.3955175037996221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2">
        <v>2.9404661404959098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2">
        <v>0</v>
      </c>
      <c r="AB122" s="2">
        <v>0</v>
      </c>
      <c r="AC122" s="3">
        <v>1.95</v>
      </c>
      <c r="AD122" s="3">
        <v>0.17100000000000001</v>
      </c>
      <c r="AE122" s="3">
        <v>1.72</v>
      </c>
      <c r="AF122" s="4" t="s">
        <v>183</v>
      </c>
    </row>
    <row r="123" spans="1:32" ht="15.75" x14ac:dyDescent="0.25">
      <c r="A123" s="1" t="s">
        <v>184</v>
      </c>
      <c r="B123" s="5">
        <v>85.47873345217441</v>
      </c>
      <c r="C123" s="2">
        <v>8.8360014677815428</v>
      </c>
      <c r="D123" s="1">
        <v>0</v>
      </c>
      <c r="E123" s="2">
        <v>2.768519704677721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2">
        <v>2.916745375366312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2">
        <v>0</v>
      </c>
      <c r="AB123" s="2">
        <v>0</v>
      </c>
      <c r="AC123" s="3">
        <v>3.08</v>
      </c>
      <c r="AD123" s="3">
        <v>0.192</v>
      </c>
      <c r="AE123" s="3">
        <v>1.83</v>
      </c>
      <c r="AF123" s="4" t="s">
        <v>183</v>
      </c>
    </row>
    <row r="124" spans="1:32" ht="15.75" x14ac:dyDescent="0.25">
      <c r="A124" s="1" t="s">
        <v>185</v>
      </c>
      <c r="B124" s="5">
        <v>84.221756820500516</v>
      </c>
      <c r="C124" s="2">
        <v>8.7652917851011924</v>
      </c>
      <c r="D124" s="1">
        <v>0</v>
      </c>
      <c r="E124" s="2">
        <v>4.1195471355656812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2">
        <v>2.893404258832601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2">
        <v>0</v>
      </c>
      <c r="AB124" s="2">
        <v>0</v>
      </c>
      <c r="AC124" s="3">
        <v>4.88</v>
      </c>
      <c r="AD124" s="3">
        <v>0.24399999999999999</v>
      </c>
      <c r="AE124" s="3">
        <v>2.2599999999999998</v>
      </c>
      <c r="AF124" s="4" t="s">
        <v>183</v>
      </c>
    </row>
    <row r="125" spans="1:32" ht="15.75" x14ac:dyDescent="0.25">
      <c r="A125" s="1" t="s">
        <v>186</v>
      </c>
      <c r="B125" s="5">
        <v>82.984738267013029</v>
      </c>
      <c r="C125" s="5">
        <v>8.6957048196933133</v>
      </c>
      <c r="D125" s="1">
        <v>0</v>
      </c>
      <c r="E125" s="5">
        <v>5.4491231644003539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5">
        <v>2.870433748893316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2">
        <v>0</v>
      </c>
      <c r="AB125" s="2">
        <v>0</v>
      </c>
      <c r="AC125" s="3">
        <v>3.84</v>
      </c>
      <c r="AD125" s="3">
        <v>0.19600000000000001</v>
      </c>
      <c r="AE125" s="3">
        <v>2.34</v>
      </c>
      <c r="AF125" s="4" t="s">
        <v>183</v>
      </c>
    </row>
    <row r="126" spans="1:32" ht="15.75" x14ac:dyDescent="0.25">
      <c r="A126" s="1" t="s">
        <v>187</v>
      </c>
      <c r="B126" s="5">
        <v>72.436695961352484</v>
      </c>
      <c r="C126" s="1">
        <v>0</v>
      </c>
      <c r="D126" s="1">
        <v>0</v>
      </c>
      <c r="E126" s="2">
        <v>1.0918997548563449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2">
        <v>26.471404283791177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2">
        <v>0</v>
      </c>
      <c r="AB126" s="2">
        <v>0</v>
      </c>
      <c r="AC126" s="3">
        <v>7.3</v>
      </c>
      <c r="AD126" s="3">
        <v>3.79</v>
      </c>
      <c r="AE126" s="3">
        <v>1.7</v>
      </c>
      <c r="AF126" s="1" t="s">
        <v>188</v>
      </c>
    </row>
    <row r="127" spans="1:32" ht="15.75" x14ac:dyDescent="0.25">
      <c r="A127" s="1" t="s">
        <v>189</v>
      </c>
      <c r="B127" s="5">
        <v>71.52598294050506</v>
      </c>
      <c r="C127" s="1">
        <v>0</v>
      </c>
      <c r="D127" s="1">
        <v>0</v>
      </c>
      <c r="E127" s="2">
        <v>2.1699913545257123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5">
        <v>26.30402570496922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2">
        <v>0</v>
      </c>
      <c r="AB127" s="2">
        <v>0</v>
      </c>
      <c r="AC127" s="3">
        <v>6.57</v>
      </c>
      <c r="AD127" s="3">
        <v>3.02</v>
      </c>
      <c r="AE127" s="3">
        <v>1.62</v>
      </c>
      <c r="AF127" s="1" t="s">
        <v>188</v>
      </c>
    </row>
    <row r="128" spans="1:32" ht="15.75" x14ac:dyDescent="0.25">
      <c r="A128" s="1" t="s">
        <v>190</v>
      </c>
      <c r="B128" s="5">
        <v>89.298703042646281</v>
      </c>
      <c r="C128" s="2">
        <v>0</v>
      </c>
      <c r="D128" s="2">
        <v>0</v>
      </c>
      <c r="E128" s="2">
        <v>10.701296957353716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2">
        <v>0</v>
      </c>
      <c r="AB128" s="2">
        <v>0</v>
      </c>
      <c r="AC128" s="3">
        <v>7.36</v>
      </c>
      <c r="AD128" s="3">
        <v>2.79</v>
      </c>
      <c r="AE128" s="3">
        <v>2.31</v>
      </c>
      <c r="AF128" s="1" t="s">
        <v>191</v>
      </c>
    </row>
    <row r="129" spans="1:32" ht="15.75" x14ac:dyDescent="0.25">
      <c r="A129" s="1" t="s">
        <v>192</v>
      </c>
      <c r="B129" s="5">
        <v>96.096304490698969</v>
      </c>
      <c r="C129" s="2">
        <v>0</v>
      </c>
      <c r="D129" s="2">
        <v>0</v>
      </c>
      <c r="E129" s="2">
        <v>3.9036955093010253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2">
        <v>0</v>
      </c>
      <c r="AB129" s="2">
        <v>0</v>
      </c>
      <c r="AC129" s="3">
        <v>6.07</v>
      </c>
      <c r="AD129" s="3">
        <v>2.48</v>
      </c>
      <c r="AE129" s="3">
        <v>0.72</v>
      </c>
      <c r="AF129" s="1" t="s">
        <v>191</v>
      </c>
    </row>
    <row r="130" spans="1:32" ht="15.75" x14ac:dyDescent="0.25">
      <c r="A130" s="1" t="s">
        <v>193</v>
      </c>
      <c r="B130" s="5">
        <v>97.257630200193276</v>
      </c>
      <c r="C130" s="2">
        <v>0</v>
      </c>
      <c r="D130" s="2">
        <v>0</v>
      </c>
      <c r="E130" s="2">
        <v>2.7423697998067178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2">
        <v>0</v>
      </c>
      <c r="AB130" s="2">
        <v>0</v>
      </c>
      <c r="AC130" s="3">
        <v>6.46</v>
      </c>
      <c r="AD130" s="3">
        <v>1.64</v>
      </c>
      <c r="AE130" s="3">
        <v>1.47</v>
      </c>
      <c r="AF130" s="1" t="s">
        <v>191</v>
      </c>
    </row>
    <row r="131" spans="1:32" ht="15.75" x14ac:dyDescent="0.25">
      <c r="A131" s="1" t="s">
        <v>194</v>
      </c>
      <c r="B131" s="5">
        <v>0</v>
      </c>
      <c r="C131" s="5">
        <v>11.31271405061602</v>
      </c>
      <c r="D131" s="5">
        <v>8.6148423253124573</v>
      </c>
      <c r="E131" s="5">
        <v>2.658397455855535</v>
      </c>
      <c r="F131" s="1">
        <v>0</v>
      </c>
      <c r="G131" s="1">
        <v>0</v>
      </c>
      <c r="H131" s="1">
        <v>0</v>
      </c>
      <c r="I131" s="1">
        <v>0</v>
      </c>
      <c r="J131" s="5">
        <v>77.414046168215989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2">
        <v>0</v>
      </c>
      <c r="AB131" s="2">
        <v>0</v>
      </c>
      <c r="AC131" s="3">
        <v>4.91</v>
      </c>
      <c r="AD131" s="3">
        <v>1.77</v>
      </c>
      <c r="AE131" s="3">
        <v>1.98</v>
      </c>
      <c r="AF131" s="4" t="s">
        <v>195</v>
      </c>
    </row>
    <row r="132" spans="1:32" ht="15.75" x14ac:dyDescent="0.25">
      <c r="A132" s="1" t="s">
        <v>196</v>
      </c>
      <c r="B132" s="5">
        <v>19.717432879189953</v>
      </c>
      <c r="C132" s="2">
        <v>10.055149511511718</v>
      </c>
      <c r="D132" s="2">
        <v>7.6571835203771501</v>
      </c>
      <c r="E132" s="2">
        <v>2.3628798323771116</v>
      </c>
      <c r="F132" s="1">
        <v>0</v>
      </c>
      <c r="G132" s="1">
        <v>0</v>
      </c>
      <c r="H132" s="1">
        <v>0</v>
      </c>
      <c r="I132" s="1">
        <v>0</v>
      </c>
      <c r="J132" s="5">
        <v>60.207354256544065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2">
        <v>0</v>
      </c>
      <c r="AB132" s="2">
        <v>0</v>
      </c>
      <c r="AC132" s="3">
        <v>7.26</v>
      </c>
      <c r="AD132" s="3">
        <v>2.13</v>
      </c>
      <c r="AE132" s="3">
        <v>1.75</v>
      </c>
      <c r="AF132" s="4" t="s">
        <v>195</v>
      </c>
    </row>
    <row r="133" spans="1:32" ht="15.75" x14ac:dyDescent="0.25">
      <c r="A133" s="1" t="s">
        <v>197</v>
      </c>
      <c r="B133" s="5">
        <v>35.489695535769876</v>
      </c>
      <c r="C133" s="2">
        <v>9.0492052620811734</v>
      </c>
      <c r="D133" s="2">
        <v>6.8911382497086988</v>
      </c>
      <c r="E133" s="2">
        <v>2.1264909674722263</v>
      </c>
      <c r="F133" s="1">
        <v>0</v>
      </c>
      <c r="G133" s="1">
        <v>0</v>
      </c>
      <c r="H133" s="1">
        <v>0</v>
      </c>
      <c r="I133" s="1">
        <v>0</v>
      </c>
      <c r="J133" s="2">
        <v>46.443469984968033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2">
        <v>0</v>
      </c>
      <c r="AB133" s="2">
        <v>0</v>
      </c>
      <c r="AC133" s="3">
        <v>7.17</v>
      </c>
      <c r="AD133" s="3">
        <v>1.58</v>
      </c>
      <c r="AE133" s="3">
        <v>1.73</v>
      </c>
      <c r="AF133" s="4" t="s">
        <v>195</v>
      </c>
    </row>
    <row r="134" spans="1:32" ht="15.75" x14ac:dyDescent="0.25">
      <c r="A134" s="1" t="s">
        <v>198</v>
      </c>
      <c r="B134" s="5">
        <v>48.393161080093314</v>
      </c>
      <c r="C134" s="5">
        <v>8.2262309530258868</v>
      </c>
      <c r="D134" s="5">
        <v>6.2644279944531807</v>
      </c>
      <c r="E134" s="5">
        <v>1.9330985773138361</v>
      </c>
      <c r="F134" s="1">
        <v>0</v>
      </c>
      <c r="G134" s="1">
        <v>0</v>
      </c>
      <c r="H134" s="1">
        <v>0</v>
      </c>
      <c r="I134" s="1">
        <v>0</v>
      </c>
      <c r="J134" s="5">
        <v>35.183081395113788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2">
        <v>0</v>
      </c>
      <c r="AB134" s="2">
        <v>0</v>
      </c>
      <c r="AC134" s="3">
        <v>6.23</v>
      </c>
      <c r="AD134" s="3">
        <v>1.52</v>
      </c>
      <c r="AE134" s="3">
        <v>1.3</v>
      </c>
      <c r="AF134" s="4" t="s">
        <v>195</v>
      </c>
    </row>
    <row r="135" spans="1:32" ht="15.75" x14ac:dyDescent="0.25">
      <c r="A135" s="1" t="s">
        <v>199</v>
      </c>
      <c r="B135" s="5">
        <v>59.145283941833057</v>
      </c>
      <c r="C135" s="5">
        <v>7.5404678258549378</v>
      </c>
      <c r="D135" s="5">
        <v>5.7422066082625509</v>
      </c>
      <c r="E135" s="5">
        <v>1.7719497190969595</v>
      </c>
      <c r="F135" s="1">
        <v>0</v>
      </c>
      <c r="G135" s="1">
        <v>0</v>
      </c>
      <c r="H135" s="1">
        <v>0</v>
      </c>
      <c r="I135" s="1">
        <v>0</v>
      </c>
      <c r="J135" s="5">
        <v>25.800091904952495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2">
        <v>0</v>
      </c>
      <c r="AB135" s="2">
        <v>0</v>
      </c>
      <c r="AC135" s="3">
        <v>6.9</v>
      </c>
      <c r="AD135" s="3">
        <v>1.79</v>
      </c>
      <c r="AE135" s="3">
        <v>1.35</v>
      </c>
      <c r="AF135" s="4" t="s">
        <v>195</v>
      </c>
    </row>
    <row r="136" spans="1:32" ht="15.75" x14ac:dyDescent="0.25">
      <c r="A136" s="1" t="s">
        <v>200</v>
      </c>
      <c r="B136" s="5">
        <v>68.242690848638048</v>
      </c>
      <c r="C136" s="5">
        <v>6.9602413636223703</v>
      </c>
      <c r="D136" s="5">
        <v>5.3003533568904588</v>
      </c>
      <c r="E136" s="5">
        <v>1.6356011342995631</v>
      </c>
      <c r="F136" s="1">
        <v>0</v>
      </c>
      <c r="G136" s="1">
        <v>0</v>
      </c>
      <c r="H136" s="1">
        <v>0</v>
      </c>
      <c r="I136" s="1">
        <v>0</v>
      </c>
      <c r="J136" s="5">
        <v>17.861113296549558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2">
        <v>0</v>
      </c>
      <c r="AB136" s="2">
        <v>0</v>
      </c>
      <c r="AC136" s="3">
        <v>5.67</v>
      </c>
      <c r="AD136" s="3">
        <v>1.52</v>
      </c>
      <c r="AE136" s="3">
        <v>1.1200000000000001</v>
      </c>
      <c r="AF136" s="4" t="s">
        <v>195</v>
      </c>
    </row>
    <row r="137" spans="1:32" ht="15.75" x14ac:dyDescent="0.25">
      <c r="A137" s="1" t="s">
        <v>201</v>
      </c>
      <c r="B137" s="5">
        <v>76.040071910911792</v>
      </c>
      <c r="C137" s="5">
        <v>6.4629296708741748</v>
      </c>
      <c r="D137" s="5">
        <v>4.9216412458628991</v>
      </c>
      <c r="E137" s="5">
        <v>1.5187368581538208</v>
      </c>
      <c r="F137" s="1">
        <v>0</v>
      </c>
      <c r="G137" s="1">
        <v>0</v>
      </c>
      <c r="H137" s="1">
        <v>0</v>
      </c>
      <c r="I137" s="1">
        <v>0</v>
      </c>
      <c r="J137" s="5">
        <v>11.056620314197325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2">
        <v>0</v>
      </c>
      <c r="AB137" s="2">
        <v>0</v>
      </c>
      <c r="AC137" s="3">
        <v>6.05</v>
      </c>
      <c r="AD137" s="3">
        <v>1.64</v>
      </c>
      <c r="AE137" s="3">
        <v>1.05</v>
      </c>
      <c r="AF137" s="4" t="s">
        <v>195</v>
      </c>
    </row>
    <row r="138" spans="1:32" ht="15.75" x14ac:dyDescent="0.25">
      <c r="A138" s="1" t="s">
        <v>202</v>
      </c>
      <c r="B138" s="5">
        <v>82.797506292076875</v>
      </c>
      <c r="C138" s="5">
        <v>6.0319450743932483</v>
      </c>
      <c r="D138" s="5">
        <v>4.5934384532607631</v>
      </c>
      <c r="E138" s="5">
        <v>1.4174589199268368</v>
      </c>
      <c r="F138" s="1">
        <v>0</v>
      </c>
      <c r="G138" s="1">
        <v>0</v>
      </c>
      <c r="H138" s="1">
        <v>0</v>
      </c>
      <c r="I138" s="1">
        <v>0</v>
      </c>
      <c r="J138" s="5">
        <v>5.1596512603422777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2">
        <v>0</v>
      </c>
      <c r="AB138" s="2">
        <v>0</v>
      </c>
      <c r="AC138" s="3">
        <v>6.22</v>
      </c>
      <c r="AD138" s="3">
        <v>1.66</v>
      </c>
      <c r="AE138" s="3">
        <v>1.0900000000000001</v>
      </c>
      <c r="AF138" s="4" t="s">
        <v>195</v>
      </c>
    </row>
    <row r="139" spans="1:32" ht="15.75" x14ac:dyDescent="0.25">
      <c r="A139" s="1" t="s">
        <v>203</v>
      </c>
      <c r="B139" s="1">
        <v>69</v>
      </c>
      <c r="C139" s="5">
        <v>20</v>
      </c>
      <c r="D139" s="2">
        <f>10</f>
        <v>10</v>
      </c>
      <c r="E139" s="2">
        <v>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2">
        <v>0</v>
      </c>
      <c r="AB139" s="2">
        <v>0</v>
      </c>
      <c r="AC139" s="1">
        <v>2.14</v>
      </c>
      <c r="AD139" s="1">
        <v>2.77</v>
      </c>
      <c r="AE139" s="1">
        <v>1.42</v>
      </c>
    </row>
    <row r="140" spans="1:32" ht="15.75" x14ac:dyDescent="0.25">
      <c r="B140" s="1">
        <v>68.900000000000006</v>
      </c>
      <c r="C140" s="5">
        <v>20</v>
      </c>
      <c r="D140" s="2">
        <f>10</f>
        <v>10</v>
      </c>
      <c r="E140" s="2">
        <v>1</v>
      </c>
      <c r="F140" s="2">
        <v>0.1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2">
        <v>0</v>
      </c>
      <c r="AB140" s="2">
        <v>0</v>
      </c>
      <c r="AC140" s="1">
        <v>3.08</v>
      </c>
      <c r="AD140" s="1">
        <v>2.15</v>
      </c>
      <c r="AE140" s="1">
        <v>1.88</v>
      </c>
    </row>
    <row r="141" spans="1:32" ht="15.75" x14ac:dyDescent="0.25">
      <c r="B141" s="1">
        <v>68.8</v>
      </c>
      <c r="C141" s="5">
        <v>20</v>
      </c>
      <c r="D141" s="2">
        <f>10</f>
        <v>10</v>
      </c>
      <c r="E141" s="2">
        <v>1</v>
      </c>
      <c r="F141" s="2">
        <v>0.2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2">
        <v>0</v>
      </c>
      <c r="AB141" s="2">
        <v>0</v>
      </c>
      <c r="AC141" s="1">
        <v>3.64</v>
      </c>
      <c r="AD141" s="1">
        <v>1.27</v>
      </c>
      <c r="AE141" s="1">
        <v>2.17</v>
      </c>
    </row>
    <row r="142" spans="1:32" ht="15.75" x14ac:dyDescent="0.25">
      <c r="B142" s="1">
        <v>68.7</v>
      </c>
      <c r="C142" s="5">
        <v>20</v>
      </c>
      <c r="D142" s="2">
        <f>10</f>
        <v>10</v>
      </c>
      <c r="E142" s="2">
        <v>1</v>
      </c>
      <c r="F142" s="1">
        <v>0.3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2">
        <v>0</v>
      </c>
      <c r="AB142" s="2">
        <v>0</v>
      </c>
      <c r="AC142" s="1">
        <v>3.72</v>
      </c>
      <c r="AD142" s="1">
        <v>1.3</v>
      </c>
      <c r="AE142" s="1">
        <v>2.2200000000000002</v>
      </c>
    </row>
    <row r="143" spans="1:32" ht="15.75" x14ac:dyDescent="0.25">
      <c r="B143" s="1">
        <v>68.599999999999994</v>
      </c>
      <c r="C143" s="5">
        <v>20</v>
      </c>
      <c r="D143" s="2">
        <f>10</f>
        <v>10</v>
      </c>
      <c r="E143" s="2">
        <v>1</v>
      </c>
      <c r="F143" s="1">
        <v>0.4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2">
        <v>0</v>
      </c>
      <c r="AB143" s="2">
        <v>0</v>
      </c>
      <c r="AC143" s="1">
        <v>3.49</v>
      </c>
      <c r="AD143" s="1">
        <v>1.9</v>
      </c>
      <c r="AE143" s="1">
        <v>2.09</v>
      </c>
    </row>
    <row r="144" spans="1:32" ht="15.75" x14ac:dyDescent="0.25">
      <c r="B144" s="1">
        <v>70</v>
      </c>
      <c r="C144" s="5">
        <v>20</v>
      </c>
      <c r="D144" s="2">
        <f>10</f>
        <v>10</v>
      </c>
      <c r="E144" s="1">
        <v>0</v>
      </c>
      <c r="F144" s="1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2">
        <v>0</v>
      </c>
      <c r="AB144" s="2">
        <v>0</v>
      </c>
      <c r="AC144" s="1">
        <v>0.9</v>
      </c>
      <c r="AD144" s="1">
        <v>0.2</v>
      </c>
      <c r="AE144" s="1">
        <v>0.02</v>
      </c>
    </row>
    <row r="145" spans="2:31" ht="15.75" x14ac:dyDescent="0.25">
      <c r="B145" s="1">
        <v>69.599999999999994</v>
      </c>
      <c r="C145" s="5">
        <v>20</v>
      </c>
      <c r="D145" s="2">
        <f>10</f>
        <v>10</v>
      </c>
      <c r="E145" s="1">
        <v>0</v>
      </c>
      <c r="F145" s="1">
        <v>0.4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2">
        <v>0</v>
      </c>
      <c r="AB145" s="2">
        <v>0</v>
      </c>
      <c r="AC145" s="1">
        <v>1.87</v>
      </c>
      <c r="AD145" s="1">
        <v>2.63</v>
      </c>
      <c r="AE145" s="1">
        <v>1.32</v>
      </c>
    </row>
    <row r="146" spans="2:31" ht="15.75" x14ac:dyDescent="0.25">
      <c r="B146" s="1">
        <v>0</v>
      </c>
      <c r="C146" s="1">
        <v>0</v>
      </c>
      <c r="D146" s="1">
        <v>25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65</v>
      </c>
      <c r="AA146" s="1">
        <v>10</v>
      </c>
      <c r="AB146" s="2">
        <v>0</v>
      </c>
      <c r="AC146" s="1">
        <v>6.8</v>
      </c>
      <c r="AD146" s="1">
        <v>1.78</v>
      </c>
      <c r="AE146" s="1">
        <v>1.03</v>
      </c>
    </row>
    <row r="147" spans="2:31" ht="15.75" x14ac:dyDescent="0.25">
      <c r="B147" s="1">
        <v>0</v>
      </c>
      <c r="C147" s="1">
        <v>0</v>
      </c>
      <c r="D147" s="1">
        <v>30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60</v>
      </c>
      <c r="AA147" s="1">
        <v>10</v>
      </c>
      <c r="AB147" s="2">
        <v>0</v>
      </c>
      <c r="AC147" s="1">
        <v>6.6</v>
      </c>
      <c r="AD147" s="1">
        <v>1.72</v>
      </c>
      <c r="AE147" s="1">
        <v>0.91</v>
      </c>
    </row>
    <row r="148" spans="2:31" ht="15.75" x14ac:dyDescent="0.25">
      <c r="B148" s="1">
        <v>0</v>
      </c>
      <c r="C148" s="1">
        <v>0</v>
      </c>
      <c r="D148" s="1">
        <v>35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55</v>
      </c>
      <c r="AA148" s="1">
        <v>10</v>
      </c>
      <c r="AB148" s="2">
        <v>0</v>
      </c>
      <c r="AC148" s="1">
        <v>6.39</v>
      </c>
      <c r="AD148" s="1">
        <v>1.78</v>
      </c>
      <c r="AE148" s="1">
        <v>1.17</v>
      </c>
    </row>
    <row r="149" spans="2:31" ht="15.75" x14ac:dyDescent="0.25">
      <c r="B149" s="1">
        <v>0</v>
      </c>
      <c r="C149" s="1">
        <v>0</v>
      </c>
      <c r="D149" s="1">
        <v>40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50</v>
      </c>
      <c r="AA149" s="1">
        <v>10</v>
      </c>
      <c r="AB149" s="2">
        <v>0</v>
      </c>
      <c r="AC149" s="1">
        <v>6.17</v>
      </c>
      <c r="AD149" s="1">
        <v>1.53</v>
      </c>
      <c r="AE149" s="1">
        <v>0.93</v>
      </c>
    </row>
    <row r="150" spans="2:31" ht="15.75" x14ac:dyDescent="0.25">
      <c r="B150" s="1">
        <v>0</v>
      </c>
      <c r="C150" s="1">
        <v>0</v>
      </c>
      <c r="D150" s="1">
        <v>10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90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2">
        <v>0</v>
      </c>
      <c r="AC150" s="1">
        <v>3.31</v>
      </c>
      <c r="AD150" s="1">
        <v>2.0699999999999998</v>
      </c>
      <c r="AE150" s="1">
        <v>1.57</v>
      </c>
    </row>
    <row r="151" spans="2:31" ht="15.75" x14ac:dyDescent="0.25">
      <c r="B151" s="1">
        <v>0</v>
      </c>
      <c r="C151" s="1">
        <v>0</v>
      </c>
      <c r="D151" s="1">
        <v>15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85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2">
        <v>0</v>
      </c>
      <c r="AC151" s="1">
        <v>4.43</v>
      </c>
      <c r="AD151" s="1">
        <v>1.74</v>
      </c>
      <c r="AE151" s="1">
        <v>1.57</v>
      </c>
    </row>
    <row r="152" spans="2:31" ht="15.75" x14ac:dyDescent="0.25">
      <c r="B152" s="1">
        <v>0</v>
      </c>
      <c r="C152" s="1">
        <v>0</v>
      </c>
      <c r="D152" s="1">
        <v>20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80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2">
        <v>0</v>
      </c>
      <c r="AC152" s="1">
        <v>5.6</v>
      </c>
      <c r="AD152" s="1">
        <v>1.72</v>
      </c>
      <c r="AE152" s="1">
        <v>1.49</v>
      </c>
    </row>
    <row r="153" spans="2:31" ht="15.75" x14ac:dyDescent="0.25">
      <c r="B153" s="1">
        <v>0</v>
      </c>
      <c r="C153" s="1">
        <v>0</v>
      </c>
      <c r="D153" s="1">
        <v>25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75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2">
        <v>0</v>
      </c>
      <c r="AC153" s="1">
        <v>6.17</v>
      </c>
      <c r="AD153" s="1">
        <v>1.61</v>
      </c>
      <c r="AE153" s="1">
        <v>1.19</v>
      </c>
    </row>
    <row r="154" spans="2:31" ht="15.75" x14ac:dyDescent="0.25">
      <c r="B154" s="1">
        <v>0</v>
      </c>
      <c r="C154" s="1">
        <v>0</v>
      </c>
      <c r="D154" s="1">
        <v>30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70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2">
        <v>0</v>
      </c>
      <c r="AC154" s="1">
        <v>6.04</v>
      </c>
      <c r="AD154" s="1">
        <v>1.59</v>
      </c>
      <c r="AE154" s="1">
        <v>0.91</v>
      </c>
    </row>
    <row r="155" spans="2:31" ht="15.75" x14ac:dyDescent="0.25">
      <c r="B155" s="1">
        <v>0</v>
      </c>
      <c r="C155" s="1">
        <v>0</v>
      </c>
      <c r="D155" s="1">
        <v>35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2">
        <v>0</v>
      </c>
      <c r="AC155" s="1">
        <v>5.68</v>
      </c>
      <c r="AD155" s="1">
        <v>1.3</v>
      </c>
      <c r="AE155" s="1">
        <v>0.73</v>
      </c>
    </row>
    <row r="156" spans="2:31" x14ac:dyDescent="0.25">
      <c r="B156" s="1">
        <v>0</v>
      </c>
      <c r="C156" s="1">
        <v>0</v>
      </c>
      <c r="D156" s="1">
        <v>10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90</v>
      </c>
      <c r="AC156" s="1">
        <v>4.13</v>
      </c>
      <c r="AD156" s="1">
        <v>0.65</v>
      </c>
      <c r="AE156" s="1">
        <v>0.32</v>
      </c>
    </row>
    <row r="157" spans="2:31" x14ac:dyDescent="0.25">
      <c r="B157" s="1">
        <v>0</v>
      </c>
      <c r="C157" s="1">
        <v>0</v>
      </c>
      <c r="D157" s="1">
        <v>15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85</v>
      </c>
      <c r="AC157" s="1">
        <v>4.21</v>
      </c>
      <c r="AD157" s="1">
        <v>0.68</v>
      </c>
      <c r="AE157" s="1">
        <v>0.31</v>
      </c>
    </row>
    <row r="158" spans="2:31" x14ac:dyDescent="0.25">
      <c r="B158" s="1">
        <v>0</v>
      </c>
      <c r="C158" s="1">
        <v>0</v>
      </c>
      <c r="D158" s="1">
        <v>20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80</v>
      </c>
      <c r="AC158" s="1">
        <v>4.1100000000000003</v>
      </c>
      <c r="AD158" s="1">
        <v>0.7</v>
      </c>
      <c r="AE158" s="1">
        <v>0.28000000000000003</v>
      </c>
    </row>
    <row r="159" spans="2:31" x14ac:dyDescent="0.25">
      <c r="B159" s="1">
        <v>0</v>
      </c>
      <c r="C159" s="1">
        <v>0</v>
      </c>
      <c r="D159" s="1">
        <v>25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75</v>
      </c>
      <c r="AC159" s="1">
        <v>4.2</v>
      </c>
      <c r="AD159" s="1">
        <v>0.76</v>
      </c>
      <c r="AE159" s="1">
        <v>0.25</v>
      </c>
    </row>
    <row r="160" spans="2:31" x14ac:dyDescent="0.25">
      <c r="B160" s="1">
        <v>0</v>
      </c>
      <c r="C160" s="1">
        <v>0</v>
      </c>
      <c r="D160" s="1">
        <v>30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70</v>
      </c>
      <c r="AC160" s="1">
        <v>4.07</v>
      </c>
      <c r="AD160" s="1">
        <v>0.78</v>
      </c>
      <c r="AE160" s="1">
        <v>0.23</v>
      </c>
    </row>
    <row r="161" spans="2:31" x14ac:dyDescent="0.25">
      <c r="B161" s="1">
        <v>0</v>
      </c>
      <c r="C161" s="1">
        <v>0</v>
      </c>
      <c r="D161" s="1">
        <v>35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65</v>
      </c>
      <c r="AC161" s="1">
        <v>4.1900000000000004</v>
      </c>
      <c r="AD161" s="1">
        <v>0.64</v>
      </c>
      <c r="AE161" s="1">
        <v>0.28000000000000003</v>
      </c>
    </row>
    <row r="162" spans="2:31" x14ac:dyDescent="0.25">
      <c r="B162" s="1">
        <v>0</v>
      </c>
      <c r="C162" s="1">
        <v>0</v>
      </c>
      <c r="D162" s="1">
        <v>40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60</v>
      </c>
      <c r="AC162" s="1">
        <v>4.37</v>
      </c>
      <c r="AD162" s="1">
        <v>0.83</v>
      </c>
      <c r="AE162" s="1">
        <v>0.27</v>
      </c>
    </row>
    <row r="163" spans="2:31" x14ac:dyDescent="0.25"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40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60</v>
      </c>
      <c r="AC163" s="1">
        <v>4.6900000000000004</v>
      </c>
      <c r="AD163" s="1">
        <v>1.29</v>
      </c>
      <c r="AE163" s="1">
        <v>0.56000000000000005</v>
      </c>
    </row>
    <row r="164" spans="2:31" x14ac:dyDescent="0.25">
      <c r="B164" s="1">
        <v>0</v>
      </c>
      <c r="C164" s="1">
        <v>0</v>
      </c>
      <c r="D164" s="1">
        <v>40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60</v>
      </c>
      <c r="AC164" s="1">
        <v>4.37</v>
      </c>
      <c r="AD164" s="1">
        <v>0.83</v>
      </c>
      <c r="AE164" s="1">
        <v>0.27</v>
      </c>
    </row>
    <row r="165" spans="2:31" x14ac:dyDescent="0.25"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40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60</v>
      </c>
      <c r="AC165" s="1">
        <v>5.0199999999999996</v>
      </c>
      <c r="AD165" s="1">
        <v>0.71</v>
      </c>
      <c r="AE165" s="1">
        <v>0.24</v>
      </c>
    </row>
    <row r="166" spans="2:31" x14ac:dyDescent="0.25"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40</v>
      </c>
      <c r="Z166" s="1">
        <v>0</v>
      </c>
      <c r="AA166" s="1">
        <v>0</v>
      </c>
      <c r="AB166" s="1">
        <v>60</v>
      </c>
      <c r="AC166" s="1">
        <v>5.91</v>
      </c>
      <c r="AD166" s="1">
        <v>1.53</v>
      </c>
      <c r="AE166" s="1">
        <v>0.77</v>
      </c>
    </row>
    <row r="167" spans="2:31" x14ac:dyDescent="0.25"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40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60</v>
      </c>
      <c r="AC167" s="1">
        <v>5.22</v>
      </c>
      <c r="AD167" s="1">
        <v>1.25</v>
      </c>
      <c r="AE167" s="1">
        <v>0.61</v>
      </c>
    </row>
    <row r="168" spans="2:31" x14ac:dyDescent="0.25"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40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60</v>
      </c>
      <c r="AC168" s="1">
        <v>3.42</v>
      </c>
      <c r="AD168" s="1">
        <v>0.83</v>
      </c>
      <c r="AE168" s="1">
        <v>0.27</v>
      </c>
    </row>
    <row r="169" spans="2:31" x14ac:dyDescent="0.25"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30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60</v>
      </c>
      <c r="AA169" s="1">
        <v>10</v>
      </c>
      <c r="AB169" s="1">
        <v>0</v>
      </c>
      <c r="AC169" s="1">
        <v>6.42</v>
      </c>
      <c r="AD169" s="1">
        <v>1.64</v>
      </c>
      <c r="AE169" s="1">
        <v>0.78</v>
      </c>
    </row>
    <row r="170" spans="2:31" x14ac:dyDescent="0.25">
      <c r="B170" s="1">
        <v>0</v>
      </c>
      <c r="C170" s="1">
        <v>0</v>
      </c>
      <c r="D170" s="1">
        <v>30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60</v>
      </c>
      <c r="AA170" s="1">
        <v>10</v>
      </c>
      <c r="AB170" s="1">
        <v>0</v>
      </c>
      <c r="AC170" s="1">
        <v>6.85</v>
      </c>
      <c r="AD170" s="1">
        <v>1.67</v>
      </c>
      <c r="AE170" s="1">
        <v>1.08</v>
      </c>
    </row>
    <row r="171" spans="2:31" x14ac:dyDescent="0.25"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60</v>
      </c>
      <c r="AA171" s="1">
        <v>10</v>
      </c>
      <c r="AB171" s="1">
        <v>0</v>
      </c>
      <c r="AC171" s="1">
        <v>6.94</v>
      </c>
      <c r="AD171" s="1">
        <v>1.84</v>
      </c>
      <c r="AE171" s="1">
        <v>1.1000000000000001</v>
      </c>
    </row>
    <row r="172" spans="2:31" x14ac:dyDescent="0.25"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30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60</v>
      </c>
      <c r="AA172" s="1">
        <v>10</v>
      </c>
      <c r="AB172" s="1">
        <v>0</v>
      </c>
      <c r="AC172" s="1">
        <v>6.69</v>
      </c>
      <c r="AD172" s="1">
        <v>1.02</v>
      </c>
      <c r="AE172" s="1">
        <v>0.63</v>
      </c>
    </row>
    <row r="173" spans="2:31" x14ac:dyDescent="0.25"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30</v>
      </c>
      <c r="Z173" s="1">
        <v>60</v>
      </c>
      <c r="AA173" s="1">
        <v>10</v>
      </c>
      <c r="AB173" s="1">
        <v>0</v>
      </c>
      <c r="AC173" s="1">
        <v>6.77</v>
      </c>
      <c r="AD173" s="1">
        <v>1.33</v>
      </c>
      <c r="AE173" s="1">
        <v>0.69</v>
      </c>
    </row>
    <row r="174" spans="2:31" x14ac:dyDescent="0.25"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30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60</v>
      </c>
      <c r="AA174" s="1">
        <v>10</v>
      </c>
      <c r="AB174" s="1">
        <v>0</v>
      </c>
      <c r="AC174" s="1">
        <v>6.63</v>
      </c>
      <c r="AD174" s="1">
        <v>1.53</v>
      </c>
      <c r="AE174" s="1">
        <v>0.7</v>
      </c>
    </row>
    <row r="175" spans="2:31" x14ac:dyDescent="0.25"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30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60</v>
      </c>
      <c r="AA175" s="1">
        <v>10</v>
      </c>
      <c r="AB175" s="1">
        <v>0</v>
      </c>
      <c r="AC175" s="1">
        <v>6.34</v>
      </c>
      <c r="AD175" s="1">
        <v>1.74</v>
      </c>
      <c r="AE175" s="1">
        <v>0.81</v>
      </c>
    </row>
    <row r="176" spans="2:31" x14ac:dyDescent="0.25"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70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30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5.81</v>
      </c>
      <c r="AD176" s="1">
        <v>1.84</v>
      </c>
      <c r="AE176" s="1">
        <v>1.18</v>
      </c>
    </row>
    <row r="177" spans="2:31" x14ac:dyDescent="0.25">
      <c r="B177" s="1">
        <v>0</v>
      </c>
      <c r="C177" s="1">
        <v>0</v>
      </c>
      <c r="D177" s="1">
        <v>30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70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6.04</v>
      </c>
      <c r="AD177" s="1">
        <v>1.59</v>
      </c>
      <c r="AE177" s="1">
        <v>0.91</v>
      </c>
    </row>
    <row r="178" spans="2:31" x14ac:dyDescent="0.25"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70</v>
      </c>
      <c r="K178" s="1">
        <v>0</v>
      </c>
      <c r="L178" s="1">
        <v>30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5.38</v>
      </c>
      <c r="AD178" s="1">
        <v>1.02</v>
      </c>
      <c r="AE178" s="1">
        <v>0.44</v>
      </c>
    </row>
    <row r="179" spans="2:31" x14ac:dyDescent="0.25"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70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30</v>
      </c>
      <c r="Z179" s="1">
        <v>0</v>
      </c>
      <c r="AA179" s="1">
        <v>0</v>
      </c>
      <c r="AB179" s="1">
        <v>0</v>
      </c>
      <c r="AC179" s="1">
        <v>6.33</v>
      </c>
      <c r="AD179" s="1">
        <v>1.96</v>
      </c>
      <c r="AE179" s="1">
        <v>1.25</v>
      </c>
    </row>
    <row r="180" spans="2:31" x14ac:dyDescent="0.25"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70</v>
      </c>
      <c r="K180" s="1">
        <v>0</v>
      </c>
      <c r="L180" s="1">
        <v>0</v>
      </c>
      <c r="M180" s="1">
        <v>30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6.06</v>
      </c>
      <c r="AD180" s="1">
        <v>1.87</v>
      </c>
      <c r="AE180" s="1">
        <v>1.18</v>
      </c>
    </row>
    <row r="181" spans="2:31" x14ac:dyDescent="0.25"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30</v>
      </c>
      <c r="H181" s="1">
        <v>0</v>
      </c>
      <c r="I181" s="1">
        <v>0</v>
      </c>
      <c r="J181" s="1">
        <v>70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6.57</v>
      </c>
      <c r="AD181" s="1">
        <v>1.84</v>
      </c>
      <c r="AE181" s="1">
        <v>1.01</v>
      </c>
    </row>
  </sheetData>
  <hyperlinks>
    <hyperlink ref="AF98" r:id="rId1"/>
    <hyperlink ref="AF99" r:id="rId2"/>
    <hyperlink ref="AF100" r:id="rId3"/>
    <hyperlink ref="AF101" r:id="rId4"/>
    <hyperlink ref="AF102" r:id="rId5"/>
    <hyperlink ref="AF103" r:id="rId6"/>
    <hyperlink ref="AF104" r:id="rId7"/>
    <hyperlink ref="AF105" r:id="rId8"/>
    <hyperlink ref="AF106" r:id="rId9"/>
    <hyperlink ref="AF107" r:id="rId10"/>
    <hyperlink ref="AF108" r:id="rId11"/>
    <hyperlink ref="AF109" r:id="rId12"/>
    <hyperlink ref="AF110" r:id="rId13"/>
    <hyperlink ref="AF111" r:id="rId14"/>
    <hyperlink ref="AF112" r:id="rId15"/>
    <hyperlink ref="AF113" r:id="rId16"/>
    <hyperlink ref="AF114" r:id="rId17"/>
    <hyperlink ref="AF115" r:id="rId18"/>
    <hyperlink ref="AF86" r:id="rId19"/>
    <hyperlink ref="AF117" r:id="rId20"/>
    <hyperlink ref="AF118" r:id="rId21"/>
    <hyperlink ref="AF119" r:id="rId22"/>
    <hyperlink ref="AF120" r:id="rId23"/>
    <hyperlink ref="AF121" r:id="rId24"/>
    <hyperlink ref="AF122" r:id="rId25"/>
    <hyperlink ref="AF123" r:id="rId26"/>
    <hyperlink ref="AF124" r:id="rId27"/>
    <hyperlink ref="AF125" r:id="rId28"/>
    <hyperlink ref="AF131" r:id="rId29"/>
    <hyperlink ref="AF132" r:id="rId30"/>
    <hyperlink ref="AF135" r:id="rId31"/>
    <hyperlink ref="AF136" r:id="rId32"/>
    <hyperlink ref="AF137" r:id="rId33"/>
    <hyperlink ref="AF138" r:id="rId34"/>
    <hyperlink ref="AF133" r:id="rId35"/>
    <hyperlink ref="AF134" r:id="rId36"/>
  </hyperlinks>
  <pageMargins left="0.7" right="0.7" top="0.75" bottom="0.75" header="0.3" footer="0.3"/>
  <pageSetup paperSize="9"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talos</cp:lastModifiedBy>
  <dcterms:created xsi:type="dcterms:W3CDTF">2021-02-04T21:50:31Z</dcterms:created>
  <dcterms:modified xsi:type="dcterms:W3CDTF">2021-05-02T22:23:53Z</dcterms:modified>
</cp:coreProperties>
</file>