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raffaella/Downloads/Management/AVVIO/4-BC/"/>
    </mc:Choice>
  </mc:AlternateContent>
  <xr:revisionPtr revIDLastSave="0" documentId="8_{8F8A7963-0374-4F47-B47B-8F72075159B3}" xr6:coauthVersionLast="47" xr6:coauthVersionMax="47" xr10:uidLastSave="{00000000-0000-0000-0000-000000000000}"/>
  <bookViews>
    <workbookView xWindow="820" yWindow="760" windowWidth="16600" windowHeight="16820" xr2:uid="{00000000-000D-0000-FFFF-FFFF00000000}"/>
  </bookViews>
  <sheets>
    <sheet name="Financial Analys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61" i="1"/>
  <c r="F39" i="1"/>
  <c r="F54" i="1"/>
  <c r="E9" i="1" l="1"/>
  <c r="E10" i="1" s="1"/>
  <c r="E13" i="1"/>
  <c r="E14" i="1" s="1"/>
  <c r="D13" i="1"/>
  <c r="D14" i="1" s="1"/>
  <c r="C13" i="1"/>
  <c r="C14" i="1" s="1"/>
  <c r="B13" i="1"/>
  <c r="B14" i="1" s="1"/>
  <c r="D9" i="1"/>
  <c r="D10" i="1" s="1"/>
  <c r="C9" i="1"/>
  <c r="C10" i="1" s="1"/>
  <c r="B9" i="1"/>
  <c r="B10" i="1" s="1"/>
  <c r="C16" i="1" l="1"/>
  <c r="F14" i="1"/>
  <c r="E16" i="1"/>
  <c r="D16" i="1"/>
  <c r="F10" i="1"/>
  <c r="B16" i="1"/>
  <c r="B17" i="1" s="1"/>
  <c r="F16" i="1" l="1"/>
  <c r="C17" i="1"/>
  <c r="D17" i="1" s="1"/>
  <c r="E17" i="1" s="1"/>
  <c r="B19" i="1"/>
</calcChain>
</file>

<file path=xl/sharedStrings.xml><?xml version="1.0" encoding="utf-8"?>
<sst xmlns="http://schemas.openxmlformats.org/spreadsheetml/2006/main" count="81" uniqueCount="53">
  <si>
    <t>Financial Analysis for ZeroWaste Home</t>
  </si>
  <si>
    <t>Created by: AT, RS</t>
  </si>
  <si>
    <t>Date: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</si>
  <si>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</si>
  <si>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</si>
  <si>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</si>
  <si>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</si>
  <si>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</si>
  <si>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</si>
  <si>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</si>
  <si>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</si>
  <si>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</si>
  <si>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</si>
  <si>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</si>
  <si>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</si>
  <si>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</si>
  <si>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1</t>
  </si>
  <si>
    <t>Assumptions</t>
  </si>
  <si>
    <t>Project Costs (applied in year 0)</t>
  </si>
  <si>
    <t>Resources</t>
  </si>
  <si>
    <t>Cost/Hour</t>
  </si>
  <si>
    <t>Hours</t>
  </si>
  <si>
    <t>Project Manager (Senior)</t>
  </si>
  <si>
    <t>Analista di processo/prodotto (Junior)</t>
  </si>
  <si>
    <t>Analista software (Junior)</t>
  </si>
  <si>
    <t>Sviluppatore Front-end (Junior)</t>
  </si>
  <si>
    <t>Sviluppatore per algoritmi (Senior)</t>
  </si>
  <si>
    <t>Costi aggiuntivi per server</t>
  </si>
  <si>
    <t>Total Project Costs (applied in year 0)</t>
  </si>
  <si>
    <t>Project Costs (applied in year 1)</t>
  </si>
  <si>
    <t xml:space="preserve">Cost </t>
  </si>
  <si>
    <t>Assistenza Utenti</t>
  </si>
  <si>
    <t>Costi di Marketing</t>
  </si>
  <si>
    <t>Total Project Costs (applied in year 1)</t>
  </si>
  <si>
    <t>Project Costs (applied in year 2)</t>
  </si>
  <si>
    <t>Total Project Costs (applied in year 2)</t>
  </si>
  <si>
    <t>Project Costs (applied in year 3)</t>
  </si>
  <si>
    <t>Total Project Costs (applied in year 3)</t>
  </si>
  <si>
    <t>Utenti Basic</t>
  </si>
  <si>
    <t>Utenti Premium</t>
  </si>
  <si>
    <t>Vendita abbonamento (year 1)</t>
  </si>
  <si>
    <t>Vendita abbonamento (year 2)</t>
  </si>
  <si>
    <t>Vendita abbonamento (year 3)</t>
  </si>
  <si>
    <t>20</t>
  </si>
  <si>
    <t>FullStack Developer (Senior)</t>
  </si>
  <si>
    <t>FullStack Developer  (Junior)</t>
  </si>
  <si>
    <t>15</t>
  </si>
  <si>
    <t>Primo Rilascio</t>
  </si>
  <si>
    <t xml:space="preserve">Costi </t>
  </si>
  <si>
    <t>Secondo Rilascio</t>
  </si>
  <si>
    <t>Sviluppatore Back-end  (Junior)</t>
  </si>
  <si>
    <t>Responsabile dello sviluppo (Senior)</t>
  </si>
  <si>
    <t>Sistemista/DBA (Junior)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</si>
</sst>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.00\ [$€-410]_-;\-* #,##0.00\ [$€-410]_-;_-* &quot;-&quot;??\ [$€-410]_-;_-@_-"/>
    <numFmt numFmtId="168" formatCode="#,##0.00\ &quot;€&quot;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5D79B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5" fillId="0" borderId="0" xfId="0" applyNumberFormat="1" applyFont="1"/>
    <xf numFmtId="37" fontId="5" fillId="0" borderId="0" xfId="1" applyNumberFormat="1" applyFont="1"/>
    <xf numFmtId="0" fontId="5" fillId="0" borderId="0" xfId="2" applyNumberFormat="1" applyFont="1"/>
    <xf numFmtId="0" fontId="5" fillId="0" borderId="0" xfId="0" applyFont="1"/>
    <xf numFmtId="3" fontId="5" fillId="0" borderId="0" xfId="0" applyNumberFormat="1" applyFont="1"/>
    <xf numFmtId="14" fontId="3" fillId="0" borderId="0" xfId="0" applyNumberFormat="1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3" fontId="0" fillId="2" borderId="0" xfId="0" applyNumberFormat="1" applyFill="1"/>
    <xf numFmtId="167" fontId="0" fillId="2" borderId="0" xfId="0" applyNumberFormat="1" applyFill="1"/>
    <xf numFmtId="0" fontId="1" fillId="2" borderId="0" xfId="0" applyFont="1" applyFill="1" applyAlignment="1">
      <alignment horizontal="center"/>
    </xf>
    <xf numFmtId="49" fontId="0" fillId="2" borderId="0" xfId="2" applyNumberFormat="1" applyFont="1" applyFill="1" applyAlignment="1">
      <alignment horizontal="right"/>
    </xf>
    <xf numFmtId="167" fontId="1" fillId="0" borderId="0" xfId="0" applyNumberFormat="1" applyFont="1"/>
    <xf numFmtId="166" fontId="1" fillId="0" borderId="0" xfId="0" applyNumberFormat="1" applyFont="1"/>
    <xf numFmtId="49" fontId="1" fillId="2" borderId="0" xfId="2" applyNumberFormat="1" applyFont="1" applyFill="1" applyAlignment="1">
      <alignment horizontal="right"/>
    </xf>
    <xf numFmtId="0" fontId="0" fillId="3" borderId="0" xfId="0" applyFill="1"/>
    <xf numFmtId="167" fontId="0" fillId="3" borderId="0" xfId="0" applyNumberFormat="1" applyFill="1"/>
    <xf numFmtId="168" fontId="0" fillId="3" borderId="0" xfId="2" applyNumberFormat="1" applyFont="1" applyFill="1"/>
    <xf numFmtId="0" fontId="2" fillId="3" borderId="0" xfId="0" applyFont="1" applyFill="1"/>
    <xf numFmtId="168" fontId="0" fillId="2" borderId="0" xfId="2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colors>
    <mruColors>
      <color rgb="FFC5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85725</xdr:rowOff>
    </xdr:from>
    <xdr:to>
      <xdr:col>6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343545</xdr:colOff>
      <xdr:row>17</xdr:row>
      <xdr:rowOff>20337</xdr:rowOff>
    </xdr:from>
    <xdr:to>
      <xdr:col>2</xdr:col>
      <xdr:colOff>343545</xdr:colOff>
      <xdr:row>18</xdr:row>
      <xdr:rowOff>150978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4064734" y="3519498"/>
          <a:ext cx="0" cy="2993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0"/>
  <sheetViews>
    <sheetView tabSelected="1" view="pageBreakPreview" topLeftCell="A3" zoomScale="88" zoomScaleNormal="62" workbookViewId="0">
      <selection activeCell="G42" sqref="G42"/>
    </sheetView>
  </sheetViews>
  <sheetFormatPr baseColWidth="10" defaultColWidth="8.83203125" defaultRowHeight="13" x14ac:dyDescent="0.15"/>
  <cols>
    <col min="1" max="1" width="37.1640625" bestFit="1" customWidth="1"/>
    <col min="2" max="2" width="11.6640625" bestFit="1" customWidth="1"/>
    <col min="3" max="3" width="8.83203125" bestFit="1" customWidth="1"/>
    <col min="4" max="4" width="13.1640625" bestFit="1" customWidth="1"/>
    <col min="5" max="6" width="13.33203125" bestFit="1" customWidth="1"/>
  </cols>
  <sheetData>
    <row r="1" spans="1:7" ht="23" x14ac:dyDescent="0.25">
      <c r="A1" s="35" t="s">
        <v>0</v>
      </c>
      <c r="B1" s="35"/>
      <c r="C1" s="35"/>
      <c r="D1" s="35"/>
      <c r="E1" s="35"/>
      <c r="F1" s="35"/>
      <c r="G1" s="35"/>
    </row>
    <row r="2" spans="1:7" ht="23" x14ac:dyDescent="0.25">
      <c r="A2" s="12" t="s">
        <v>1</v>
      </c>
      <c r="B2" s="12"/>
      <c r="C2" s="12" t="s">
        <v>2</v>
      </c>
      <c r="D2" s="18">
        <v>45639</v>
      </c>
      <c r="E2" s="11"/>
      <c r="F2" s="11"/>
      <c r="G2" s="11"/>
    </row>
    <row r="3" spans="1:7" x14ac:dyDescent="0.15">
      <c r="A3" s="10"/>
      <c r="B3" s="10"/>
      <c r="C3" s="10"/>
      <c r="D3" s="10"/>
      <c r="E3" s="10"/>
      <c r="F3" s="10"/>
      <c r="G3" s="10"/>
    </row>
    <row r="4" spans="1:7" x14ac:dyDescent="0.15">
      <c r="A4" s="2" t="s">
        <v>3</v>
      </c>
      <c r="B4" s="13">
        <v>0.08</v>
      </c>
    </row>
    <row r="5" spans="1:7" x14ac:dyDescent="0.15">
      <c r="A5" s="2"/>
      <c r="B5" s="8"/>
    </row>
    <row r="6" spans="1:7" x14ac:dyDescent="0.15">
      <c r="A6" t="s">
        <v>4</v>
      </c>
      <c r="D6" s="2" t="s">
        <v>5</v>
      </c>
      <c r="F6" s="2"/>
    </row>
    <row r="7" spans="1:7" x14ac:dyDescent="0.15">
      <c r="B7" s="15">
        <v>0</v>
      </c>
      <c r="C7" s="16">
        <v>1</v>
      </c>
      <c r="D7" s="16">
        <v>2</v>
      </c>
      <c r="E7" s="16">
        <v>3</v>
      </c>
      <c r="F7" s="2" t="s">
        <v>6</v>
      </c>
    </row>
    <row r="8" spans="1:7" x14ac:dyDescent="0.15">
      <c r="A8" t="s">
        <v>7</v>
      </c>
      <c r="B8" s="17">
        <v>91180</v>
      </c>
      <c r="C8" s="17">
        <v>40000</v>
      </c>
      <c r="D8" s="17">
        <v>60000</v>
      </c>
      <c r="E8" s="17">
        <v>73000</v>
      </c>
    </row>
    <row r="9" spans="1:7" x14ac:dyDescent="0.15">
      <c r="A9" t="s">
        <v>8</v>
      </c>
      <c r="B9" s="9">
        <f>ROUND(1/(1+$B$4)^B$7,2)</f>
        <v>1</v>
      </c>
      <c r="C9" s="9">
        <f>ROUND(1/(1+$B$4)^C$7,2)</f>
        <v>0.93</v>
      </c>
      <c r="D9" s="9">
        <f>ROUND(1/(1+$B$4)^D$7,2)</f>
        <v>0.86</v>
      </c>
      <c r="E9" s="9">
        <f>ROUND(1/(1+$B$4)^E$7,2)</f>
        <v>0.79</v>
      </c>
    </row>
    <row r="10" spans="1:7" x14ac:dyDescent="0.15">
      <c r="A10" s="2" t="s">
        <v>9</v>
      </c>
      <c r="B10" s="3">
        <f>B8*B9</f>
        <v>91180</v>
      </c>
      <c r="C10" s="3">
        <f>C8*C9</f>
        <v>37200</v>
      </c>
      <c r="D10" s="3">
        <f>D8*D9</f>
        <v>51600</v>
      </c>
      <c r="E10" s="3">
        <f>E8*E9</f>
        <v>57670</v>
      </c>
      <c r="F10" s="4">
        <f>SUM(B10:E10)</f>
        <v>237650</v>
      </c>
    </row>
    <row r="12" spans="1:7" x14ac:dyDescent="0.15">
      <c r="A12" t="s">
        <v>10</v>
      </c>
      <c r="B12" s="14">
        <v>0</v>
      </c>
      <c r="C12" s="14">
        <v>299400</v>
      </c>
      <c r="D12" s="14">
        <v>598800</v>
      </c>
      <c r="E12" s="14">
        <v>898200</v>
      </c>
    </row>
    <row r="13" spans="1:7" x14ac:dyDescent="0.15">
      <c r="A13" t="s">
        <v>8</v>
      </c>
      <c r="B13" s="9">
        <f>ROUND(1/(1+$B$4)^B$7,2)</f>
        <v>1</v>
      </c>
      <c r="C13" s="9">
        <f>ROUND(1/(1+$B$4)^C$7,2)</f>
        <v>0.93</v>
      </c>
      <c r="D13" s="9">
        <f>ROUND(1/(1+$B$4)^D$7,2)</f>
        <v>0.86</v>
      </c>
      <c r="E13" s="9">
        <f>ROUND(1/(1+$B$4)^E$7,2)</f>
        <v>0.79</v>
      </c>
    </row>
    <row r="14" spans="1:7" x14ac:dyDescent="0.15">
      <c r="A14" s="2" t="s">
        <v>11</v>
      </c>
      <c r="B14" s="5">
        <f>B12*B13</f>
        <v>0</v>
      </c>
      <c r="C14" s="3">
        <f>C12*C13</f>
        <v>278442</v>
      </c>
      <c r="D14" s="3">
        <f>D12*D13</f>
        <v>514968</v>
      </c>
      <c r="E14" s="3">
        <f>E12*E13</f>
        <v>709578</v>
      </c>
      <c r="F14" s="3">
        <f>SUM(B14:E14)</f>
        <v>1502988</v>
      </c>
    </row>
    <row r="16" spans="1:7" x14ac:dyDescent="0.15">
      <c r="A16" t="s">
        <v>12</v>
      </c>
      <c r="B16" s="1">
        <f>B14-B10</f>
        <v>-91180</v>
      </c>
      <c r="C16" s="1">
        <f>C14-C10</f>
        <v>241242</v>
      </c>
      <c r="D16" s="1">
        <f>D14-D10</f>
        <v>463368</v>
      </c>
      <c r="E16" s="1">
        <f>E14-E10</f>
        <v>651908</v>
      </c>
      <c r="F16" s="4">
        <f>F14-F10</f>
        <v>1265338</v>
      </c>
      <c r="G16" s="6" t="s">
        <v>13</v>
      </c>
    </row>
    <row r="17" spans="1:6" x14ac:dyDescent="0.15">
      <c r="A17" t="s">
        <v>14</v>
      </c>
      <c r="B17" s="1">
        <f>B16</f>
        <v>-91180</v>
      </c>
      <c r="C17" s="1">
        <f>B17+C16</f>
        <v>150062</v>
      </c>
      <c r="D17" s="1">
        <f>C17+D16</f>
        <v>613430</v>
      </c>
      <c r="E17" s="27">
        <f>D17+E16</f>
        <v>1265338</v>
      </c>
    </row>
    <row r="19" spans="1:6" x14ac:dyDescent="0.15">
      <c r="A19" s="2" t="s">
        <v>15</v>
      </c>
      <c r="B19" s="7">
        <f>(F14-F10)/F10</f>
        <v>5.3243761834630758</v>
      </c>
    </row>
    <row r="20" spans="1:6" x14ac:dyDescent="0.15">
      <c r="B20" s="34" t="s">
        <v>16</v>
      </c>
      <c r="C20" s="34"/>
      <c r="D20" s="34"/>
    </row>
    <row r="21" spans="1:6" x14ac:dyDescent="0.15">
      <c r="A21" s="2" t="s">
        <v>17</v>
      </c>
    </row>
    <row r="22" spans="1:6" x14ac:dyDescent="0.15">
      <c r="A22" s="19" t="s">
        <v>18</v>
      </c>
      <c r="B22" s="20"/>
      <c r="C22" s="20"/>
      <c r="D22" s="20"/>
      <c r="E22" s="20"/>
      <c r="F22" s="20"/>
    </row>
    <row r="23" spans="1:6" x14ac:dyDescent="0.15">
      <c r="A23" s="19" t="s">
        <v>48</v>
      </c>
      <c r="B23" s="24" t="s">
        <v>19</v>
      </c>
      <c r="C23" s="24" t="s">
        <v>20</v>
      </c>
      <c r="D23" s="24" t="s">
        <v>21</v>
      </c>
      <c r="E23" s="20"/>
      <c r="F23" s="20"/>
    </row>
    <row r="24" spans="1:6" x14ac:dyDescent="0.15">
      <c r="A24" s="19" t="s">
        <v>47</v>
      </c>
      <c r="B24" s="24"/>
      <c r="C24" s="24"/>
      <c r="D24" s="24"/>
      <c r="E24" s="20"/>
      <c r="F24" s="20"/>
    </row>
    <row r="25" spans="1:6" x14ac:dyDescent="0.15">
      <c r="A25" s="21" t="s">
        <v>22</v>
      </c>
      <c r="B25" s="20">
        <v>1</v>
      </c>
      <c r="C25" s="28" t="s">
        <v>43</v>
      </c>
      <c r="D25" s="20">
        <v>295</v>
      </c>
      <c r="E25" s="20"/>
      <c r="F25" s="23">
        <v>5900</v>
      </c>
    </row>
    <row r="26" spans="1:6" x14ac:dyDescent="0.15">
      <c r="A26" s="21" t="s">
        <v>51</v>
      </c>
      <c r="B26" s="20">
        <v>1</v>
      </c>
      <c r="C26" s="28" t="s">
        <v>43</v>
      </c>
      <c r="D26" s="20">
        <v>294</v>
      </c>
      <c r="E26" s="20"/>
      <c r="F26" s="23">
        <v>5880</v>
      </c>
    </row>
    <row r="27" spans="1:6" x14ac:dyDescent="0.15">
      <c r="A27" s="21" t="s">
        <v>44</v>
      </c>
      <c r="B27" s="20">
        <v>1</v>
      </c>
      <c r="C27" s="28" t="s">
        <v>43</v>
      </c>
      <c r="D27" s="20">
        <v>378</v>
      </c>
      <c r="E27" s="20"/>
      <c r="F27" s="23">
        <v>7560</v>
      </c>
    </row>
    <row r="28" spans="1:6" x14ac:dyDescent="0.15">
      <c r="A28" s="21" t="s">
        <v>45</v>
      </c>
      <c r="B28" s="20">
        <v>1</v>
      </c>
      <c r="C28" s="28" t="s">
        <v>46</v>
      </c>
      <c r="D28" s="20">
        <v>2434</v>
      </c>
      <c r="E28" s="20"/>
      <c r="F28" s="23">
        <v>36510</v>
      </c>
    </row>
    <row r="29" spans="1:6" x14ac:dyDescent="0.15">
      <c r="A29" s="19" t="s">
        <v>49</v>
      </c>
      <c r="B29" s="20"/>
      <c r="C29" s="25"/>
      <c r="D29" s="20"/>
      <c r="E29" s="20"/>
      <c r="F29" s="23"/>
    </row>
    <row r="30" spans="1:6" x14ac:dyDescent="0.15">
      <c r="A30" s="21" t="s">
        <v>22</v>
      </c>
      <c r="B30" s="20">
        <v>1</v>
      </c>
      <c r="C30" s="28" t="s">
        <v>43</v>
      </c>
      <c r="D30" s="20">
        <v>107</v>
      </c>
      <c r="E30" s="20"/>
      <c r="F30" s="23">
        <v>2140</v>
      </c>
    </row>
    <row r="31" spans="1:6" x14ac:dyDescent="0.15">
      <c r="A31" s="21" t="s">
        <v>51</v>
      </c>
      <c r="B31" s="20">
        <v>1</v>
      </c>
      <c r="C31" s="28" t="s">
        <v>43</v>
      </c>
      <c r="D31" s="20">
        <v>107</v>
      </c>
      <c r="E31" s="20"/>
      <c r="F31" s="23">
        <v>2140</v>
      </c>
    </row>
    <row r="32" spans="1:6" x14ac:dyDescent="0.15">
      <c r="A32" s="21" t="s">
        <v>23</v>
      </c>
      <c r="B32" s="20">
        <v>1</v>
      </c>
      <c r="C32" s="28" t="s">
        <v>46</v>
      </c>
      <c r="D32" s="20">
        <v>100</v>
      </c>
      <c r="E32" s="20"/>
      <c r="F32" s="23">
        <v>1500</v>
      </c>
    </row>
    <row r="33" spans="1:6" x14ac:dyDescent="0.15">
      <c r="A33" s="21" t="s">
        <v>24</v>
      </c>
      <c r="B33" s="20">
        <v>1</v>
      </c>
      <c r="C33" s="28" t="s">
        <v>46</v>
      </c>
      <c r="D33" s="20">
        <v>150</v>
      </c>
      <c r="E33" s="20"/>
      <c r="F33" s="23">
        <v>1500</v>
      </c>
    </row>
    <row r="34" spans="1:6" x14ac:dyDescent="0.15">
      <c r="A34" s="21" t="s">
        <v>50</v>
      </c>
      <c r="B34" s="20">
        <v>1</v>
      </c>
      <c r="C34" s="28" t="s">
        <v>46</v>
      </c>
      <c r="D34" s="20">
        <v>533</v>
      </c>
      <c r="E34" s="20"/>
      <c r="F34" s="23">
        <v>8000</v>
      </c>
    </row>
    <row r="35" spans="1:6" x14ac:dyDescent="0.15">
      <c r="A35" s="21" t="s">
        <v>25</v>
      </c>
      <c r="B35" s="20">
        <v>1</v>
      </c>
      <c r="C35" s="28" t="s">
        <v>46</v>
      </c>
      <c r="D35" s="20">
        <v>533</v>
      </c>
      <c r="E35" s="20"/>
      <c r="F35" s="23">
        <v>8000</v>
      </c>
    </row>
    <row r="36" spans="1:6" x14ac:dyDescent="0.15">
      <c r="A36" s="21" t="s">
        <v>52</v>
      </c>
      <c r="B36" s="20">
        <v>1</v>
      </c>
      <c r="C36" s="28" t="s">
        <v>46</v>
      </c>
      <c r="D36" s="20">
        <v>86</v>
      </c>
      <c r="E36" s="20"/>
      <c r="F36" s="23">
        <v>1300</v>
      </c>
    </row>
    <row r="37" spans="1:6" x14ac:dyDescent="0.15">
      <c r="A37" s="21" t="s">
        <v>26</v>
      </c>
      <c r="B37" s="20">
        <v>1</v>
      </c>
      <c r="C37" s="21">
        <v>20</v>
      </c>
      <c r="D37" s="21">
        <v>186</v>
      </c>
      <c r="E37" s="20"/>
      <c r="F37" s="23">
        <v>3750</v>
      </c>
    </row>
    <row r="38" spans="1:6" x14ac:dyDescent="0.15">
      <c r="A38" s="21" t="s">
        <v>27</v>
      </c>
      <c r="B38" s="20"/>
      <c r="C38" s="20"/>
      <c r="D38" s="20"/>
      <c r="E38" s="20"/>
      <c r="F38" s="33">
        <v>7000</v>
      </c>
    </row>
    <row r="39" spans="1:6" x14ac:dyDescent="0.15">
      <c r="A39" s="20"/>
      <c r="B39" s="20"/>
      <c r="C39" s="20"/>
      <c r="D39" s="20"/>
      <c r="E39" s="20"/>
      <c r="F39" s="23">
        <f>SUM(F25:F38)</f>
        <v>91180</v>
      </c>
    </row>
    <row r="40" spans="1:6" x14ac:dyDescent="0.15">
      <c r="A40" s="19" t="s">
        <v>28</v>
      </c>
      <c r="B40" s="29"/>
      <c r="C40" s="29"/>
      <c r="D40" s="29"/>
      <c r="E40" s="29"/>
      <c r="F40" s="30"/>
    </row>
    <row r="41" spans="1:6" x14ac:dyDescent="0.15">
      <c r="A41" s="2"/>
    </row>
    <row r="42" spans="1:6" x14ac:dyDescent="0.15">
      <c r="A42" s="19" t="s">
        <v>29</v>
      </c>
      <c r="B42" s="21" t="s">
        <v>19</v>
      </c>
      <c r="C42" s="21" t="s">
        <v>20</v>
      </c>
      <c r="D42" s="24" t="s">
        <v>21</v>
      </c>
      <c r="E42" s="20"/>
      <c r="F42" s="20"/>
    </row>
    <row r="43" spans="1:6" x14ac:dyDescent="0.15">
      <c r="A43" s="21" t="s">
        <v>30</v>
      </c>
      <c r="B43" s="20"/>
      <c r="C43" s="20"/>
      <c r="D43" s="20"/>
      <c r="E43" s="20"/>
      <c r="F43" s="23"/>
    </row>
    <row r="44" spans="1:6" x14ac:dyDescent="0.15">
      <c r="A44" s="21" t="s">
        <v>31</v>
      </c>
      <c r="B44" s="20">
        <v>2</v>
      </c>
      <c r="C44" s="20">
        <v>20</v>
      </c>
      <c r="D44" s="20">
        <v>1500</v>
      </c>
      <c r="E44" s="20"/>
      <c r="F44" s="23">
        <v>30000</v>
      </c>
    </row>
    <row r="45" spans="1:6" x14ac:dyDescent="0.15">
      <c r="A45" s="21" t="s">
        <v>32</v>
      </c>
      <c r="B45" s="20"/>
      <c r="C45" s="20"/>
      <c r="D45" s="20"/>
      <c r="E45" s="20"/>
      <c r="F45" s="23">
        <v>10000</v>
      </c>
    </row>
    <row r="46" spans="1:6" x14ac:dyDescent="0.15">
      <c r="A46" s="20"/>
      <c r="B46" s="20"/>
      <c r="C46" s="20"/>
      <c r="D46" s="20"/>
      <c r="E46" s="20"/>
      <c r="F46" s="23"/>
    </row>
    <row r="47" spans="1:6" x14ac:dyDescent="0.15">
      <c r="A47" s="19" t="s">
        <v>33</v>
      </c>
      <c r="B47" s="29"/>
      <c r="C47" s="29"/>
      <c r="D47" s="29"/>
      <c r="E47" s="29"/>
      <c r="F47" s="30">
        <f>SUM(F44:F45)</f>
        <v>40000</v>
      </c>
    </row>
    <row r="48" spans="1:6" x14ac:dyDescent="0.15">
      <c r="A48" s="2"/>
    </row>
    <row r="49" spans="1:6" x14ac:dyDescent="0.15">
      <c r="A49" s="19" t="s">
        <v>34</v>
      </c>
      <c r="B49" s="21" t="s">
        <v>19</v>
      </c>
      <c r="C49" s="21" t="s">
        <v>20</v>
      </c>
      <c r="D49" s="24" t="s">
        <v>21</v>
      </c>
      <c r="E49" s="20"/>
      <c r="F49" s="20"/>
    </row>
    <row r="50" spans="1:6" x14ac:dyDescent="0.15">
      <c r="A50" s="21" t="s">
        <v>7</v>
      </c>
      <c r="B50" s="20"/>
      <c r="C50" s="20"/>
      <c r="D50" s="20"/>
      <c r="E50" s="20"/>
      <c r="F50" s="23">
        <v>40000</v>
      </c>
    </row>
    <row r="51" spans="1:6" x14ac:dyDescent="0.15">
      <c r="A51" s="21" t="s">
        <v>31</v>
      </c>
      <c r="B51" s="20">
        <v>2</v>
      </c>
      <c r="C51" s="20">
        <v>20</v>
      </c>
      <c r="D51" s="20">
        <v>2000</v>
      </c>
      <c r="E51" s="20"/>
      <c r="F51" s="23">
        <v>20000</v>
      </c>
    </row>
    <row r="52" spans="1:6" x14ac:dyDescent="0.15">
      <c r="A52" s="21" t="s">
        <v>32</v>
      </c>
      <c r="B52" s="20"/>
      <c r="C52" s="20"/>
      <c r="D52" s="20"/>
      <c r="E52" s="20"/>
      <c r="F52" s="23"/>
    </row>
    <row r="53" spans="1:6" x14ac:dyDescent="0.15">
      <c r="A53" s="20"/>
      <c r="B53" s="20"/>
      <c r="C53" s="20"/>
      <c r="D53" s="20"/>
      <c r="E53" s="20"/>
      <c r="F53" s="23"/>
    </row>
    <row r="54" spans="1:6" x14ac:dyDescent="0.15">
      <c r="A54" s="19" t="s">
        <v>35</v>
      </c>
      <c r="B54" s="29"/>
      <c r="C54" s="29"/>
      <c r="D54" s="29"/>
      <c r="E54" s="29"/>
      <c r="F54" s="30">
        <f>SUM(F50:F51)</f>
        <v>60000</v>
      </c>
    </row>
    <row r="56" spans="1:6" x14ac:dyDescent="0.15">
      <c r="A56" s="19" t="s">
        <v>36</v>
      </c>
      <c r="B56" s="21" t="s">
        <v>19</v>
      </c>
      <c r="C56" s="21" t="s">
        <v>20</v>
      </c>
      <c r="D56" s="24" t="s">
        <v>21</v>
      </c>
      <c r="E56" s="20"/>
      <c r="F56" s="20"/>
    </row>
    <row r="57" spans="1:6" x14ac:dyDescent="0.15">
      <c r="A57" s="21" t="s">
        <v>7</v>
      </c>
      <c r="B57" s="20"/>
      <c r="C57" s="20"/>
      <c r="D57" s="20"/>
      <c r="E57" s="20"/>
      <c r="F57" s="23"/>
    </row>
    <row r="58" spans="1:6" x14ac:dyDescent="0.15">
      <c r="A58" s="21" t="s">
        <v>31</v>
      </c>
      <c r="B58" s="20">
        <v>2</v>
      </c>
      <c r="C58" s="20">
        <v>20</v>
      </c>
      <c r="D58" s="20">
        <v>2500</v>
      </c>
      <c r="E58" s="20"/>
      <c r="F58" s="23">
        <v>50000</v>
      </c>
    </row>
    <row r="59" spans="1:6" x14ac:dyDescent="0.15">
      <c r="A59" s="21" t="s">
        <v>32</v>
      </c>
      <c r="B59" s="20"/>
      <c r="C59" s="20"/>
      <c r="D59" s="20"/>
      <c r="E59" s="20"/>
      <c r="F59" s="23">
        <v>23000</v>
      </c>
    </row>
    <row r="60" spans="1:6" x14ac:dyDescent="0.15">
      <c r="A60" s="20"/>
      <c r="B60" s="20"/>
      <c r="C60" s="20"/>
      <c r="D60" s="20"/>
      <c r="E60" s="20"/>
      <c r="F60" s="23"/>
    </row>
    <row r="61" spans="1:6" x14ac:dyDescent="0.15">
      <c r="A61" s="32" t="s">
        <v>37</v>
      </c>
      <c r="B61" s="29"/>
      <c r="C61" s="29"/>
      <c r="D61" s="29"/>
      <c r="E61" s="29"/>
      <c r="F61" s="30">
        <f>SUM(F58:F59)</f>
        <v>73000</v>
      </c>
    </row>
    <row r="64" spans="1:6" x14ac:dyDescent="0.15">
      <c r="A64" s="19" t="s">
        <v>10</v>
      </c>
      <c r="B64" s="21" t="s">
        <v>38</v>
      </c>
      <c r="C64" s="21" t="s">
        <v>39</v>
      </c>
      <c r="D64" s="20"/>
      <c r="E64" s="20"/>
      <c r="F64" s="20"/>
    </row>
    <row r="65" spans="1:6" x14ac:dyDescent="0.15">
      <c r="A65" s="20"/>
      <c r="B65" s="22"/>
      <c r="C65" s="22"/>
      <c r="D65" s="20"/>
      <c r="E65" s="20"/>
      <c r="F65" s="23"/>
    </row>
    <row r="66" spans="1:6" x14ac:dyDescent="0.15">
      <c r="A66" s="21" t="s">
        <v>40</v>
      </c>
      <c r="B66" s="22">
        <v>12500</v>
      </c>
      <c r="C66" s="22">
        <v>5000</v>
      </c>
      <c r="D66" s="20"/>
      <c r="E66" s="20"/>
      <c r="F66" s="23">
        <v>299400</v>
      </c>
    </row>
    <row r="67" spans="1:6" x14ac:dyDescent="0.15">
      <c r="A67" s="21" t="s">
        <v>41</v>
      </c>
      <c r="B67" s="22">
        <v>25000</v>
      </c>
      <c r="C67" s="22">
        <v>10000</v>
      </c>
      <c r="D67" s="20"/>
      <c r="E67" s="20"/>
      <c r="F67" s="23">
        <v>598800</v>
      </c>
    </row>
    <row r="68" spans="1:6" x14ac:dyDescent="0.15">
      <c r="A68" s="21" t="s">
        <v>42</v>
      </c>
      <c r="B68" s="29">
        <v>37500</v>
      </c>
      <c r="C68" s="29">
        <v>15000</v>
      </c>
      <c r="D68" s="29"/>
      <c r="E68" s="29"/>
      <c r="F68" s="31">
        <v>898200</v>
      </c>
    </row>
    <row r="69" spans="1:6" x14ac:dyDescent="0.15">
      <c r="F69" s="26"/>
    </row>
    <row r="70" spans="1:6" x14ac:dyDescent="0.15">
      <c r="A70" s="2"/>
    </row>
  </sheetData>
  <mergeCells count="2">
    <mergeCell ref="B20:D20"/>
    <mergeCell ref="A1:G1"/>
  </mergeCells>
  <phoneticPr fontId="0" type="noConversion"/>
  <printOptions gridLines="1"/>
  <pageMargins left="0.75" right="0.75" top="1" bottom="1" header="0.5" footer="0.5"/>
  <pageSetup scale="71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Financial Analysis</vt:lpstr>
    </vt:vector>
  </TitlesOfParts>
  <Manager/>
  <Company>Augsburg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RAFFAELLA SPAGNUOLO</cp:lastModifiedBy>
  <cp:revision/>
  <dcterms:created xsi:type="dcterms:W3CDTF">2003-02-20T16:30:31Z</dcterms:created>
  <dcterms:modified xsi:type="dcterms:W3CDTF">2024-12-14T09:45:09Z</dcterms:modified>
  <cp:category/>
  <cp:contentStatus/>
</cp:coreProperties>
</file>