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raffaella/Downloads/Management/PIANIFICAZIONE/4-TM/"/>
    </mc:Choice>
  </mc:AlternateContent>
  <xr:revisionPtr revIDLastSave="0" documentId="8_{ADD9C7C4-5EF4-F740-ABB7-4E6277499613}" xr6:coauthVersionLast="47" xr6:coauthVersionMax="47" xr10:uidLastSave="{00000000-0000-0000-0000-000000000000}"/>
  <bookViews>
    <workbookView xWindow="820" yWindow="760" windowWidth="26940" windowHeight="18880" xr2:uid="{923B328B-3178-A740-80B4-F105DD95E115}"/>
  </bookViews>
  <sheets>
    <sheet name="GANTT" sheetId="1" r:id="rId1"/>
    <sheet name="Settings" sheetId="3" r:id="rId2"/>
    <sheet name="Holidays" sheetId="2" r:id="rId3"/>
  </sheets>
  <definedNames>
    <definedName name="_xlnm._FilterDatabase" localSheetId="0" hidden="1">GANTT!$A$6:$F$292</definedName>
    <definedName name="display_week">GANTT!$D$4</definedName>
    <definedName name="holiday_dates">Holidays!$A$3:$A$26</definedName>
    <definedName name="project_start">GANTT!$D$3</definedName>
    <definedName name="show_weekends">Settings!$C$13</definedName>
    <definedName name="task_end" localSheetId="0">GANTT!$E1</definedName>
    <definedName name="task_progress" localSheetId="0">GANTT!$C1</definedName>
    <definedName name="task_start" localSheetId="0">GANTT!$D1</definedName>
    <definedName name="_xlnm.Print_Titles" localSheetId="0">GANTT!$4:$6</definedName>
    <definedName name="weekend_option">Settings!$C$3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1" l="1"/>
  <c r="D88" i="1" l="1"/>
  <c r="D10" i="1"/>
  <c r="H5" i="1"/>
  <c r="I5" i="1" s="1" a="1"/>
  <c r="I5" i="1" s="1"/>
  <c r="J5" i="1" s="1" a="1"/>
  <c r="J5" i="1" s="1"/>
  <c r="K5" i="1" s="1" a="1"/>
  <c r="K5" i="1" s="1"/>
  <c r="L5" i="1" s="1" a="1"/>
  <c r="L5" i="1" s="1"/>
  <c r="M5" i="1" s="1" a="1"/>
  <c r="M5" i="1" s="1"/>
  <c r="N5" i="1" s="1" a="1"/>
  <c r="N5" i="1" s="1"/>
  <c r="O5" i="1" s="1" a="1"/>
  <c r="O5" i="1" s="1"/>
  <c r="P5" i="1" s="1" a="1"/>
  <c r="P5" i="1" s="1"/>
  <c r="Q5" i="1" s="1" a="1"/>
  <c r="Q5" i="1" s="1"/>
  <c r="R5" i="1" s="1" a="1"/>
  <c r="R5" i="1" s="1"/>
  <c r="S5" i="1" s="1" a="1"/>
  <c r="S5" i="1" s="1"/>
  <c r="T5" i="1" s="1" a="1"/>
  <c r="T5" i="1" s="1"/>
  <c r="U5" i="1" s="1" a="1"/>
  <c r="U5" i="1" s="1"/>
  <c r="V5" i="1" s="1" a="1"/>
  <c r="V5" i="1" s="1"/>
  <c r="W5" i="1" s="1" a="1"/>
  <c r="W5" i="1" s="1"/>
  <c r="X5" i="1" s="1" a="1"/>
  <c r="X5" i="1" s="1"/>
  <c r="Y5" i="1" s="1" a="1"/>
  <c r="Y5" i="1" s="1"/>
  <c r="Z5" i="1" s="1" a="1"/>
  <c r="Z5" i="1" s="1"/>
  <c r="AA5" i="1" s="1" a="1"/>
  <c r="AA5" i="1" s="1"/>
  <c r="AB5" i="1" s="1" a="1"/>
  <c r="AB5" i="1" s="1"/>
  <c r="AC5" i="1" s="1" a="1"/>
  <c r="AC5" i="1" s="1"/>
  <c r="AD5" i="1" s="1" a="1"/>
  <c r="AD5" i="1" s="1"/>
  <c r="AE5" i="1" s="1" a="1"/>
  <c r="AE5" i="1" s="1"/>
  <c r="AF5" i="1" s="1" a="1"/>
  <c r="AF5" i="1" s="1"/>
  <c r="AG5" i="1" s="1" a="1"/>
  <c r="AG5" i="1" s="1"/>
  <c r="AH5" i="1" s="1" a="1"/>
  <c r="AH5" i="1" s="1"/>
  <c r="AI5" i="1" s="1" a="1"/>
  <c r="AI5" i="1" s="1"/>
  <c r="AJ5" i="1" s="1" a="1"/>
  <c r="AJ5" i="1" s="1"/>
  <c r="AK5" i="1" s="1" a="1"/>
  <c r="AK5" i="1" s="1"/>
  <c r="AL5" i="1" s="1" a="1"/>
  <c r="AL5" i="1" s="1"/>
  <c r="AM5" i="1" s="1" a="1"/>
  <c r="AM5" i="1" s="1"/>
  <c r="AN5" i="1" s="1" a="1"/>
  <c r="AN5" i="1" s="1"/>
  <c r="AO5" i="1" s="1" a="1"/>
  <c r="AO5" i="1" s="1"/>
  <c r="AP5" i="1" s="1" a="1"/>
  <c r="AP5" i="1" s="1"/>
  <c r="AQ5" i="1" s="1" a="1"/>
  <c r="AQ5" i="1" s="1"/>
  <c r="C3" i="3"/>
  <c r="D9" i="1"/>
  <c r="AR5" i="1" l="1" a="1"/>
  <c r="AR5" i="1" s="1"/>
  <c r="AQ6" i="1"/>
  <c r="E9" i="1"/>
  <c r="H6" i="1"/>
  <c r="AR6" i="1" l="1"/>
  <c r="AS5" i="1" a="1"/>
  <c r="AS5" i="1" s="1"/>
  <c r="E10" i="1"/>
  <c r="D11" i="1" s="1"/>
  <c r="E11" i="1" s="1"/>
  <c r="I6" i="1"/>
  <c r="D12" i="1" l="1"/>
  <c r="E12" i="1" s="1"/>
  <c r="D32" i="1"/>
  <c r="D24" i="1"/>
  <c r="AT5" i="1" a="1"/>
  <c r="AT5" i="1" s="1"/>
  <c r="AS6" i="1"/>
  <c r="D23" i="1"/>
  <c r="J6" i="1"/>
  <c r="D13" i="1" l="1"/>
  <c r="E13" i="1" s="1"/>
  <c r="D14" i="1" s="1"/>
  <c r="E14" i="1" s="1"/>
  <c r="D15" i="1" s="1"/>
  <c r="E15" i="1" s="1"/>
  <c r="D16" i="1" s="1"/>
  <c r="E16" i="1" s="1"/>
  <c r="D17" i="1" s="1"/>
  <c r="E17" i="1" s="1"/>
  <c r="D18" i="1" s="1"/>
  <c r="E18" i="1" s="1"/>
  <c r="D19" i="1" s="1"/>
  <c r="E19" i="1" s="1"/>
  <c r="D20" i="1" s="1"/>
  <c r="D25" i="1"/>
  <c r="E25" i="1" s="1"/>
  <c r="D26" i="1" s="1"/>
  <c r="AT6" i="1"/>
  <c r="AU5" i="1" a="1"/>
  <c r="AU5" i="1" s="1"/>
  <c r="E23" i="1"/>
  <c r="K6" i="1"/>
  <c r="AU6" i="1" l="1"/>
  <c r="AV5" i="1" a="1"/>
  <c r="AV5" i="1" s="1"/>
  <c r="E24" i="1"/>
  <c r="L6" i="1"/>
  <c r="AV6" i="1" l="1"/>
  <c r="AW5" i="1" a="1"/>
  <c r="AW5" i="1" s="1"/>
  <c r="E26" i="1"/>
  <c r="M6" i="1"/>
  <c r="D27" i="1" l="1"/>
  <c r="E27" i="1" s="1"/>
  <c r="AW6" i="1"/>
  <c r="AX5" i="1" a="1"/>
  <c r="AX5" i="1" s="1"/>
  <c r="N6" i="1"/>
  <c r="D29" i="1" l="1"/>
  <c r="E29" i="1" s="1"/>
  <c r="E32" i="1" s="1"/>
  <c r="D28" i="1"/>
  <c r="E28" i="1" s="1"/>
  <c r="AX6" i="1"/>
  <c r="AY5" i="1" a="1"/>
  <c r="AY5" i="1" s="1"/>
  <c r="O6" i="1"/>
  <c r="D36" i="1" l="1"/>
  <c r="E36" i="1" s="1"/>
  <c r="D64" i="1" s="1"/>
  <c r="E64" i="1" s="1"/>
  <c r="D30" i="1"/>
  <c r="D33" i="1"/>
  <c r="E33" i="1" s="1"/>
  <c r="D34" i="1" s="1"/>
  <c r="E34" i="1" s="1"/>
  <c r="D35" i="1" s="1"/>
  <c r="E35" i="1" s="1"/>
  <c r="AY6" i="1"/>
  <c r="AZ5" i="1" a="1"/>
  <c r="AZ5" i="1" s="1"/>
  <c r="P6" i="1"/>
  <c r="D37" i="1" l="1"/>
  <c r="E37" i="1" s="1"/>
  <c r="D65" i="1" s="1"/>
  <c r="E65" i="1" s="1"/>
  <c r="D76" i="1" s="1"/>
  <c r="E76" i="1" s="1"/>
  <c r="D54" i="1"/>
  <c r="AZ6" i="1"/>
  <c r="BA5" i="1" a="1"/>
  <c r="BA5" i="1" s="1"/>
  <c r="Q6" i="1"/>
  <c r="D44" i="1" l="1"/>
  <c r="D38" i="1"/>
  <c r="E38" i="1" s="1"/>
  <c r="D45" i="1" s="1"/>
  <c r="E45" i="1" s="1"/>
  <c r="D46" i="1" s="1"/>
  <c r="D43" i="1"/>
  <c r="BB5" i="1" a="1"/>
  <c r="BB5" i="1" s="1"/>
  <c r="BA6" i="1"/>
  <c r="R6" i="1"/>
  <c r="D39" i="1" l="1"/>
  <c r="E39" i="1" s="1"/>
  <c r="D40" i="1" s="1"/>
  <c r="E40" i="1" s="1"/>
  <c r="D66" i="1"/>
  <c r="E66" i="1" s="1"/>
  <c r="D77" i="1" s="1"/>
  <c r="E77" i="1" s="1"/>
  <c r="BB6" i="1"/>
  <c r="BC5" i="1" a="1"/>
  <c r="BC5" i="1" s="1"/>
  <c r="S6" i="1"/>
  <c r="D67" i="1" l="1"/>
  <c r="E67" i="1" s="1"/>
  <c r="D78" i="1" s="1"/>
  <c r="E78" i="1" s="1"/>
  <c r="D68" i="1"/>
  <c r="E68" i="1" s="1"/>
  <c r="D69" i="1" s="1"/>
  <c r="D41" i="1"/>
  <c r="BC6" i="1"/>
  <c r="BD5" i="1" a="1"/>
  <c r="BD5" i="1" s="1"/>
  <c r="T6" i="1"/>
  <c r="D79" i="1" l="1"/>
  <c r="E79" i="1" s="1"/>
  <c r="BE5" i="1" a="1"/>
  <c r="BE5" i="1" s="1"/>
  <c r="BD6" i="1"/>
  <c r="U6" i="1"/>
  <c r="BE6" i="1" l="1"/>
  <c r="BF5" i="1" a="1"/>
  <c r="BF5" i="1" s="1"/>
  <c r="V6" i="1"/>
  <c r="BG5" i="1" l="1" a="1"/>
  <c r="BG5" i="1" s="1"/>
  <c r="BF6" i="1"/>
  <c r="W6" i="1"/>
  <c r="BH5" i="1" l="1" a="1"/>
  <c r="BH5" i="1" s="1"/>
  <c r="BG6" i="1"/>
  <c r="X6" i="1"/>
  <c r="BI5" i="1" l="1" a="1"/>
  <c r="BI5" i="1" s="1"/>
  <c r="BH6" i="1"/>
  <c r="Y6" i="1"/>
  <c r="BI6" i="1" l="1"/>
  <c r="BJ5" i="1" a="1"/>
  <c r="BJ5" i="1" s="1"/>
  <c r="Z6" i="1"/>
  <c r="BJ6" i="1" l="1"/>
  <c r="BK5" i="1" a="1"/>
  <c r="BK5" i="1" s="1"/>
  <c r="AA6" i="1"/>
  <c r="BK6" i="1" l="1"/>
  <c r="BL5" i="1" a="1"/>
  <c r="BL5" i="1" s="1"/>
  <c r="AB6" i="1"/>
  <c r="BM5" i="1" l="1" a="1"/>
  <c r="BM5" i="1" s="1"/>
  <c r="BL6" i="1"/>
  <c r="AC6" i="1"/>
  <c r="BM6" i="1" l="1"/>
  <c r="BN5" i="1" a="1"/>
  <c r="BN5" i="1" s="1"/>
  <c r="AD6" i="1"/>
  <c r="BN6" i="1" l="1"/>
  <c r="BO5" i="1" a="1"/>
  <c r="BO5" i="1" s="1"/>
  <c r="AE6" i="1"/>
  <c r="BO6" i="1" l="1"/>
  <c r="BP5" i="1" a="1"/>
  <c r="BP5" i="1" s="1"/>
  <c r="AF6" i="1"/>
  <c r="BP6" i="1" l="1"/>
  <c r="BQ5" i="1" a="1"/>
  <c r="BQ5" i="1" s="1"/>
  <c r="AG6" i="1"/>
  <c r="BQ6" i="1" l="1"/>
  <c r="BR5" i="1" a="1"/>
  <c r="BR5" i="1" s="1"/>
  <c r="AH6" i="1"/>
  <c r="BR6" i="1" l="1"/>
  <c r="BS5" i="1" a="1"/>
  <c r="BS5" i="1" s="1"/>
  <c r="AI6" i="1"/>
  <c r="BT5" i="1" l="1" a="1"/>
  <c r="BT5" i="1" s="1"/>
  <c r="BS6" i="1"/>
  <c r="AJ6" i="1"/>
  <c r="BT6" i="1" l="1"/>
  <c r="BU5" i="1" a="1"/>
  <c r="BU5" i="1" s="1"/>
  <c r="AK6" i="1"/>
  <c r="BV5" i="1" l="1" a="1"/>
  <c r="BV5" i="1" s="1"/>
  <c r="BU6" i="1"/>
  <c r="AL6" i="1"/>
  <c r="BW5" i="1" l="1" a="1"/>
  <c r="BW5" i="1" s="1"/>
  <c r="BV6" i="1"/>
  <c r="AM6" i="1"/>
  <c r="BW6" i="1" l="1"/>
  <c r="BX5" i="1" a="1"/>
  <c r="BX5" i="1" s="1"/>
  <c r="AN6" i="1"/>
  <c r="BY5" i="1" l="1" a="1"/>
  <c r="BY5" i="1" s="1"/>
  <c r="BX6" i="1"/>
  <c r="AO6" i="1"/>
  <c r="AP6" i="1"/>
  <c r="BZ5" i="1" l="1" a="1"/>
  <c r="BZ5" i="1" s="1"/>
  <c r="BY6" i="1"/>
  <c r="CA5" i="1" l="1" a="1"/>
  <c r="CA5" i="1" s="1"/>
  <c r="BZ6" i="1"/>
  <c r="CB5" i="1" l="1" a="1"/>
  <c r="CB5" i="1" s="1"/>
  <c r="CA6" i="1"/>
  <c r="CC5" i="1" l="1" a="1"/>
  <c r="CC5" i="1" s="1"/>
  <c r="CB6" i="1"/>
  <c r="CC6" i="1" l="1"/>
  <c r="CD5" i="1" a="1"/>
  <c r="CD5" i="1" s="1"/>
  <c r="CE5" i="1" l="1" a="1"/>
  <c r="CE5" i="1" s="1"/>
  <c r="CD6" i="1"/>
  <c r="CE6" i="1" l="1"/>
  <c r="CF5" i="1" a="1"/>
  <c r="CF5" i="1" s="1"/>
  <c r="CF6" i="1" s="1"/>
  <c r="E43" i="1" l="1"/>
  <c r="E44" i="1" s="1"/>
  <c r="E46" i="1" s="1"/>
  <c r="D47" i="1" s="1"/>
  <c r="D75" i="1" l="1"/>
  <c r="E75" i="1" s="1"/>
  <c r="D85" i="1" s="1"/>
  <c r="E85" i="1" s="1"/>
  <c r="D87" i="1" l="1"/>
  <c r="E87" i="1" s="1"/>
  <c r="D92" i="1" l="1"/>
  <c r="E92" i="1" s="1"/>
  <c r="D91" i="1"/>
  <c r="E91" i="1" s="1"/>
  <c r="D93" i="1" l="1"/>
  <c r="E93" i="1" s="1"/>
  <c r="D94" i="1"/>
  <c r="E94" i="1" s="1"/>
  <c r="D99" i="1" s="1"/>
  <c r="E99" i="1" s="1"/>
  <c r="D100" i="1" s="1"/>
  <c r="E100" i="1" s="1"/>
  <c r="E69" i="1"/>
  <c r="D101" i="1" l="1"/>
  <c r="E101" i="1" s="1"/>
  <c r="D130" i="1" s="1"/>
  <c r="D70" i="1"/>
  <c r="E70" i="1" s="1"/>
  <c r="D80" i="1"/>
  <c r="E80" i="1" s="1"/>
  <c r="D86" i="1" s="1"/>
  <c r="E86" i="1" s="1"/>
  <c r="D89" i="1" s="1"/>
  <c r="D102" i="1" l="1"/>
  <c r="E102" i="1" s="1"/>
  <c r="D103" i="1" s="1"/>
  <c r="D105" i="1"/>
  <c r="E105" i="1" s="1"/>
  <c r="D106" i="1" s="1"/>
  <c r="E106" i="1" s="1"/>
  <c r="D111" i="1" s="1"/>
  <c r="D95" i="1"/>
  <c r="E95" i="1" s="1"/>
  <c r="D96" i="1" s="1"/>
  <c r="D82" i="1"/>
  <c r="E47" i="1"/>
  <c r="D21" i="1"/>
  <c r="E21" i="1" s="1"/>
  <c r="D73" i="1"/>
  <c r="D71" i="1"/>
  <c r="E71" i="1" s="1"/>
  <c r="D72" i="1" s="1"/>
  <c r="D81" i="1"/>
  <c r="E81" i="1" s="1"/>
  <c r="E54" i="1" l="1"/>
  <c r="D55" i="1" s="1"/>
  <c r="E55" i="1" s="1"/>
  <c r="D56" i="1" s="1"/>
  <c r="E56" i="1" s="1"/>
  <c r="D57" i="1" s="1"/>
  <c r="E57" i="1" s="1"/>
  <c r="D58" i="1" s="1"/>
  <c r="D48" i="1"/>
  <c r="D110" i="1"/>
  <c r="E110" i="1" s="1"/>
  <c r="D107" i="1"/>
  <c r="E107" i="1" s="1"/>
  <c r="D108" i="1" s="1"/>
  <c r="D156" i="1"/>
  <c r="E156" i="1" s="1"/>
  <c r="D157" i="1" s="1"/>
  <c r="E157" i="1" s="1"/>
  <c r="D160" i="1"/>
  <c r="E160" i="1" s="1"/>
  <c r="D161" i="1" s="1"/>
  <c r="E161" i="1" s="1"/>
  <c r="D162" i="1" s="1"/>
  <c r="E162" i="1" s="1"/>
  <c r="D163" i="1" s="1"/>
  <c r="E163" i="1" s="1"/>
  <c r="D158" i="1"/>
  <c r="E158" i="1" s="1"/>
  <c r="D159" i="1" s="1"/>
  <c r="E159" i="1" s="1"/>
  <c r="D112" i="1" l="1"/>
  <c r="E112" i="1" s="1"/>
  <c r="D114" i="1" s="1"/>
  <c r="E111" i="1"/>
  <c r="D176" i="1"/>
  <c r="E176" i="1" s="1"/>
  <c r="D177" i="1"/>
  <c r="E177" i="1" s="1"/>
  <c r="D166" i="1"/>
  <c r="E166" i="1" s="1"/>
  <c r="D164" i="1"/>
  <c r="E164" i="1" s="1"/>
  <c r="D165" i="1" s="1"/>
  <c r="E165" i="1" s="1"/>
  <c r="E73" i="1"/>
  <c r="E82" i="1"/>
  <c r="D83" i="1" s="1"/>
  <c r="E89" i="1"/>
  <c r="D113" i="1" l="1"/>
  <c r="E113" i="1" s="1"/>
  <c r="D125" i="1"/>
  <c r="E125" i="1" s="1"/>
  <c r="D115" i="1"/>
  <c r="D59" i="1"/>
  <c r="E59" i="1" s="1"/>
  <c r="D167" i="1"/>
  <c r="E167" i="1" s="1"/>
  <c r="D147" i="1"/>
  <c r="D120" i="1"/>
  <c r="E120" i="1" s="1"/>
  <c r="D121" i="1" s="1"/>
  <c r="E121" i="1" s="1"/>
  <c r="D175" i="1"/>
  <c r="E175" i="1" s="1"/>
  <c r="D213" i="1" s="1"/>
  <c r="D168" i="1"/>
  <c r="E168" i="1" s="1"/>
  <c r="D169" i="1" s="1"/>
  <c r="E169" i="1" s="1"/>
  <c r="D170" i="1"/>
  <c r="E170" i="1" s="1"/>
  <c r="D172" i="1"/>
  <c r="E172" i="1" s="1"/>
  <c r="D173" i="1" s="1"/>
  <c r="E173" i="1" s="1"/>
  <c r="D174" i="1" s="1"/>
  <c r="E174" i="1" s="1"/>
  <c r="D178" i="1" s="1"/>
  <c r="E178" i="1" s="1"/>
  <c r="D122" i="1" l="1"/>
  <c r="E122" i="1" s="1"/>
  <c r="D123" i="1" s="1"/>
  <c r="E123" i="1" s="1"/>
  <c r="E130" i="1"/>
  <c r="D171" i="1"/>
  <c r="E171" i="1" s="1"/>
  <c r="E115" i="1"/>
  <c r="D180" i="1"/>
  <c r="E180" i="1" s="1"/>
  <c r="D179" i="1"/>
  <c r="E179" i="1" s="1"/>
  <c r="D181" i="1" s="1"/>
  <c r="E181" i="1" s="1"/>
  <c r="D131" i="1" l="1"/>
  <c r="E131" i="1" s="1"/>
  <c r="D132" i="1" s="1"/>
  <c r="E132" i="1" s="1"/>
  <c r="D133" i="1" s="1"/>
  <c r="E133" i="1" s="1"/>
  <c r="D182" i="1"/>
  <c r="E182" i="1" s="1"/>
  <c r="D183" i="1" s="1"/>
  <c r="D126" i="1" l="1"/>
  <c r="D60" i="1"/>
  <c r="E60" i="1" s="1"/>
  <c r="D116" i="1"/>
  <c r="E116" i="1" s="1"/>
  <c r="D186" i="1"/>
  <c r="E186" i="1" s="1"/>
  <c r="D188" i="1" s="1"/>
  <c r="E188" i="1" s="1"/>
  <c r="D148" i="1"/>
  <c r="D143" i="1"/>
  <c r="E143" i="1" s="1"/>
  <c r="D144" i="1" s="1"/>
  <c r="E144" i="1" s="1"/>
  <c r="D145" i="1" s="1"/>
  <c r="E145" i="1" s="1"/>
  <c r="D146" i="1" s="1"/>
  <c r="E146" i="1" s="1"/>
  <c r="D134" i="1"/>
  <c r="E134" i="1" s="1"/>
  <c r="D135" i="1" s="1"/>
  <c r="E135" i="1" s="1"/>
  <c r="D185" i="1"/>
  <c r="E185" i="1" s="1"/>
  <c r="D137" i="1" l="1"/>
  <c r="E137" i="1" s="1"/>
  <c r="D138" i="1" s="1"/>
  <c r="E138" i="1" s="1"/>
  <c r="D139" i="1" s="1"/>
  <c r="E139" i="1" s="1"/>
  <c r="D140" i="1" s="1"/>
  <c r="E140" i="1" s="1"/>
  <c r="D141" i="1" s="1"/>
  <c r="D136" i="1"/>
  <c r="D187" i="1"/>
  <c r="E187" i="1" s="1"/>
  <c r="D190" i="1" s="1"/>
  <c r="E190" i="1" s="1"/>
  <c r="D189" i="1"/>
  <c r="E189" i="1" s="1"/>
  <c r="D191" i="1"/>
  <c r="E191" i="1" s="1"/>
  <c r="D196" i="1" s="1"/>
  <c r="E196" i="1" s="1"/>
  <c r="D198" i="1" s="1"/>
  <c r="E198" i="1" s="1"/>
  <c r="D199" i="1" s="1"/>
  <c r="E199" i="1" s="1"/>
  <c r="D192" i="1"/>
  <c r="E192" i="1" s="1"/>
  <c r="E126" i="1" s="1"/>
  <c r="D201" i="1" l="1"/>
  <c r="E201" i="1" s="1"/>
  <c r="D200" i="1"/>
  <c r="D195" i="1"/>
  <c r="E195" i="1" s="1"/>
  <c r="D197" i="1" s="1"/>
  <c r="E197" i="1" s="1"/>
  <c r="D193" i="1"/>
  <c r="E193" i="1" s="1"/>
  <c r="D194" i="1"/>
  <c r="E194" i="1" s="1"/>
  <c r="D202" i="1" l="1"/>
  <c r="D61" i="1"/>
  <c r="E61" i="1" s="1"/>
  <c r="D117" i="1"/>
  <c r="E117" i="1" s="1"/>
  <c r="E147" i="1" s="1"/>
  <c r="D149" i="1"/>
  <c r="D127" i="1"/>
  <c r="D204" i="1"/>
  <c r="E204" i="1" s="1"/>
  <c r="D205" i="1" s="1"/>
  <c r="E205" i="1" s="1"/>
  <c r="D208" i="1" s="1"/>
  <c r="E208" i="1" s="1"/>
  <c r="E127" i="1" s="1"/>
  <c r="D210" i="1" l="1"/>
  <c r="E210" i="1" s="1"/>
  <c r="D206" i="1"/>
  <c r="E206" i="1" s="1"/>
  <c r="D207" i="1"/>
  <c r="E207" i="1" s="1"/>
  <c r="E213" i="1" l="1"/>
  <c r="D220" i="1" s="1"/>
  <c r="D211" i="1"/>
  <c r="D209" i="1"/>
  <c r="E209" i="1" s="1"/>
  <c r="E148" i="1"/>
  <c r="D214" i="1" l="1"/>
  <c r="E214" i="1" s="1"/>
  <c r="D215" i="1" s="1"/>
  <c r="E215" i="1" s="1"/>
  <c r="D217" i="1" s="1"/>
  <c r="D216" i="1"/>
  <c r="E216" i="1" s="1"/>
  <c r="D223" i="1" s="1"/>
  <c r="E223" i="1" s="1"/>
  <c r="D62" i="1" l="1"/>
  <c r="D128" i="1"/>
  <c r="E128" i="1" s="1"/>
  <c r="D150" i="1"/>
  <c r="D118" i="1"/>
  <c r="D225" i="1"/>
  <c r="E225" i="1" s="1"/>
  <c r="E149" i="1"/>
  <c r="E217" i="1"/>
  <c r="D218" i="1" s="1"/>
  <c r="E218" i="1" s="1"/>
  <c r="E62" i="1" l="1"/>
  <c r="D224" i="1"/>
  <c r="E224" i="1" s="1"/>
  <c r="D226" i="1" s="1"/>
  <c r="E226" i="1" s="1"/>
  <c r="E118" i="1"/>
  <c r="D227" i="1" l="1"/>
  <c r="E227" i="1" s="1"/>
  <c r="D219" i="1" s="1"/>
  <c r="E219" i="1" s="1"/>
  <c r="D228" i="1"/>
  <c r="E228" i="1" s="1"/>
  <c r="D229" i="1" l="1"/>
  <c r="E229" i="1" s="1"/>
  <c r="E220" i="1"/>
  <c r="D221" i="1" s="1"/>
  <c r="E150" i="1"/>
  <c r="D151" i="1" s="1"/>
  <c r="D234" i="1" l="1"/>
  <c r="E234" i="1" s="1"/>
  <c r="D235" i="1" s="1"/>
  <c r="E235" i="1" s="1"/>
  <c r="D231" i="1"/>
  <c r="D230" i="1"/>
  <c r="D236" i="1" l="1"/>
  <c r="E236" i="1" s="1"/>
  <c r="D238" i="1"/>
  <c r="E238" i="1" l="1"/>
  <c r="D239" i="1" l="1"/>
  <c r="E239" i="1" s="1"/>
  <c r="E240" i="1" s="1"/>
  <c r="D243" i="1" s="1"/>
  <c r="E243" i="1" s="1"/>
  <c r="D240" i="1"/>
  <c r="D244" i="1" l="1"/>
  <c r="E244" i="1" s="1"/>
  <c r="D245" i="1"/>
  <c r="E245" i="1" s="1"/>
  <c r="D246" i="1" s="1"/>
  <c r="E246" i="1" s="1"/>
  <c r="D247" i="1" s="1"/>
  <c r="E247" i="1" s="1"/>
  <c r="D248" i="1" s="1"/>
  <c r="E248" i="1" s="1"/>
  <c r="D249" i="1" s="1"/>
  <c r="E249" i="1" s="1"/>
  <c r="D250" i="1" s="1"/>
  <c r="E250" i="1" s="1"/>
  <c r="D251" i="1" l="1"/>
  <c r="D253" i="1"/>
  <c r="E253" i="1" s="1"/>
  <c r="D260" i="1" s="1"/>
  <c r="E260" i="1" s="1"/>
  <c r="D256" i="1" s="1"/>
  <c r="E256" i="1" s="1"/>
  <c r="D261" i="1" s="1"/>
  <c r="E261" i="1" s="1"/>
  <c r="D262" i="1" s="1"/>
  <c r="E262" i="1" s="1"/>
  <c r="D263" i="1" s="1"/>
  <c r="E263" i="1" s="1"/>
  <c r="D264" i="1" s="1"/>
  <c r="E264" i="1" s="1"/>
  <c r="D268" i="1" s="1"/>
  <c r="E268" i="1" s="1"/>
  <c r="D269" i="1" s="1"/>
  <c r="E269" i="1" s="1"/>
  <c r="D271" i="1" s="1"/>
  <c r="E271" i="1" s="1"/>
  <c r="D255" i="1"/>
  <c r="D254" i="1"/>
  <c r="D257" i="1" l="1"/>
  <c r="E257" i="1" s="1"/>
  <c r="D258" i="1" s="1"/>
  <c r="D265" i="1"/>
  <c r="E254" i="1"/>
  <c r="E255" i="1"/>
  <c r="D270" i="1"/>
  <c r="E270" i="1" s="1"/>
  <c r="D273" i="1"/>
  <c r="E273" i="1" s="1"/>
  <c r="D274" i="1" s="1"/>
  <c r="E274" i="1" s="1"/>
  <c r="D275" i="1" s="1"/>
  <c r="E275" i="1" s="1"/>
  <c r="D276" i="1" s="1"/>
  <c r="E276" i="1" s="1"/>
  <c r="D272" i="1"/>
  <c r="E272" i="1" s="1"/>
  <c r="D279" i="1" l="1"/>
  <c r="E279" i="1" s="1"/>
  <c r="D280" i="1" s="1"/>
  <c r="E280" i="1" s="1"/>
  <c r="D281" i="1" s="1"/>
  <c r="E281" i="1" s="1"/>
  <c r="D277" i="1"/>
  <c r="D284" i="1" l="1"/>
  <c r="E284" i="1" s="1"/>
  <c r="D285" i="1" s="1"/>
  <c r="E285" i="1" s="1"/>
  <c r="D286" i="1" s="1"/>
  <c r="E286" i="1" s="1"/>
  <c r="D287" i="1" s="1"/>
  <c r="E287" i="1" s="1"/>
  <c r="D282" i="1"/>
  <c r="D288" i="1" l="1"/>
  <c r="D49" i="1"/>
  <c r="E49" i="1" s="1"/>
  <c r="D50" i="1" s="1"/>
  <c r="E50" i="1" s="1"/>
  <c r="D51" i="1" s="1"/>
  <c r="E51" i="1" s="1"/>
  <c r="D52" i="1" l="1"/>
  <c r="D290" i="1"/>
  <c r="E290" i="1" s="1"/>
  <c r="D291" i="1" l="1"/>
  <c r="E291" i="1" s="1"/>
  <c r="D292" i="1" s="1"/>
  <c r="E29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Raffaella Spagnuolo</author>
  </authors>
  <commentList>
    <comment ref="B46" authorId="0" shapeId="0" xr:uid="{C1CCA987-3125-BC46-BA50-0C1CD60A51D2}">
      <text>
        <r>
          <rPr>
            <b/>
            <sz val="10"/>
            <color rgb="FF000000"/>
            <rFont val="Tahoma"/>
            <family val="2"/>
          </rPr>
          <t>2 ore AT</t>
        </r>
      </text>
    </comment>
    <comment ref="B57" authorId="0" shapeId="0" xr:uid="{6C40FB38-0BFC-1647-B047-CA0C08F69E39}">
      <text>
        <r>
          <rPr>
            <b/>
            <sz val="10"/>
            <color rgb="FF000000"/>
            <rFont val="Tahoma"/>
            <family val="2"/>
          </rPr>
          <t>2 ore AT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<sst xmlns="http://schemas.openxmlformats.org/spreadsheetml/2006/main" count="535" uniqueCount="331">
  <si>
    <t>TASK</t>
  </si>
  <si>
    <t>START</t>
  </si>
  <si>
    <t>END</t>
  </si>
  <si>
    <t>Project Start:</t>
  </si>
  <si>
    <t>Display Week:</t>
  </si>
  <si>
    <t>ASSIGNED TO</t>
  </si>
  <si>
    <t>PROGRESS</t>
  </si>
  <si>
    <t>WORK DAYS</t>
  </si>
  <si>
    <t>Date</t>
  </si>
  <si>
    <t>Description</t>
  </si>
  <si>
    <t>Holidays and Other Non-Working Days</t>
  </si>
  <si>
    <t>WEEKEND Option</t>
  </si>
  <si>
    <t>Weekend String</t>
  </si>
  <si>
    <t>Lunedì</t>
  </si>
  <si>
    <t>Martedì</t>
  </si>
  <si>
    <t>Mercoledì</t>
  </si>
  <si>
    <t>Giovedì</t>
  </si>
  <si>
    <t>Venerdì</t>
  </si>
  <si>
    <t>Sabato</t>
  </si>
  <si>
    <t>Domenica</t>
  </si>
  <si>
    <t>Show Weekends</t>
  </si>
  <si>
    <t>ZeroWaste Home</t>
  </si>
  <si>
    <t>Raffaella Spagnuolo, Alessia Ture</t>
  </si>
  <si>
    <t>AVVIO</t>
  </si>
  <si>
    <t>STATEMENT OF WORK</t>
  </si>
  <si>
    <t>Identificazione degli obiettivi del progetto</t>
  </si>
  <si>
    <t>Definizione degli output attesi e deliverables</t>
  </si>
  <si>
    <t>Presentazione e validazione da parte del team e stakeholder</t>
  </si>
  <si>
    <t>RS, AT</t>
  </si>
  <si>
    <t>FINANCIAL ANALYSIS</t>
  </si>
  <si>
    <t>Stima dei costi iniziali</t>
  </si>
  <si>
    <t>Analisi dei costi operativi</t>
  </si>
  <si>
    <t>Stima dei risparmi generati dal progetto per gli utenti</t>
  </si>
  <si>
    <t>Analisi qualitativa dei benefici indiretti</t>
  </si>
  <si>
    <t>ROI (Return on Investment)</t>
  </si>
  <si>
    <t>BEP (Break-Even Point)</t>
  </si>
  <si>
    <t>Analisi dei vincoli di tempo, risorse e budget</t>
  </si>
  <si>
    <t>BUSINESS CASE</t>
  </si>
  <si>
    <t>Ricerca sullo spreco alimentare e sistemi simili</t>
  </si>
  <si>
    <t>Raccolta dati e analisi delle opportunità</t>
  </si>
  <si>
    <t>Stesura degli obiettivi di progetto, opportunità e benefici</t>
  </si>
  <si>
    <t>Identificazione dei rischi preliminari</t>
  </si>
  <si>
    <t>PROJECT BUDGET</t>
  </si>
  <si>
    <t>Stima delle risorse richieste</t>
  </si>
  <si>
    <t>Calcolo dei costi diretti e indiretti</t>
  </si>
  <si>
    <t>Confronta con il Financial Analysis e Business Case</t>
  </si>
  <si>
    <t>Presentazione del budget agli stakeholder</t>
  </si>
  <si>
    <t>STAKEHOLDER REGISTER</t>
  </si>
  <si>
    <t>Identificazione degli stakeholder interni ed esterni</t>
  </si>
  <si>
    <t>PROJECT CHARTER</t>
  </si>
  <si>
    <t>Definizione degli obiettivi, ambito e benefici del progetto</t>
  </si>
  <si>
    <t>TEAM CONTRACT</t>
  </si>
  <si>
    <t>Definizione delle regole di comunicazione, collaborazione e responsabilità</t>
  </si>
  <si>
    <t>KICK-OFF MEETING</t>
  </si>
  <si>
    <t>Definizione dell'agenda e creazione dei materiali di supporto</t>
  </si>
  <si>
    <t>CONFIGURAZIONE DEGLI STRUMENTI DI LAVORO</t>
  </si>
  <si>
    <t>Set-up di Trello per la gestione del progetto</t>
  </si>
  <si>
    <t>Set-up del repository GitHub</t>
  </si>
  <si>
    <t>Organizzazione delle cartelle OneDrive</t>
  </si>
  <si>
    <t>SCOPE STATEMENT</t>
  </si>
  <si>
    <t>Documentazione di obiettivi, requisiti e vincoli</t>
  </si>
  <si>
    <t>Elenco delle funzionalità non incluse nel progetto</t>
  </si>
  <si>
    <t>WORK BREAKDOWN STRUCTURE</t>
  </si>
  <si>
    <t>Suddivisione delle attività in sotto-task</t>
  </si>
  <si>
    <t>Creazione della Matrice RACI</t>
  </si>
  <si>
    <t>Identificazioni dei ruoli e responsabilità per ogni attività</t>
  </si>
  <si>
    <t>Creazione dell'Organizational Breakdown Structure</t>
  </si>
  <si>
    <t>TIME MANAGEMENT</t>
  </si>
  <si>
    <t>Creazione del Gantt Chart</t>
  </si>
  <si>
    <t>Pianificazione delle attività e delle dipendenze</t>
  </si>
  <si>
    <t>CONFIGURATION MANAGEMENT PLAN</t>
  </si>
  <si>
    <t>Identificazione dei configuration items</t>
  </si>
  <si>
    <t>Documentazione delle procedure di gestione delle configurazioni</t>
  </si>
  <si>
    <t>RISK MANAGEMENT PLAN</t>
  </si>
  <si>
    <t>Identificazione dei rischi</t>
  </si>
  <si>
    <t>Validazione della probabilità e impatto di ciascun rischio</t>
  </si>
  <si>
    <t>Definizione delle strategie di mitigazione</t>
  </si>
  <si>
    <t>Creazione del registro dei rischi</t>
  </si>
  <si>
    <t>PRIMO RILASCIO</t>
  </si>
  <si>
    <t>RAD</t>
  </si>
  <si>
    <t>Identificazione Requisiti Funzionali</t>
  </si>
  <si>
    <t>MR, FR</t>
  </si>
  <si>
    <t>Identificazione Requisiti Non Funzionali</t>
  </si>
  <si>
    <t>GB, GR, FR</t>
  </si>
  <si>
    <t>Revisione Requisiti Non Funzionali (Compilazione Checklist)</t>
  </si>
  <si>
    <t>Revisione Requisiti Funzionali (Compilazione Checklist)</t>
  </si>
  <si>
    <t>MM, ATr</t>
  </si>
  <si>
    <t>Identificazione Pseudo Requisiti</t>
  </si>
  <si>
    <t>MR, MM</t>
  </si>
  <si>
    <t>Revisione Pseudo Requisiti (Compilazione Checklist)</t>
  </si>
  <si>
    <t>BF, GR</t>
  </si>
  <si>
    <t>Realizzazione Scenari</t>
  </si>
  <si>
    <t>TMs</t>
  </si>
  <si>
    <t>Revisione Scenari (Compilazione Checklist)</t>
  </si>
  <si>
    <t>Realizzazione Use Cases</t>
  </si>
  <si>
    <t>Revisione Use Cases (Compilazione checklist)</t>
  </si>
  <si>
    <t>Realizzazione Use Cases Diagrams</t>
  </si>
  <si>
    <t>GR, MR</t>
  </si>
  <si>
    <t>Revisione Use Cases Diagrams (Compilazione Checklist)</t>
  </si>
  <si>
    <t>ATr, ATg</t>
  </si>
  <si>
    <t>Realizzazione Sequence Diagrams</t>
  </si>
  <si>
    <t>Revisione Sequence Diagrams (Compilazione Checklist)</t>
  </si>
  <si>
    <t>Realizzazione Activity Diagrams</t>
  </si>
  <si>
    <t>MR, GB, BF, MM</t>
  </si>
  <si>
    <t>Revisione Activity Diagrams (Compilazione Checklist)</t>
  </si>
  <si>
    <t>ATg, GB</t>
  </si>
  <si>
    <t>ATg, ATr, BF</t>
  </si>
  <si>
    <t>ATg, ATr, GR, FR</t>
  </si>
  <si>
    <t>Realizzazione State Chart Diagrams</t>
  </si>
  <si>
    <t>Revisione State Chart Diagrams (Compilazione Checklist)</t>
  </si>
  <si>
    <t>Realizzazione Navigation Path</t>
  </si>
  <si>
    <t>ATg, ATr, MM, FR</t>
  </si>
  <si>
    <t>Realizzazione Mock-up del sistema</t>
  </si>
  <si>
    <t>Stesura Capitolo Introduzione</t>
  </si>
  <si>
    <t>GB, BF</t>
  </si>
  <si>
    <t>Stesura Paragrafo Panoramica del Capitolo Sistema Attuale</t>
  </si>
  <si>
    <t>GR</t>
  </si>
  <si>
    <t>Stesura Glossario</t>
  </si>
  <si>
    <t>Aggiunta Artefatti al Documento</t>
  </si>
  <si>
    <t>Revisione Documento (Compilazione Checklist)</t>
  </si>
  <si>
    <t>Matrice di tracciabilità</t>
  </si>
  <si>
    <t>SDD</t>
  </si>
  <si>
    <t>Individuazione Design Goals</t>
  </si>
  <si>
    <t>Individuazione Trade-Offs</t>
  </si>
  <si>
    <t>ATg, ATr, MR, FR</t>
  </si>
  <si>
    <t>Stesura Capitolo Architettura Software del Sistema Corrente</t>
  </si>
  <si>
    <t>Realizzazione Diagramma dei sottosistemi</t>
  </si>
  <si>
    <t>Realizzazione Diagramma Architetturale</t>
  </si>
  <si>
    <t>Stesura Capitolo Architettura Software del Sistema Proposto</t>
  </si>
  <si>
    <t>Stesura Capitolo Servizi dei Sottosisteme</t>
  </si>
  <si>
    <t>Revisione Documento SDD (Compilazione Checklist)</t>
  </si>
  <si>
    <t>GB, MM, BF, GR</t>
  </si>
  <si>
    <t>Aggiornamento RAD</t>
  </si>
  <si>
    <t>Revisione Documento RAD (Compilazione Checklist)</t>
  </si>
  <si>
    <t>ODD</t>
  </si>
  <si>
    <t>Individuazione Design Pattern</t>
  </si>
  <si>
    <t>Realizzazione Diagramma Design Patterns</t>
  </si>
  <si>
    <t>Stesura Capitolo Object Design Goals, Trade-Off e Linee Guida</t>
  </si>
  <si>
    <t>IMPLEMENTAZIONE</t>
  </si>
  <si>
    <t>TESTING</t>
  </si>
  <si>
    <t>ARCHIVIAZIONE E RILASCIO RISORSE</t>
  </si>
  <si>
    <t>Raccolta di tutti i documenti ufficiali</t>
  </si>
  <si>
    <t>Organizzazione e archiviazione in repository centralizzati</t>
  </si>
  <si>
    <t>Rilascio delle risorse</t>
  </si>
  <si>
    <t>VALIDAZIONE INTERMEDIA DEL CLIENTE</t>
  </si>
  <si>
    <t>Preparazione della documentazione per il cliente</t>
  </si>
  <si>
    <t>Consegna al cliente</t>
  </si>
  <si>
    <t>Follow-up intermedio</t>
  </si>
  <si>
    <t>REALIZZAZIONE</t>
  </si>
  <si>
    <t>SECONDO RILASCIO</t>
  </si>
  <si>
    <t>ANALISI E PIANIFICAZIONE</t>
  </si>
  <si>
    <t>Revisione del feedback degli stakeholder e degli utenti</t>
  </si>
  <si>
    <t>Identificazione delle modifiche richieste</t>
  </si>
  <si>
    <t>Analisi delle funzionalità non implementate nel primo rilascio</t>
  </si>
  <si>
    <t>Prioritizzazione delle nuove funzionalità</t>
  </si>
  <si>
    <t>Revisione e aggiornamento dei requisiti e del design</t>
  </si>
  <si>
    <t>Integrazione delle nuove funzionalità nel RAD e SDD</t>
  </si>
  <si>
    <t>Piano per integrare nuove funzionalità senza interruzioni per il sistema esistente</t>
  </si>
  <si>
    <t>Definizione del criterio di accettazione per il secondo rilascio</t>
  </si>
  <si>
    <t>SVILUPPO</t>
  </si>
  <si>
    <t>Implementazione delle nuove funzionalità Front-End</t>
  </si>
  <si>
    <t>Implementazione delle nuove funzionalità Back-End</t>
  </si>
  <si>
    <t>Integrazione Front-End/Back-End</t>
  </si>
  <si>
    <t>Test unitario per le nuove funzionalità</t>
  </si>
  <si>
    <t>Test di integrazione</t>
  </si>
  <si>
    <t>Test di regressione</t>
  </si>
  <si>
    <t>Test di sistema</t>
  </si>
  <si>
    <t>Test di accettazione (UAT)</t>
  </si>
  <si>
    <t>CHIUSURA</t>
  </si>
  <si>
    <t>FINAL PROJECT STATUS REPORT</t>
  </si>
  <si>
    <t>Raccolta dei dati sullo stato del progetto</t>
  </si>
  <si>
    <t>Compilazione dello stato attuale rispetto al piano originale</t>
  </si>
  <si>
    <t>Identificazione scostamenti rispetto a tempi, costi e obiettivi</t>
  </si>
  <si>
    <t>Documentazione delle cause delle deviazioni</t>
  </si>
  <si>
    <t>Identificazione obiettivi raggiunti</t>
  </si>
  <si>
    <t>Identificazione rischi gestiti</t>
  </si>
  <si>
    <t>Identificazione benefici realizzati</t>
  </si>
  <si>
    <t>Stesura Final Project Report</t>
  </si>
  <si>
    <t>Condivisione e approvazione del report</t>
  </si>
  <si>
    <t>Raccolta dei feedback preliminari dei membri del team</t>
  </si>
  <si>
    <t>LESSON LEARNED</t>
  </si>
  <si>
    <t>Documentazione delle best practies</t>
  </si>
  <si>
    <t>Chiusura degli strumenti di gestione</t>
  </si>
  <si>
    <t>VALIDAZIONE FINALE DEL CLIENTE</t>
  </si>
  <si>
    <t>Follow-up finale</t>
  </si>
  <si>
    <t>RS</t>
  </si>
  <si>
    <t>AT</t>
  </si>
  <si>
    <t>Identificazione dei criteri di successo</t>
  </si>
  <si>
    <t>Stesura del Piano Strategico</t>
  </si>
  <si>
    <t>Identificazione e stesura degli Obiettivi di Business</t>
  </si>
  <si>
    <t>Definizione dell'ambito del Prodotto</t>
  </si>
  <si>
    <t>Elenco e descrizione dei Deliverables</t>
  </si>
  <si>
    <t>Documentazione dei vincoli collaborativi e tecnici</t>
  </si>
  <si>
    <t>Definizione dei Criteri di Accettazione</t>
  </si>
  <si>
    <t>Definizione dei Criteri di Premialità</t>
  </si>
  <si>
    <t>Raccolta dati econimici per la stima dei costi</t>
  </si>
  <si>
    <t>Confronto tra sistemi tecnologici esistenti</t>
  </si>
  <si>
    <t>Stesura della sezione "Situazione Attuale e Problema"</t>
  </si>
  <si>
    <t>Stesura delle "Assunzioni Criteri e Vincoli"</t>
  </si>
  <si>
    <t>Analisi delle Opzioni e Raccomandazione</t>
  </si>
  <si>
    <t>Preparazione dei Requisiti Preliminari del Progetto</t>
  </si>
  <si>
    <t>Prima Stesura del Budget Previsionale</t>
  </si>
  <si>
    <t>Revisione Finale del Budget con i Costi Reali</t>
  </si>
  <si>
    <t>Confronto tra Costi Previsti e Reali</t>
  </si>
  <si>
    <t>Presentazione del Budget Finale agli stakeholder</t>
  </si>
  <si>
    <t>Raccolta delle informazioni di contatto degli stakeholder</t>
  </si>
  <si>
    <t>Classificazione degli stakeholder in base a ruolo e impatto</t>
  </si>
  <si>
    <t>Creazione della Stakeholder Management Strategy</t>
  </si>
  <si>
    <t>Stesura della sezione Description and Boundaries</t>
  </si>
  <si>
    <t>Stesura degli Objectives del progetto</t>
  </si>
  <si>
    <t>Identificazione degli Sponsor</t>
  </si>
  <si>
    <t>Elaborazione del Budget  Previsionale</t>
  </si>
  <si>
    <t>Definizione dei Deliverable</t>
  </si>
  <si>
    <t>Stesura del Schedule e delle Milestone</t>
  </si>
  <si>
    <t>Creazione del Main Project Success Criterion</t>
  </si>
  <si>
    <t>Stesura della sezione "Code of Conduct"</t>
  </si>
  <si>
    <t>Definizione delle regole di partecipazione</t>
  </si>
  <si>
    <t>Definizione delle linee guida per la comunicazione</t>
  </si>
  <si>
    <t>Stesura della sezione "Problem Solving"</t>
  </si>
  <si>
    <t>Creazione delle linee guida per i meeting</t>
  </si>
  <si>
    <t>Stesura dei criteri di valutazione</t>
  </si>
  <si>
    <t>Preparazione logistica e attività introduttiva</t>
  </si>
  <si>
    <t>Sintesi delle decisioni e distribuzione del verbale</t>
  </si>
  <si>
    <t>Configurazione di Slack per la comunicazione interna</t>
  </si>
  <si>
    <t>Verifica della configurazione e condivisione degli accessi</t>
  </si>
  <si>
    <t>COMPLETAMENTO SOW</t>
  </si>
  <si>
    <t>CONCLUSIONE FA</t>
  </si>
  <si>
    <t>FINALIZZAZIONE BC</t>
  </si>
  <si>
    <t>PRIMA BOZZA PB</t>
  </si>
  <si>
    <t>CONCLUSIONE PB</t>
  </si>
  <si>
    <t>CONCLUSIONE PC</t>
  </si>
  <si>
    <t>CONSEGNA SR</t>
  </si>
  <si>
    <t>VALIDAZIONE TC</t>
  </si>
  <si>
    <t>CONDUZIONE DEL KICK-OFF MEETING</t>
  </si>
  <si>
    <t>CONFIGURAZIONE COMPLETATA</t>
  </si>
  <si>
    <t>COMPLETAMENTO RAD</t>
  </si>
  <si>
    <t>COMPLETAMENTO SDD</t>
  </si>
  <si>
    <t>PRIMA BOZZA RAD</t>
  </si>
  <si>
    <t>COMPLETAMENTO ODD</t>
  </si>
  <si>
    <t>Primo aggiornamento del registro strategy</t>
  </si>
  <si>
    <t>Secondo aggiornamento del registro strategy</t>
  </si>
  <si>
    <t>Terzo aggiornamento del registro strategy</t>
  </si>
  <si>
    <t>Quarto aggiornamento del registro strategy</t>
  </si>
  <si>
    <t>COMPLETAMENTO TESTING</t>
  </si>
  <si>
    <t>Implementazione Componenti Front-end</t>
  </si>
  <si>
    <t xml:space="preserve">Realizzazione Pagine Interfaccia Web </t>
  </si>
  <si>
    <t>Creazione Entità per Database</t>
  </si>
  <si>
    <t>Integrazione Back-End Front-End</t>
  </si>
  <si>
    <t>Presentazione del Project Charter al team e agli stakeholder</t>
  </si>
  <si>
    <t xml:space="preserve">Stesura Test Plan </t>
  </si>
  <si>
    <t>Stesura Test Case Specification</t>
  </si>
  <si>
    <t>Presentazione del Team Contract al team</t>
  </si>
  <si>
    <t xml:space="preserve">Stesura Test Report </t>
  </si>
  <si>
    <t xml:space="preserve">Stesura Test Summary Report </t>
  </si>
  <si>
    <t>ATg, Atr, MR, FR</t>
  </si>
  <si>
    <t>Invio dell'agenda al team</t>
  </si>
  <si>
    <t>Revisione dello Scope Statement con il team</t>
  </si>
  <si>
    <t>Consegna e validazione con gli stakeholder</t>
  </si>
  <si>
    <t xml:space="preserve">Set-up Progetto Angular </t>
  </si>
  <si>
    <t>Set-Up Progetto Spring</t>
  </si>
  <si>
    <t xml:space="preserve">Set-up tool di Testing </t>
  </si>
  <si>
    <t>AT, RS</t>
  </si>
  <si>
    <t>AT,RS</t>
  </si>
  <si>
    <t>Rappresentazione grafica della struttura</t>
  </si>
  <si>
    <t>Validazione della WBS con il team</t>
  </si>
  <si>
    <t>Definizione della gerarchia OBS nel team</t>
  </si>
  <si>
    <t>Testing di Unità</t>
  </si>
  <si>
    <t>Primo aggiornamento della matrice RACI</t>
  </si>
  <si>
    <t>Secondo aggiornamento della matrice RACI</t>
  </si>
  <si>
    <t>Terzo aggiornamento della matrice RACI</t>
  </si>
  <si>
    <t>Primo aggiornamento del Gantt Chart</t>
  </si>
  <si>
    <t>Secondo aggiornamento del Gantt Chart</t>
  </si>
  <si>
    <t>Terzo aggiornamento del Gantt Chart</t>
  </si>
  <si>
    <t>Quarto aggiornamentodel Gantt Chart</t>
  </si>
  <si>
    <t>Quarto aggiornamento della matrice RACI</t>
  </si>
  <si>
    <t>Definizione delle milestone principali</t>
  </si>
  <si>
    <t>Identificazione e gestione dei ritardi potenziali</t>
  </si>
  <si>
    <t>Creazione del Configuration Management Database (CMDB)</t>
  </si>
  <si>
    <t>Definizione delle versioni e naming convention per i CI</t>
  </si>
  <si>
    <t>Rilascio della prima versione documentata dei CI</t>
  </si>
  <si>
    <t>Audit interno dei CI e verifica di consistenza</t>
  </si>
  <si>
    <t>Condivisione e approvazione del CMP con il team</t>
  </si>
  <si>
    <t>Validazione delle checklist con il team</t>
  </si>
  <si>
    <t>Condivisione delle checklist con gli stakeholder</t>
  </si>
  <si>
    <t>Santo Stefano</t>
  </si>
  <si>
    <t>Primo aggiornamento del registro dei rischi</t>
  </si>
  <si>
    <t>Secondo aggiornamento del registro dei rischi</t>
  </si>
  <si>
    <t>Terzo aggiornamento del registro dei rischi</t>
  </si>
  <si>
    <t>Quarto aggiornamento del registro dei rischi</t>
  </si>
  <si>
    <t>SCOPE STATEMENT FINALIZZATO</t>
  </si>
  <si>
    <t>WBS VALIDATA</t>
  </si>
  <si>
    <t>ORGANIZATIONAL BREAKDOWN STRUCTURE COMPLETATA</t>
  </si>
  <si>
    <t>COMPLETAMENTO ANALISI E PIANIFICAZIONE</t>
  </si>
  <si>
    <t>GANTT CHART FINALIZZATO</t>
  </si>
  <si>
    <t>COMPLETAMENTO SVILUPPO</t>
  </si>
  <si>
    <t>CONFIGURATION ITEMS AUDITATI E VERIFICATI</t>
  </si>
  <si>
    <t>CHECKLIST DI QUALITA' CONDIVISA</t>
  </si>
  <si>
    <t>REGISTRO DEI RISCHI FINALIZZATO</t>
  </si>
  <si>
    <t>Revisione del codice e refactoring</t>
  </si>
  <si>
    <t>ATg, ATr</t>
  </si>
  <si>
    <t>BF,GR, MM, GB, MR, FR</t>
  </si>
  <si>
    <t>2TMs</t>
  </si>
  <si>
    <t>3TMs</t>
  </si>
  <si>
    <t>Code Review</t>
  </si>
  <si>
    <t>BF,MM, MR, FR</t>
  </si>
  <si>
    <t>PMs + 2TMs</t>
  </si>
  <si>
    <t>Integrazione delle nuove funzionalità nel sistema</t>
  </si>
  <si>
    <t>COMPLETAMENTO FINAL PROJECT STATUS REPORT</t>
  </si>
  <si>
    <t>COMPLETAMENTO LESSON LEARNED</t>
  </si>
  <si>
    <t>Identificazione delle lezioni apprese</t>
  </si>
  <si>
    <t>RETROSPECTIVE MEETING</t>
  </si>
  <si>
    <t>Creazione dell'agenda del Retrospective Meeting</t>
  </si>
  <si>
    <t>Creazione di un verbale con i punti emersi durante il Retrospective Meeting</t>
  </si>
  <si>
    <t xml:space="preserve">COMPLETAMENTO RETROSPECTIVE </t>
  </si>
  <si>
    <t>AT, MR</t>
  </si>
  <si>
    <t>Creazione delle checklist per il controllo qualità dei documenti</t>
  </si>
  <si>
    <t>Realizzazione Deployment Diagram</t>
  </si>
  <si>
    <t>Tutti i Santi</t>
  </si>
  <si>
    <t>Creazione Endpoint Back-end</t>
  </si>
  <si>
    <t>Ognissanti</t>
  </si>
  <si>
    <t>Immacolata Concezione</t>
  </si>
  <si>
    <t>Natale</t>
  </si>
  <si>
    <t>Capodanno</t>
  </si>
  <si>
    <t xml:space="preserve">    </t>
  </si>
  <si>
    <t>RESPONSABILITA' E STRUTTURA ORGANIZZATIVA</t>
  </si>
  <si>
    <t>PIANIFICAZIONE</t>
  </si>
  <si>
    <t>ESECUZIONE</t>
  </si>
  <si>
    <t>Realizzazione tabella degli accessi</t>
  </si>
  <si>
    <t>Stesura paragrafo Tabelle Oggetti del Capitolo Sistema Proposto</t>
  </si>
  <si>
    <t>CONSEGNA</t>
  </si>
  <si>
    <t>COMPLETAMENTO IMPLEMENTAZIONE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</si>
</sst>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"/>
    <numFmt numFmtId="165" formatCode="ddd\,\ d\-mmm\-yyyy"/>
    <numFmt numFmtId="166" formatCode="ddd\ d/m/yy"/>
    <numFmt numFmtId="167" formatCode="d/m/yyyy;@"/>
    <numFmt numFmtId="168" formatCode="[$-410]d\-mmm\-yy;@"/>
  </numFmts>
  <fonts count="14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</font>
    <font>
      <sz val="12"/>
      <color theme="1"/>
      <name val="Aptos Narrow"/>
      <family val="2"/>
      <scheme val="minor"/>
    </font>
    <font>
      <b/>
      <sz val="10"/>
      <color rgb="FF000000"/>
      <name val="Tahoma"/>
      <family val="2"/>
    </font>
    <font>
      <b/>
      <sz val="18"/>
      <color rgb="FF72AD47"/>
      <name val="Century Gothic"/>
      <family val="1"/>
    </font>
    <font>
      <sz val="12"/>
      <color theme="1"/>
      <name val="Century Gothic"/>
      <family val="1"/>
    </font>
    <font>
      <sz val="14"/>
      <color theme="1"/>
      <name val="Century Gothic"/>
      <family val="1"/>
    </font>
    <font>
      <sz val="9"/>
      <color theme="0"/>
      <name val="Century Gothic"/>
      <family val="1"/>
    </font>
    <font>
      <sz val="12"/>
      <color theme="0"/>
      <name val="Century Gothic"/>
      <family val="1"/>
    </font>
    <font>
      <sz val="8"/>
      <color theme="0"/>
      <name val="Century Gothic"/>
      <family val="1"/>
    </font>
    <font>
      <b/>
      <sz val="12"/>
      <color theme="1"/>
      <name val="Century Gothic"/>
      <family val="1"/>
    </font>
    <font>
      <sz val="12"/>
      <color rgb="FF000000"/>
      <name val="Century Gothic"/>
      <family val="1"/>
    </font>
    <font>
      <sz val="18"/>
      <color theme="1"/>
      <name val="Century Gothic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2AD47"/>
        <bgColor indexed="64"/>
      </patternFill>
    </fill>
    <fill>
      <patternFill patternType="solid">
        <fgColor rgb="FFC5E0B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4" tint="0.59996337778862885"/>
      </top>
      <bottom style="thin">
        <color theme="4" tint="0.59996337778862885"/>
      </bottom>
      <diagonal/>
    </border>
    <border>
      <left/>
      <right/>
      <top style="thin">
        <color theme="4" tint="0.59996337778862885"/>
      </top>
      <bottom/>
      <diagonal/>
    </border>
    <border>
      <left/>
      <right/>
      <top style="thin">
        <color theme="9" tint="0.59996337778862885"/>
      </top>
      <bottom style="thin">
        <color theme="9" tint="0.59996337778862885"/>
      </bottom>
      <diagonal/>
    </border>
    <border>
      <left style="thin">
        <color rgb="FFC5E0B4"/>
      </left>
      <right style="thin">
        <color rgb="FFC5E0B4"/>
      </right>
      <top style="thin">
        <color rgb="FFC5E0B4"/>
      </top>
      <bottom style="thin">
        <color rgb="FFC5E0B4"/>
      </bottom>
      <diagonal/>
    </border>
    <border>
      <left/>
      <right style="thin">
        <color rgb="FFC5E0B4"/>
      </right>
      <top style="thin">
        <color rgb="FFC5E0B4"/>
      </top>
      <bottom style="thin">
        <color rgb="FFC5E0B4"/>
      </bottom>
      <diagonal/>
    </border>
    <border>
      <left style="thin">
        <color rgb="FFC5E0B4"/>
      </left>
      <right/>
      <top style="thin">
        <color rgb="FFC5E0B4"/>
      </top>
      <bottom/>
      <diagonal/>
    </border>
    <border>
      <left/>
      <right/>
      <top style="thin">
        <color theme="9" tint="0.59996337778862885"/>
      </top>
      <bottom/>
      <diagonal/>
    </border>
    <border>
      <left/>
      <right/>
      <top style="thin">
        <color theme="5" tint="0.59996337778862885"/>
      </top>
      <bottom style="thin">
        <color theme="5" tint="0.59996337778862885"/>
      </bottom>
      <diagonal/>
    </border>
    <border>
      <left/>
      <right/>
      <top style="thin">
        <color theme="5" tint="0.59996337778862885"/>
      </top>
      <bottom/>
      <diagonal/>
    </border>
    <border>
      <left/>
      <right/>
      <top style="thin">
        <color theme="8" tint="0.59996337778862885"/>
      </top>
      <bottom style="thin">
        <color theme="8" tint="0.59996337778862885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82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0" xfId="0" applyFont="1"/>
    <xf numFmtId="168" fontId="7" fillId="0" borderId="0" xfId="0" applyNumberFormat="1" applyFont="1" applyAlignment="1">
      <alignment vertical="center" textRotation="90"/>
    </xf>
    <xf numFmtId="168" fontId="7" fillId="7" borderId="1" xfId="0" applyNumberFormat="1" applyFont="1" applyFill="1" applyBorder="1" applyAlignment="1">
      <alignment horizontal="center" vertical="center" textRotation="90" shrinkToFit="1"/>
    </xf>
    <xf numFmtId="168" fontId="7" fillId="7" borderId="0" xfId="0" applyNumberFormat="1" applyFont="1" applyFill="1" applyAlignment="1">
      <alignment horizontal="center" vertical="center" textRotation="90" shrinkToFit="1"/>
    </xf>
    <xf numFmtId="0" fontId="8" fillId="6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  <xf numFmtId="0" fontId="9" fillId="6" borderId="0" xfId="0" applyFont="1" applyFill="1" applyAlignment="1">
      <alignment vertical="center"/>
    </xf>
    <xf numFmtId="164" fontId="10" fillId="6" borderId="0" xfId="0" applyNumberFormat="1" applyFont="1" applyFill="1" applyAlignment="1">
      <alignment horizontal="center" vertical="center" shrinkToFit="1"/>
    </xf>
    <xf numFmtId="0" fontId="6" fillId="4" borderId="3" xfId="0" applyFont="1" applyFill="1" applyBorder="1" applyAlignment="1">
      <alignment horizontal="center" vertical="center"/>
    </xf>
    <xf numFmtId="166" fontId="6" fillId="4" borderId="3" xfId="0" applyNumberFormat="1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9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166" fontId="6" fillId="5" borderId="5" xfId="0" applyNumberFormat="1" applyFont="1" applyFill="1" applyBorder="1" applyAlignment="1">
      <alignment vertical="center"/>
    </xf>
    <xf numFmtId="0" fontId="6" fillId="5" borderId="5" xfId="0" applyFont="1" applyFill="1" applyBorder="1" applyAlignment="1">
      <alignment vertical="center"/>
    </xf>
    <xf numFmtId="0" fontId="9" fillId="5" borderId="5" xfId="0" applyFont="1" applyFill="1" applyBorder="1" applyAlignment="1">
      <alignment horizontal="center" vertical="center"/>
    </xf>
    <xf numFmtId="9" fontId="6" fillId="5" borderId="5" xfId="0" applyNumberFormat="1" applyFont="1" applyFill="1" applyBorder="1" applyAlignment="1">
      <alignment horizontal="center" vertical="center"/>
    </xf>
    <xf numFmtId="166" fontId="12" fillId="5" borderId="5" xfId="0" applyNumberFormat="1" applyFont="1" applyFill="1" applyBorder="1" applyAlignment="1">
      <alignment vertical="center"/>
    </xf>
    <xf numFmtId="0" fontId="6" fillId="5" borderId="9" xfId="0" applyFont="1" applyFill="1" applyBorder="1" applyAlignment="1">
      <alignment horizontal="center" vertical="center"/>
    </xf>
    <xf numFmtId="166" fontId="6" fillId="5" borderId="9" xfId="0" applyNumberFormat="1" applyFont="1" applyFill="1" applyBorder="1" applyAlignment="1">
      <alignment vertical="center"/>
    </xf>
    <xf numFmtId="0" fontId="6" fillId="5" borderId="9" xfId="0" applyFont="1" applyFill="1" applyBorder="1" applyAlignment="1">
      <alignment vertical="center"/>
    </xf>
    <xf numFmtId="0" fontId="9" fillId="5" borderId="9" xfId="0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/>
    </xf>
    <xf numFmtId="166" fontId="6" fillId="8" borderId="10" xfId="0" applyNumberFormat="1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9" fillId="8" borderId="10" xfId="0" applyFont="1" applyFill="1" applyBorder="1" applyAlignment="1">
      <alignment horizontal="center" vertical="center"/>
    </xf>
    <xf numFmtId="9" fontId="6" fillId="8" borderId="10" xfId="0" applyNumberFormat="1" applyFont="1" applyFill="1" applyBorder="1" applyAlignment="1">
      <alignment horizontal="center" vertical="center"/>
    </xf>
    <xf numFmtId="0" fontId="6" fillId="8" borderId="10" xfId="0" applyFont="1" applyFill="1" applyBorder="1" applyAlignment="1">
      <alignment horizontal="center" vertical="center" wrapText="1"/>
    </xf>
    <xf numFmtId="0" fontId="6" fillId="8" borderId="11" xfId="0" applyFont="1" applyFill="1" applyBorder="1" applyAlignment="1">
      <alignment horizontal="center" vertical="center"/>
    </xf>
    <xf numFmtId="166" fontId="6" fillId="8" borderId="11" xfId="0" applyNumberFormat="1" applyFont="1" applyFill="1" applyBorder="1" applyAlignment="1">
      <alignment vertical="center"/>
    </xf>
    <xf numFmtId="0" fontId="6" fillId="8" borderId="11" xfId="0" applyFont="1" applyFill="1" applyBorder="1" applyAlignment="1">
      <alignment vertical="center"/>
    </xf>
    <xf numFmtId="0" fontId="9" fillId="8" borderId="11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/>
    </xf>
    <xf numFmtId="166" fontId="6" fillId="9" borderId="12" xfId="0" applyNumberFormat="1" applyFont="1" applyFill="1" applyBorder="1" applyAlignment="1">
      <alignment vertical="center"/>
    </xf>
    <xf numFmtId="0" fontId="6" fillId="9" borderId="12" xfId="0" applyFont="1" applyFill="1" applyBorder="1" applyAlignment="1">
      <alignment vertical="center"/>
    </xf>
    <xf numFmtId="0" fontId="9" fillId="9" borderId="12" xfId="0" applyFont="1" applyFill="1" applyBorder="1" applyAlignment="1">
      <alignment horizontal="center" vertical="center"/>
    </xf>
    <xf numFmtId="0" fontId="6" fillId="9" borderId="12" xfId="0" applyFont="1" applyFill="1" applyBorder="1" applyAlignment="1">
      <alignment horizontal="center" vertical="center" wrapText="1"/>
    </xf>
    <xf numFmtId="9" fontId="6" fillId="9" borderId="12" xfId="0" applyNumberFormat="1" applyFont="1" applyFill="1" applyBorder="1" applyAlignment="1">
      <alignment horizontal="center" vertical="center"/>
    </xf>
    <xf numFmtId="0" fontId="9" fillId="3" borderId="0" xfId="0" applyFont="1" applyFill="1"/>
    <xf numFmtId="167" fontId="6" fillId="0" borderId="0" xfId="0" applyNumberFormat="1" applyFont="1"/>
    <xf numFmtId="14" fontId="6" fillId="0" borderId="0" xfId="0" applyNumberFormat="1" applyFont="1"/>
    <xf numFmtId="0" fontId="13" fillId="0" borderId="0" xfId="0" applyFont="1"/>
    <xf numFmtId="0" fontId="6" fillId="0" borderId="0" xfId="0" quotePrefix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8" fillId="6" borderId="0" xfId="0" applyFont="1" applyFill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8" borderId="10" xfId="0" applyFont="1" applyFill="1" applyBorder="1" applyAlignment="1">
      <alignment horizontal="left" vertical="center" wrapText="1"/>
    </xf>
    <xf numFmtId="0" fontId="11" fillId="9" borderId="1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68" fontId="7" fillId="0" borderId="0" xfId="0" applyNumberFormat="1" applyFont="1" applyAlignment="1">
      <alignment horizontal="left" vertical="center" textRotation="90" wrapText="1"/>
    </xf>
    <xf numFmtId="0" fontId="11" fillId="4" borderId="3" xfId="0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2"/>
    </xf>
    <xf numFmtId="165" fontId="6" fillId="0" borderId="8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6" fillId="4" borderId="4" xfId="0" applyFont="1" applyFill="1" applyBorder="1" applyAlignment="1">
      <alignment horizontal="left" vertical="center" wrapText="1" indent="2"/>
    </xf>
    <xf numFmtId="0" fontId="11" fillId="5" borderId="5" xfId="0" applyFont="1" applyFill="1" applyBorder="1" applyAlignment="1">
      <alignment horizontal="left" vertical="center" wrapText="1" indent="1"/>
    </xf>
    <xf numFmtId="0" fontId="6" fillId="5" borderId="5" xfId="0" applyFont="1" applyFill="1" applyBorder="1" applyAlignment="1">
      <alignment horizontal="left" vertical="center" wrapText="1" indent="2"/>
    </xf>
    <xf numFmtId="0" fontId="6" fillId="5" borderId="9" xfId="0" applyFont="1" applyFill="1" applyBorder="1" applyAlignment="1">
      <alignment horizontal="left" vertical="center" wrapText="1" indent="2"/>
    </xf>
    <xf numFmtId="0" fontId="11" fillId="8" borderId="10" xfId="0" applyFont="1" applyFill="1" applyBorder="1" applyAlignment="1">
      <alignment horizontal="left" vertical="center" wrapText="1" indent="1"/>
    </xf>
    <xf numFmtId="0" fontId="11" fillId="8" borderId="10" xfId="0" applyFont="1" applyFill="1" applyBorder="1" applyAlignment="1">
      <alignment horizontal="left" vertical="center" wrapText="1" indent="2"/>
    </xf>
    <xf numFmtId="0" fontId="11" fillId="8" borderId="10" xfId="0" applyFont="1" applyFill="1" applyBorder="1" applyAlignment="1">
      <alignment horizontal="left" vertical="center" wrapText="1" indent="3"/>
    </xf>
    <xf numFmtId="0" fontId="6" fillId="8" borderId="10" xfId="0" applyFont="1" applyFill="1" applyBorder="1" applyAlignment="1">
      <alignment horizontal="left" vertical="center" wrapText="1" indent="3"/>
    </xf>
    <xf numFmtId="0" fontId="6" fillId="8" borderId="10" xfId="0" applyFont="1" applyFill="1" applyBorder="1" applyAlignment="1">
      <alignment horizontal="left" vertical="center" wrapText="1" indent="4"/>
    </xf>
    <xf numFmtId="0" fontId="6" fillId="8" borderId="11" xfId="0" applyFont="1" applyFill="1" applyBorder="1" applyAlignment="1">
      <alignment horizontal="left" vertical="center" wrapText="1" indent="3"/>
    </xf>
    <xf numFmtId="0" fontId="11" fillId="9" borderId="12" xfId="0" applyFont="1" applyFill="1" applyBorder="1" applyAlignment="1">
      <alignment horizontal="left" vertical="center" wrapText="1" indent="1"/>
    </xf>
    <xf numFmtId="0" fontId="6" fillId="9" borderId="12" xfId="0" applyFont="1" applyFill="1" applyBorder="1" applyAlignment="1">
      <alignment horizontal="left" vertical="center" wrapText="1" indent="2"/>
    </xf>
  </cellXfs>
  <cellStyles count="2">
    <cellStyle name="Normale" xfId="0" builtinId="0"/>
    <cellStyle name="Percentuale" xfId="1" builtinId="5"/>
  </cellStyles>
  <dxfs count="10"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rgb="FFFF0000"/>
        </patternFill>
      </fill>
    </dxf>
    <dxf>
      <fill>
        <patternFill>
          <bgColor theme="0" tint="-0.24994659260841701"/>
        </patternFill>
      </fill>
    </dxf>
    <dxf>
      <fill>
        <patternFill>
          <bgColor theme="4" tint="0.39994506668294322"/>
        </patternFill>
      </fill>
    </dxf>
    <dxf>
      <border>
        <left style="thin">
          <color rgb="FFFF0000"/>
        </left>
        <right style="thin">
          <color rgb="FFFF0000"/>
        </right>
        <vertical/>
        <horizontal/>
      </border>
    </dxf>
    <dxf>
      <fill>
        <patternFill patternType="lightUp">
          <fgColor theme="3" tint="0.749961851863155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croll" dx="15" fmlaLink="$D$4" horiz="1" max="100" page="0"/>
</file>

<file path=xl/ctrlProps/ctrlProp2.xml><?xml version="1.0" encoding="utf-8"?>
<formControlPr xmlns="http://schemas.microsoft.com/office/spreadsheetml/2009/9/main" objectType="CheckBox" checked="Checked" fmlaLink="show_weekends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25400</xdr:colOff>
          <xdr:row>1</xdr:row>
          <xdr:rowOff>165100</xdr:rowOff>
        </xdr:from>
        <xdr:to>
          <xdr:col>24</xdr:col>
          <xdr:colOff>114301</xdr:colOff>
          <xdr:row>2</xdr:row>
          <xdr:rowOff>190500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114300</xdr:colOff>
          <xdr:row>0</xdr:row>
          <xdr:rowOff>101600</xdr:rowOff>
        </xdr:from>
        <xdr:to>
          <xdr:col>14</xdr:col>
          <xdr:colOff>38100</xdr:colOff>
          <xdr:row>1</xdr:row>
          <xdr:rowOff>76200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it-IT" sz="1200" b="0" i="0" u="none" strike="noStrike" baseline="0">
                  <a:solidFill>
                    <a:srgbClr val="000000"/>
                  </a:solidFill>
                  <a:latin typeface="Aptos Narrow" charset="0"/>
                </a:rPr>
                <a:t>Show Weekends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triangl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1D73C-0293-2447-9761-1AD4D0F6AC52}">
  <sheetPr>
    <pageSetUpPr fitToPage="1"/>
  </sheetPr>
  <dimension ref="A1:CF292"/>
  <sheetViews>
    <sheetView showGridLines="0" tabSelected="1" zoomScale="134" zoomScaleNormal="75" workbookViewId="0">
      <selection activeCell="B5" sqref="B5"/>
    </sheetView>
  </sheetViews>
  <sheetFormatPr baseColWidth="10" defaultRowHeight="16" x14ac:dyDescent="0.2"/>
  <cols>
    <col min="1" max="1" width="40.5" style="63" customWidth="1"/>
    <col min="2" max="2" width="10" style="1" customWidth="1"/>
    <col min="3" max="3" width="9.6640625" style="1" customWidth="1"/>
    <col min="4" max="4" width="19.83203125" style="1" customWidth="1"/>
    <col min="5" max="5" width="17.33203125" style="1" customWidth="1"/>
    <col min="6" max="6" width="8.1640625" style="1" customWidth="1"/>
    <col min="7" max="7" width="3.83203125" style="1" customWidth="1"/>
    <col min="8" max="19" width="3" style="2" customWidth="1"/>
    <col min="20" max="20" width="3.1640625" style="2" customWidth="1"/>
    <col min="21" max="84" width="3" style="2" customWidth="1"/>
    <col min="85" max="16384" width="10.83203125" style="1"/>
  </cols>
  <sheetData>
    <row r="1" spans="1:84" ht="24" x14ac:dyDescent="0.2">
      <c r="A1" s="62" t="s">
        <v>21</v>
      </c>
    </row>
    <row r="2" spans="1:84" ht="17" x14ac:dyDescent="0.2">
      <c r="A2" s="63" t="s">
        <v>22</v>
      </c>
    </row>
    <row r="3" spans="1:84" x14ac:dyDescent="0.2">
      <c r="B3" s="3"/>
      <c r="C3" s="4" t="s">
        <v>3</v>
      </c>
      <c r="D3" s="67">
        <v>45551</v>
      </c>
      <c r="E3" s="68"/>
    </row>
    <row r="4" spans="1:84" x14ac:dyDescent="0.2">
      <c r="B4" s="2"/>
      <c r="C4" s="4" t="s">
        <v>4</v>
      </c>
      <c r="D4" s="5">
        <v>1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</row>
    <row r="5" spans="1:84" s="7" customFormat="1" ht="75" x14ac:dyDescent="0.2">
      <c r="A5" s="64"/>
      <c r="H5" s="8">
        <f>$D$3-WEEKDAY(project_start,3)+(display_week-1)*7</f>
        <v>45551</v>
      </c>
      <c r="I5" s="9" cm="1">
        <f t="array" ref="I5">IF(show_weekends,H5+1,WORKDAY.INTL(H5,1,weekend_option))</f>
        <v>45552</v>
      </c>
      <c r="J5" s="9" cm="1">
        <f t="array" ref="J5">IF(show_weekends,I5+1,WORKDAY.INTL(I5,1,weekend_option))</f>
        <v>45553</v>
      </c>
      <c r="K5" s="9" cm="1">
        <f t="array" ref="K5">IF(show_weekends,J5+1,WORKDAY.INTL(J5,1,weekend_option))</f>
        <v>45554</v>
      </c>
      <c r="L5" s="9" cm="1">
        <f t="array" ref="L5">IF(show_weekends,K5+1,WORKDAY.INTL(K5,1,weekend_option))</f>
        <v>45555</v>
      </c>
      <c r="M5" s="9" cm="1">
        <f t="array" ref="M5">IF(show_weekends,L5+1,WORKDAY.INTL(L5,1,weekend_option))</f>
        <v>45556</v>
      </c>
      <c r="N5" s="9" cm="1">
        <f t="array" ref="N5">IF(show_weekends,M5+1,WORKDAY.INTL(M5,1,weekend_option))</f>
        <v>45557</v>
      </c>
      <c r="O5" s="9" cm="1">
        <f t="array" ref="O5">IF(show_weekends,N5+1,WORKDAY.INTL(N5,1,weekend_option))</f>
        <v>45558</v>
      </c>
      <c r="P5" s="9" cm="1">
        <f t="array" ref="P5">IF(show_weekends,O5+1,WORKDAY.INTL(O5,1,weekend_option))</f>
        <v>45559</v>
      </c>
      <c r="Q5" s="9" cm="1">
        <f t="array" ref="Q5">IF(show_weekends,P5+1,WORKDAY.INTL(P5,1,weekend_option))</f>
        <v>45560</v>
      </c>
      <c r="R5" s="9" cm="1">
        <f t="array" ref="R5">IF(show_weekends,Q5+1,WORKDAY.INTL(Q5,1,weekend_option))</f>
        <v>45561</v>
      </c>
      <c r="S5" s="9" cm="1">
        <f t="array" ref="S5">IF(show_weekends,R5+1,WORKDAY.INTL(R5,1,weekend_option))</f>
        <v>45562</v>
      </c>
      <c r="T5" s="9" cm="1">
        <f t="array" ref="T5">IF(show_weekends,S5+1,WORKDAY.INTL(S5,1,weekend_option))</f>
        <v>45563</v>
      </c>
      <c r="U5" s="9" cm="1">
        <f t="array" ref="U5">IF(show_weekends,T5+1,WORKDAY.INTL(T5,1,weekend_option))</f>
        <v>45564</v>
      </c>
      <c r="V5" s="9" cm="1">
        <f t="array" ref="V5">IF(show_weekends,U5+1,WORKDAY.INTL(U5,1,weekend_option))</f>
        <v>45565</v>
      </c>
      <c r="W5" s="9" cm="1">
        <f t="array" ref="W5">IF(show_weekends,V5+1,WORKDAY.INTL(V5,1,weekend_option))</f>
        <v>45566</v>
      </c>
      <c r="X5" s="9" cm="1">
        <f t="array" ref="X5">IF(show_weekends,W5+1,WORKDAY.INTL(W5,1,weekend_option))</f>
        <v>45567</v>
      </c>
      <c r="Y5" s="9" cm="1">
        <f t="array" ref="Y5">IF(show_weekends,X5+1,WORKDAY.INTL(X5,1,weekend_option))</f>
        <v>45568</v>
      </c>
      <c r="Z5" s="9" cm="1">
        <f t="array" ref="Z5">IF(show_weekends,Y5+1,WORKDAY.INTL(Y5,1,weekend_option))</f>
        <v>45569</v>
      </c>
      <c r="AA5" s="9" cm="1">
        <f t="array" ref="AA5">IF(show_weekends,Z5+1,WORKDAY.INTL(Z5,1,weekend_option))</f>
        <v>45570</v>
      </c>
      <c r="AB5" s="9" cm="1">
        <f t="array" ref="AB5">IF(show_weekends,AA5+1,WORKDAY.INTL(AA5,1,weekend_option))</f>
        <v>45571</v>
      </c>
      <c r="AC5" s="9" cm="1">
        <f t="array" ref="AC5">IF(show_weekends,AB5+1,WORKDAY.INTL(AB5,1,weekend_option))</f>
        <v>45572</v>
      </c>
      <c r="AD5" s="9" cm="1">
        <f t="array" ref="AD5">IF(show_weekends,AC5+1,WORKDAY.INTL(AC5,1,weekend_option))</f>
        <v>45573</v>
      </c>
      <c r="AE5" s="9" cm="1">
        <f t="array" ref="AE5">IF(show_weekends,AD5+1,WORKDAY.INTL(AD5,1,weekend_option))</f>
        <v>45574</v>
      </c>
      <c r="AF5" s="9" cm="1">
        <f t="array" ref="AF5">IF(show_weekends,AE5+1,WORKDAY.INTL(AE5,1,weekend_option))</f>
        <v>45575</v>
      </c>
      <c r="AG5" s="9" cm="1">
        <f t="array" ref="AG5">IF(show_weekends,AF5+1,WORKDAY.INTL(AF5,1,weekend_option))</f>
        <v>45576</v>
      </c>
      <c r="AH5" s="9" cm="1">
        <f t="array" ref="AH5">IF(show_weekends,AG5+1,WORKDAY.INTL(AG5,1,weekend_option))</f>
        <v>45577</v>
      </c>
      <c r="AI5" s="9" cm="1">
        <f t="array" ref="AI5">IF(show_weekends,AH5+1,WORKDAY.INTL(AH5,1,weekend_option))</f>
        <v>45578</v>
      </c>
      <c r="AJ5" s="9" cm="1">
        <f t="array" ref="AJ5">IF(show_weekends,AI5+1,WORKDAY.INTL(AI5,1,weekend_option))</f>
        <v>45579</v>
      </c>
      <c r="AK5" s="9" cm="1">
        <f t="array" ref="AK5">IF(show_weekends,AJ5+1,WORKDAY.INTL(AJ5,1,weekend_option))</f>
        <v>45580</v>
      </c>
      <c r="AL5" s="9" cm="1">
        <f t="array" ref="AL5">IF(show_weekends,AK5+1,WORKDAY.INTL(AK5,1,weekend_option))</f>
        <v>45581</v>
      </c>
      <c r="AM5" s="9" cm="1">
        <f t="array" ref="AM5">IF(show_weekends,AL5+1,WORKDAY.INTL(AL5,1,weekend_option))</f>
        <v>45582</v>
      </c>
      <c r="AN5" s="9" cm="1">
        <f t="array" ref="AN5">IF(show_weekends,AM5+1,WORKDAY.INTL(AM5,1,weekend_option))</f>
        <v>45583</v>
      </c>
      <c r="AO5" s="9" cm="1">
        <f t="array" ref="AO5">IF(show_weekends,AN5+1,WORKDAY.INTL(AN5,1,weekend_option))</f>
        <v>45584</v>
      </c>
      <c r="AP5" s="9" cm="1">
        <f t="array" ref="AP5">IF(show_weekends,AO5+1,WORKDAY.INTL(AO5,1,weekend_option))</f>
        <v>45585</v>
      </c>
      <c r="AQ5" s="9" cm="1">
        <f t="array" ref="AQ5">IF(show_weekends,AP5+1,WORKDAY.INTL(AP5,1,weekend_option))</f>
        <v>45586</v>
      </c>
      <c r="AR5" s="9" cm="1">
        <f t="array" ref="AR5">IF(show_weekends,AQ5+1,WORKDAY.INTL(AQ5,1,weekend_option))</f>
        <v>45587</v>
      </c>
      <c r="AS5" s="9" cm="1">
        <f t="array" ref="AS5">IF(show_weekends,AR5+1,WORKDAY.INTL(AR5,1,weekend_option))</f>
        <v>45588</v>
      </c>
      <c r="AT5" s="9" cm="1">
        <f t="array" ref="AT5">IF(show_weekends,AS5+1,WORKDAY.INTL(AS5,1,weekend_option))</f>
        <v>45589</v>
      </c>
      <c r="AU5" s="9" cm="1">
        <f t="array" ref="AU5">IF(show_weekends,AT5+1,WORKDAY.INTL(AT5,1,weekend_option))</f>
        <v>45590</v>
      </c>
      <c r="AV5" s="9" cm="1">
        <f t="array" ref="AV5">IF(show_weekends,AU5+1,WORKDAY.INTL(AU5,1,weekend_option))</f>
        <v>45591</v>
      </c>
      <c r="AW5" s="9" cm="1">
        <f t="array" ref="AW5">IF(show_weekends,AV5+1,WORKDAY.INTL(AV5,1,weekend_option))</f>
        <v>45592</v>
      </c>
      <c r="AX5" s="9" cm="1">
        <f t="array" ref="AX5">IF(show_weekends,AW5+1,WORKDAY.INTL(AW5,1,weekend_option))</f>
        <v>45593</v>
      </c>
      <c r="AY5" s="9" cm="1">
        <f t="array" ref="AY5">IF(show_weekends,AX5+1,WORKDAY.INTL(AX5,1,weekend_option))</f>
        <v>45594</v>
      </c>
      <c r="AZ5" s="9" cm="1">
        <f t="array" ref="AZ5">IF(show_weekends,AY5+1,WORKDAY.INTL(AY5,1,weekend_option))</f>
        <v>45595</v>
      </c>
      <c r="BA5" s="9" cm="1">
        <f t="array" ref="BA5">IF(show_weekends,AZ5+1,WORKDAY.INTL(AZ5,1,weekend_option))</f>
        <v>45596</v>
      </c>
      <c r="BB5" s="9" cm="1">
        <f t="array" ref="BB5">IF(show_weekends,BA5+1,WORKDAY.INTL(BA5,1,weekend_option))</f>
        <v>45597</v>
      </c>
      <c r="BC5" s="9" cm="1">
        <f t="array" ref="BC5">IF(show_weekends,BB5+1,WORKDAY.INTL(BB5,1,weekend_option))</f>
        <v>45598</v>
      </c>
      <c r="BD5" s="9" cm="1">
        <f t="array" ref="BD5">IF(show_weekends,BC5+1,WORKDAY.INTL(BC5,1,weekend_option))</f>
        <v>45599</v>
      </c>
      <c r="BE5" s="9" cm="1">
        <f t="array" ref="BE5">IF(show_weekends,BD5+1,WORKDAY.INTL(BD5,1,weekend_option))</f>
        <v>45600</v>
      </c>
      <c r="BF5" s="9" cm="1">
        <f t="array" ref="BF5">IF(show_weekends,BE5+1,WORKDAY.INTL(BE5,1,weekend_option))</f>
        <v>45601</v>
      </c>
      <c r="BG5" s="9" cm="1">
        <f t="array" ref="BG5">IF(show_weekends,BF5+1,WORKDAY.INTL(BF5,1,weekend_option))</f>
        <v>45602</v>
      </c>
      <c r="BH5" s="9" cm="1">
        <f t="array" ref="BH5">IF(show_weekends,BG5+1,WORKDAY.INTL(BG5,1,weekend_option))</f>
        <v>45603</v>
      </c>
      <c r="BI5" s="9" cm="1">
        <f t="array" ref="BI5">IF(show_weekends,BH5+1,WORKDAY.INTL(BH5,1,weekend_option))</f>
        <v>45604</v>
      </c>
      <c r="BJ5" s="9" cm="1">
        <f t="array" ref="BJ5">IF(show_weekends,BI5+1,WORKDAY.INTL(BI5,1,weekend_option))</f>
        <v>45605</v>
      </c>
      <c r="BK5" s="9" cm="1">
        <f t="array" ref="BK5">IF(show_weekends,BJ5+1,WORKDAY.INTL(BJ5,1,weekend_option))</f>
        <v>45606</v>
      </c>
      <c r="BL5" s="9" cm="1">
        <f t="array" ref="BL5">IF(show_weekends,BK5+1,WORKDAY.INTL(BK5,1,weekend_option))</f>
        <v>45607</v>
      </c>
      <c r="BM5" s="9" cm="1">
        <f t="array" ref="BM5">IF(show_weekends,BL5+1,WORKDAY.INTL(BL5,1,weekend_option))</f>
        <v>45608</v>
      </c>
      <c r="BN5" s="9" cm="1">
        <f t="array" ref="BN5">IF(show_weekends,BM5+1,WORKDAY.INTL(BM5,1,weekend_option))</f>
        <v>45609</v>
      </c>
      <c r="BO5" s="9" cm="1">
        <f t="array" ref="BO5">IF(show_weekends,BN5+1,WORKDAY.INTL(BN5,1,weekend_option))</f>
        <v>45610</v>
      </c>
      <c r="BP5" s="9" cm="1">
        <f t="array" ref="BP5">IF(show_weekends,BO5+1,WORKDAY.INTL(BO5,1,weekend_option))</f>
        <v>45611</v>
      </c>
      <c r="BQ5" s="9" cm="1">
        <f t="array" ref="BQ5">IF(show_weekends,BP5+1,WORKDAY.INTL(BP5,1,weekend_option))</f>
        <v>45612</v>
      </c>
      <c r="BR5" s="9" cm="1">
        <f t="array" ref="BR5">IF(show_weekends,BQ5+1,WORKDAY.INTL(BQ5,1,weekend_option))</f>
        <v>45613</v>
      </c>
      <c r="BS5" s="9" cm="1">
        <f t="array" ref="BS5">IF(show_weekends,BR5+1,WORKDAY.INTL(BR5,1,weekend_option))</f>
        <v>45614</v>
      </c>
      <c r="BT5" s="9" cm="1">
        <f t="array" ref="BT5">IF(show_weekends,BS5+1,WORKDAY.INTL(BS5,1,weekend_option))</f>
        <v>45615</v>
      </c>
      <c r="BU5" s="9" cm="1">
        <f t="array" ref="BU5">IF(show_weekends,BT5+1,WORKDAY.INTL(BT5,1,weekend_option))</f>
        <v>45616</v>
      </c>
      <c r="BV5" s="9" cm="1">
        <f t="array" ref="BV5">IF(show_weekends,BU5+1,WORKDAY.INTL(BU5,1,weekend_option))</f>
        <v>45617</v>
      </c>
      <c r="BW5" s="9" cm="1">
        <f t="array" ref="BW5">IF(show_weekends,BV5+1,WORKDAY.INTL(BV5,1,weekend_option))</f>
        <v>45618</v>
      </c>
      <c r="BX5" s="9" cm="1">
        <f t="array" ref="BX5">IF(show_weekends,BW5+1,WORKDAY.INTL(BW5,1,weekend_option))</f>
        <v>45619</v>
      </c>
      <c r="BY5" s="9" cm="1">
        <f t="array" ref="BY5">IF(show_weekends,BX5+1,WORKDAY.INTL(BX5,1,weekend_option))</f>
        <v>45620</v>
      </c>
      <c r="BZ5" s="9" cm="1">
        <f t="array" ref="BZ5">IF(show_weekends,BY5+1,WORKDAY.INTL(BY5,1,weekend_option))</f>
        <v>45621</v>
      </c>
      <c r="CA5" s="9" cm="1">
        <f t="array" ref="CA5">IF(show_weekends,BZ5+1,WORKDAY.INTL(BZ5,1,weekend_option))</f>
        <v>45622</v>
      </c>
      <c r="CB5" s="9" cm="1">
        <f t="array" ref="CB5">IF(show_weekends,CA5+1,WORKDAY.INTL(CA5,1,weekend_option))</f>
        <v>45623</v>
      </c>
      <c r="CC5" s="9" cm="1">
        <f t="array" ref="CC5">IF(show_weekends,CB5+1,WORKDAY.INTL(CB5,1,weekend_option))</f>
        <v>45624</v>
      </c>
      <c r="CD5" s="9" cm="1">
        <f t="array" ref="CD5">IF(show_weekends,CC5+1,WORKDAY.INTL(CC5,1,weekend_option))</f>
        <v>45625</v>
      </c>
      <c r="CE5" s="9" cm="1">
        <f t="array" ref="CE5">IF(show_weekends,CD5+1,WORKDAY.INTL(CD5,1,weekend_option))</f>
        <v>45626</v>
      </c>
      <c r="CF5" s="9" cm="1">
        <f t="array" ref="CF5">IF(show_weekends,CE5+1,WORKDAY.INTL(CE5,1,weekend_option))</f>
        <v>45627</v>
      </c>
    </row>
    <row r="6" spans="1:84" ht="26" x14ac:dyDescent="0.2">
      <c r="A6" s="57" t="s">
        <v>0</v>
      </c>
      <c r="B6" s="10" t="s">
        <v>5</v>
      </c>
      <c r="C6" s="11" t="s">
        <v>6</v>
      </c>
      <c r="D6" s="11" t="s">
        <v>1</v>
      </c>
      <c r="E6" s="11" t="s">
        <v>2</v>
      </c>
      <c r="F6" s="10" t="s">
        <v>7</v>
      </c>
      <c r="G6" s="12"/>
      <c r="H6" s="13" t="str">
        <f>LEFT(TEXT(H5,"ggg"),1)</f>
        <v>l</v>
      </c>
      <c r="I6" s="13" t="str">
        <f t="shared" ref="I6:N6" si="0">LEFT(TEXT(I5,"ggg"),1)</f>
        <v>m</v>
      </c>
      <c r="J6" s="13" t="str">
        <f t="shared" si="0"/>
        <v>m</v>
      </c>
      <c r="K6" s="13" t="str">
        <f t="shared" si="0"/>
        <v>g</v>
      </c>
      <c r="L6" s="13" t="str">
        <f t="shared" si="0"/>
        <v>v</v>
      </c>
      <c r="M6" s="13" t="str">
        <f t="shared" si="0"/>
        <v>s</v>
      </c>
      <c r="N6" s="13" t="str">
        <f t="shared" si="0"/>
        <v>d</v>
      </c>
      <c r="O6" s="13" t="str">
        <f>LEFT(TEXT(O5,"ggg"),1)</f>
        <v>l</v>
      </c>
      <c r="P6" s="13" t="str">
        <f t="shared" ref="P6" si="1">LEFT(TEXT(P5,"ggg"),1)</f>
        <v>m</v>
      </c>
      <c r="Q6" s="13" t="str">
        <f t="shared" ref="Q6" si="2">LEFT(TEXT(Q5,"ggg"),1)</f>
        <v>m</v>
      </c>
      <c r="R6" s="13" t="str">
        <f t="shared" ref="R6" si="3">LEFT(TEXT(R5,"ggg"),1)</f>
        <v>g</v>
      </c>
      <c r="S6" s="13" t="str">
        <f t="shared" ref="S6" si="4">LEFT(TEXT(S5,"ggg"),1)</f>
        <v>v</v>
      </c>
      <c r="T6" s="13" t="str">
        <f t="shared" ref="T6" si="5">LEFT(TEXT(T5,"ggg"),1)</f>
        <v>s</v>
      </c>
      <c r="U6" s="13" t="str">
        <f t="shared" ref="U6" si="6">LEFT(TEXT(U5,"ggg"),1)</f>
        <v>d</v>
      </c>
      <c r="V6" s="13" t="str">
        <f>LEFT(TEXT(V5,"ggg"),1)</f>
        <v>l</v>
      </c>
      <c r="W6" s="13" t="str">
        <f t="shared" ref="W6" si="7">LEFT(TEXT(W5,"ggg"),1)</f>
        <v>m</v>
      </c>
      <c r="X6" s="13" t="str">
        <f t="shared" ref="X6" si="8">LEFT(TEXT(X5,"ggg"),1)</f>
        <v>m</v>
      </c>
      <c r="Y6" s="13" t="str">
        <f t="shared" ref="Y6" si="9">LEFT(TEXT(Y5,"ggg"),1)</f>
        <v>g</v>
      </c>
      <c r="Z6" s="13" t="str">
        <f t="shared" ref="Z6" si="10">LEFT(TEXT(Z5,"ggg"),1)</f>
        <v>v</v>
      </c>
      <c r="AA6" s="13" t="str">
        <f t="shared" ref="AA6" si="11">LEFT(TEXT(AA5,"ggg"),1)</f>
        <v>s</v>
      </c>
      <c r="AB6" s="13" t="str">
        <f t="shared" ref="AB6" si="12">LEFT(TEXT(AB5,"ggg"),1)</f>
        <v>d</v>
      </c>
      <c r="AC6" s="13" t="str">
        <f>LEFT(TEXT(AC5,"ggg"),1)</f>
        <v>l</v>
      </c>
      <c r="AD6" s="13" t="str">
        <f t="shared" ref="AD6" si="13">LEFT(TEXT(AD5,"ggg"),1)</f>
        <v>m</v>
      </c>
      <c r="AE6" s="13" t="str">
        <f t="shared" ref="AE6" si="14">LEFT(TEXT(AE5,"ggg"),1)</f>
        <v>m</v>
      </c>
      <c r="AF6" s="13" t="str">
        <f t="shared" ref="AF6" si="15">LEFT(TEXT(AF5,"ggg"),1)</f>
        <v>g</v>
      </c>
      <c r="AG6" s="13" t="str">
        <f t="shared" ref="AG6" si="16">LEFT(TEXT(AG5,"ggg"),1)</f>
        <v>v</v>
      </c>
      <c r="AH6" s="13" t="str">
        <f t="shared" ref="AH6" si="17">LEFT(TEXT(AH5,"ggg"),1)</f>
        <v>s</v>
      </c>
      <c r="AI6" s="13" t="str">
        <f t="shared" ref="AI6" si="18">LEFT(TEXT(AI5,"ggg"),1)</f>
        <v>d</v>
      </c>
      <c r="AJ6" s="13" t="str">
        <f>LEFT(TEXT(AJ5,"ggg"),1)</f>
        <v>l</v>
      </c>
      <c r="AK6" s="13" t="str">
        <f t="shared" ref="AK6" si="19">LEFT(TEXT(AK5,"ggg"),1)</f>
        <v>m</v>
      </c>
      <c r="AL6" s="13" t="str">
        <f t="shared" ref="AL6" si="20">LEFT(TEXT(AL5,"ggg"),1)</f>
        <v>m</v>
      </c>
      <c r="AM6" s="13" t="str">
        <f t="shared" ref="AM6" si="21">LEFT(TEXT(AM5,"ggg"),1)</f>
        <v>g</v>
      </c>
      <c r="AN6" s="13" t="str">
        <f t="shared" ref="AN6" si="22">LEFT(TEXT(AN5,"ggg"),1)</f>
        <v>v</v>
      </c>
      <c r="AO6" s="13" t="str">
        <f t="shared" ref="AO6" si="23">LEFT(TEXT(AO5,"ggg"),1)</f>
        <v>s</v>
      </c>
      <c r="AP6" s="13" t="str">
        <f t="shared" ref="AP6" si="24">LEFT(TEXT(AP5,"ggg"),1)</f>
        <v>d</v>
      </c>
      <c r="AQ6" s="13" t="str">
        <f>LEFT(TEXT(AQ5,"ggg"),1)</f>
        <v>l</v>
      </c>
      <c r="AR6" s="13" t="str">
        <f t="shared" ref="AR6" si="25">LEFT(TEXT(AR5,"ggg"),1)</f>
        <v>m</v>
      </c>
      <c r="AS6" s="13" t="str">
        <f>LEFT(TEXT(AS5,"ggg"),1)</f>
        <v>m</v>
      </c>
      <c r="AT6" s="13" t="str">
        <f t="shared" ref="AT6" si="26">LEFT(TEXT(AT5,"ggg"),1)</f>
        <v>g</v>
      </c>
      <c r="AU6" s="13" t="str">
        <f>LEFT(TEXT(AU5,"ggg"),1)</f>
        <v>v</v>
      </c>
      <c r="AV6" s="13" t="str">
        <f t="shared" ref="AV6:AW6" si="27">LEFT(TEXT(AV5,"ggg"),1)</f>
        <v>s</v>
      </c>
      <c r="AW6" s="13" t="str">
        <f t="shared" si="27"/>
        <v>d</v>
      </c>
      <c r="AX6" s="13" t="str">
        <f>LEFT(TEXT(AX5,"ggg"),1)</f>
        <v>l</v>
      </c>
      <c r="AY6" s="13" t="str">
        <f t="shared" ref="AY6" si="28">LEFT(TEXT(AY5,"ggg"),1)</f>
        <v>m</v>
      </c>
      <c r="AZ6" s="13" t="str">
        <f>LEFT(TEXT(AZ5,"ggg"),1)</f>
        <v>m</v>
      </c>
      <c r="BA6" s="13" t="str">
        <f>LEFT(TEXT(BA5,"ggg"),1)</f>
        <v>g</v>
      </c>
      <c r="BB6" s="13" t="str">
        <f t="shared" ref="BB6" si="29">LEFT(TEXT(BB5,"ggg"),1)</f>
        <v>v</v>
      </c>
      <c r="BC6" s="13" t="str">
        <f>LEFT(TEXT(BC5,"ggg"),1)</f>
        <v>s</v>
      </c>
      <c r="BD6" s="13" t="str">
        <f>LEFT(TEXT(BD5,"ggg"),1)</f>
        <v>d</v>
      </c>
      <c r="BE6" s="13" t="str">
        <f t="shared" ref="BE6" si="30">LEFT(TEXT(BE5,"ggg"),1)</f>
        <v>l</v>
      </c>
      <c r="BF6" s="13" t="str">
        <f>LEFT(TEXT(BF5,"ggg"),1)</f>
        <v>m</v>
      </c>
      <c r="BG6" s="13" t="str">
        <f t="shared" ref="BG6" si="31">LEFT(TEXT(BG5,"ggg"),1)</f>
        <v>m</v>
      </c>
      <c r="BH6" s="13" t="str">
        <f>LEFT(TEXT(BH5,"ggg"),1)</f>
        <v>g</v>
      </c>
      <c r="BI6" s="13" t="str">
        <f>LEFT(TEXT(BI5,"ggg"),1)</f>
        <v>v</v>
      </c>
      <c r="BJ6" s="13" t="str">
        <f t="shared" ref="BJ6:BK6" si="32">LEFT(TEXT(BJ5,"ggg"),1)</f>
        <v>s</v>
      </c>
      <c r="BK6" s="13" t="str">
        <f t="shared" si="32"/>
        <v>d</v>
      </c>
      <c r="BL6" s="13" t="str">
        <f t="shared" ref="BL6:BN6" si="33">LEFT(TEXT(BL5,"ggg"),1)</f>
        <v>l</v>
      </c>
      <c r="BM6" s="13" t="str">
        <f t="shared" si="33"/>
        <v>m</v>
      </c>
      <c r="BN6" s="13" t="str">
        <f t="shared" si="33"/>
        <v>m</v>
      </c>
      <c r="BO6" s="13" t="str">
        <f t="shared" ref="BO6:BP6" si="34">LEFT(TEXT(BO5,"ggg"),1)</f>
        <v>g</v>
      </c>
      <c r="BP6" s="13" t="str">
        <f t="shared" si="34"/>
        <v>v</v>
      </c>
      <c r="BQ6" s="13" t="str">
        <f t="shared" ref="BQ6:BW6" si="35">LEFT(TEXT(BQ5,"ggg"),1)</f>
        <v>s</v>
      </c>
      <c r="BR6" s="13" t="str">
        <f t="shared" si="35"/>
        <v>d</v>
      </c>
      <c r="BS6" s="13" t="str">
        <f t="shared" si="35"/>
        <v>l</v>
      </c>
      <c r="BT6" s="13" t="str">
        <f t="shared" si="35"/>
        <v>m</v>
      </c>
      <c r="BU6" s="13" t="str">
        <f t="shared" si="35"/>
        <v>m</v>
      </c>
      <c r="BV6" s="13" t="str">
        <f t="shared" si="35"/>
        <v>g</v>
      </c>
      <c r="BW6" s="13" t="str">
        <f t="shared" si="35"/>
        <v>v</v>
      </c>
      <c r="BX6" s="13" t="str">
        <f t="shared" ref="BX6:CE6" si="36">LEFT(TEXT(BX5,"ggg"),1)</f>
        <v>s</v>
      </c>
      <c r="BY6" s="13" t="str">
        <f t="shared" si="36"/>
        <v>d</v>
      </c>
      <c r="BZ6" s="13" t="str">
        <f t="shared" si="36"/>
        <v>l</v>
      </c>
      <c r="CA6" s="13" t="str">
        <f t="shared" si="36"/>
        <v>m</v>
      </c>
      <c r="CB6" s="13" t="str">
        <f t="shared" si="36"/>
        <v>m</v>
      </c>
      <c r="CC6" s="13" t="str">
        <f t="shared" si="36"/>
        <v>g</v>
      </c>
      <c r="CD6" s="13" t="str">
        <f t="shared" si="36"/>
        <v>v</v>
      </c>
      <c r="CE6" s="13" t="str">
        <f t="shared" si="36"/>
        <v>s</v>
      </c>
      <c r="CF6" s="13" t="str">
        <f t="shared" ref="CF6" si="37">LEFT(TEXT(CF5,"ggg"),1)</f>
        <v>d</v>
      </c>
    </row>
    <row r="7" spans="1:84" ht="17" x14ac:dyDescent="0.2">
      <c r="A7" s="58" t="s">
        <v>23</v>
      </c>
      <c r="B7" s="14"/>
      <c r="C7" s="14"/>
      <c r="D7" s="15"/>
      <c r="E7" s="15"/>
      <c r="F7" s="14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</row>
    <row r="8" spans="1:84" ht="17" x14ac:dyDescent="0.2">
      <c r="A8" s="65" t="s">
        <v>24</v>
      </c>
      <c r="B8" s="14"/>
      <c r="C8" s="14"/>
      <c r="D8" s="15"/>
      <c r="E8" s="15"/>
      <c r="F8" s="14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</row>
    <row r="9" spans="1:84" ht="34" x14ac:dyDescent="0.2">
      <c r="A9" s="66" t="s">
        <v>25</v>
      </c>
      <c r="B9" s="14" t="s">
        <v>186</v>
      </c>
      <c r="C9" s="18">
        <v>1</v>
      </c>
      <c r="D9" s="15">
        <f>project_start</f>
        <v>45551</v>
      </c>
      <c r="E9" s="15">
        <f t="shared" ref="E9:E93" si="38">IF(OR(D9="",F9=""),"-",WORKDAY.INTL(D9,F9-1,weekend_option,holiday_dates))</f>
        <v>45551</v>
      </c>
      <c r="F9" s="14">
        <v>1</v>
      </c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</row>
    <row r="10" spans="1:84" ht="34" x14ac:dyDescent="0.2">
      <c r="A10" s="66" t="s">
        <v>26</v>
      </c>
      <c r="B10" s="14" t="s">
        <v>185</v>
      </c>
      <c r="C10" s="18">
        <v>1</v>
      </c>
      <c r="D10" s="15">
        <f>project_start</f>
        <v>45551</v>
      </c>
      <c r="E10" s="15">
        <f t="shared" si="38"/>
        <v>45551</v>
      </c>
      <c r="F10" s="14">
        <v>1</v>
      </c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</row>
    <row r="11" spans="1:84" ht="34" x14ac:dyDescent="0.2">
      <c r="A11" s="66" t="s">
        <v>36</v>
      </c>
      <c r="B11" s="14" t="s">
        <v>28</v>
      </c>
      <c r="C11" s="18">
        <v>1</v>
      </c>
      <c r="D11" s="15">
        <f t="shared" ref="D11:D19" si="39">WORKDAY(E10,1,holiday_dates)</f>
        <v>45552</v>
      </c>
      <c r="E11" s="15">
        <f t="shared" si="38"/>
        <v>45554</v>
      </c>
      <c r="F11" s="14">
        <v>3</v>
      </c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</row>
    <row r="12" spans="1:84" ht="17" x14ac:dyDescent="0.2">
      <c r="A12" s="66" t="s">
        <v>188</v>
      </c>
      <c r="B12" s="14" t="s">
        <v>28</v>
      </c>
      <c r="C12" s="18">
        <v>1</v>
      </c>
      <c r="D12" s="15">
        <f t="shared" si="39"/>
        <v>45555</v>
      </c>
      <c r="E12" s="15">
        <f t="shared" si="38"/>
        <v>45555</v>
      </c>
      <c r="F12" s="14">
        <v>1</v>
      </c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</row>
    <row r="13" spans="1:84" ht="17" x14ac:dyDescent="0.2">
      <c r="A13" s="66" t="s">
        <v>187</v>
      </c>
      <c r="B13" s="14" t="s">
        <v>28</v>
      </c>
      <c r="C13" s="18">
        <v>1</v>
      </c>
      <c r="D13" s="15">
        <f t="shared" si="39"/>
        <v>45558</v>
      </c>
      <c r="E13" s="15">
        <f t="shared" si="38"/>
        <v>45559</v>
      </c>
      <c r="F13" s="14">
        <v>2</v>
      </c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</row>
    <row r="14" spans="1:84" ht="34" x14ac:dyDescent="0.2">
      <c r="A14" s="66" t="s">
        <v>189</v>
      </c>
      <c r="B14" s="14" t="s">
        <v>186</v>
      </c>
      <c r="C14" s="18">
        <v>1</v>
      </c>
      <c r="D14" s="15">
        <f t="shared" si="39"/>
        <v>45560</v>
      </c>
      <c r="E14" s="15">
        <f t="shared" si="38"/>
        <v>45561</v>
      </c>
      <c r="F14" s="14">
        <v>2</v>
      </c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</row>
    <row r="15" spans="1:84" ht="17" x14ac:dyDescent="0.2">
      <c r="A15" s="66" t="s">
        <v>190</v>
      </c>
      <c r="B15" s="14" t="s">
        <v>28</v>
      </c>
      <c r="C15" s="18">
        <v>1</v>
      </c>
      <c r="D15" s="15">
        <f t="shared" si="39"/>
        <v>45562</v>
      </c>
      <c r="E15" s="15">
        <f t="shared" si="38"/>
        <v>45562</v>
      </c>
      <c r="F15" s="14">
        <v>1</v>
      </c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</row>
    <row r="16" spans="1:84" ht="17" x14ac:dyDescent="0.2">
      <c r="A16" s="66" t="s">
        <v>191</v>
      </c>
      <c r="B16" s="14" t="s">
        <v>185</v>
      </c>
      <c r="C16" s="18">
        <v>1</v>
      </c>
      <c r="D16" s="15">
        <f t="shared" si="39"/>
        <v>45565</v>
      </c>
      <c r="E16" s="15">
        <f t="shared" si="38"/>
        <v>45565</v>
      </c>
      <c r="F16" s="14">
        <v>1</v>
      </c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</row>
    <row r="17" spans="1:84" ht="34" x14ac:dyDescent="0.2">
      <c r="A17" s="66" t="s">
        <v>192</v>
      </c>
      <c r="B17" s="14" t="s">
        <v>186</v>
      </c>
      <c r="C17" s="18">
        <v>1</v>
      </c>
      <c r="D17" s="15">
        <f t="shared" si="39"/>
        <v>45566</v>
      </c>
      <c r="E17" s="15">
        <f t="shared" si="38"/>
        <v>45566</v>
      </c>
      <c r="F17" s="14">
        <v>1</v>
      </c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</row>
    <row r="18" spans="1:84" ht="17" x14ac:dyDescent="0.2">
      <c r="A18" s="66" t="s">
        <v>193</v>
      </c>
      <c r="B18" s="14" t="s">
        <v>185</v>
      </c>
      <c r="C18" s="18">
        <v>1</v>
      </c>
      <c r="D18" s="15">
        <f t="shared" si="39"/>
        <v>45567</v>
      </c>
      <c r="E18" s="15">
        <f t="shared" si="38"/>
        <v>45567</v>
      </c>
      <c r="F18" s="14">
        <v>1</v>
      </c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</row>
    <row r="19" spans="1:84" ht="17" x14ac:dyDescent="0.2">
      <c r="A19" s="66" t="s">
        <v>194</v>
      </c>
      <c r="B19" s="14" t="s">
        <v>186</v>
      </c>
      <c r="C19" s="18">
        <v>1</v>
      </c>
      <c r="D19" s="15">
        <f t="shared" si="39"/>
        <v>45568</v>
      </c>
      <c r="E19" s="15">
        <f t="shared" si="38"/>
        <v>45568</v>
      </c>
      <c r="F19" s="14">
        <v>1</v>
      </c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</row>
    <row r="20" spans="1:84" ht="17" x14ac:dyDescent="0.2">
      <c r="A20" s="66" t="s">
        <v>225</v>
      </c>
      <c r="B20" s="14"/>
      <c r="C20" s="19"/>
      <c r="D20" s="15">
        <f>WORKDAY(E19-1,1,holiday_dates)</f>
        <v>45568</v>
      </c>
      <c r="E20" s="15"/>
      <c r="F20" s="14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4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</row>
    <row r="21" spans="1:84" ht="34" x14ac:dyDescent="0.2">
      <c r="A21" s="66" t="s">
        <v>27</v>
      </c>
      <c r="B21" s="14" t="s">
        <v>28</v>
      </c>
      <c r="C21" s="18">
        <v>1</v>
      </c>
      <c r="D21" s="15">
        <f>WORKDAY(E86+1,1,holiday_dates)</f>
        <v>45576</v>
      </c>
      <c r="E21" s="15">
        <f t="shared" si="38"/>
        <v>45576</v>
      </c>
      <c r="F21" s="14">
        <v>1</v>
      </c>
      <c r="G21" s="16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</row>
    <row r="22" spans="1:84" ht="17" x14ac:dyDescent="0.2">
      <c r="A22" s="65" t="s">
        <v>29</v>
      </c>
      <c r="B22" s="14"/>
      <c r="C22" s="14"/>
      <c r="D22" s="15"/>
      <c r="E22" s="15"/>
      <c r="F22" s="14"/>
      <c r="G22" s="16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4" ht="17" x14ac:dyDescent="0.2">
      <c r="A23" s="66" t="s">
        <v>30</v>
      </c>
      <c r="B23" s="14" t="s">
        <v>186</v>
      </c>
      <c r="C23" s="18">
        <v>1</v>
      </c>
      <c r="D23" s="15">
        <f>WORKDAY(E11,1,holiday_dates)</f>
        <v>45555</v>
      </c>
      <c r="E23" s="15">
        <f t="shared" si="38"/>
        <v>45555</v>
      </c>
      <c r="F23" s="14">
        <v>1</v>
      </c>
      <c r="G23" s="16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4" ht="17" x14ac:dyDescent="0.2">
      <c r="A24" s="66" t="s">
        <v>31</v>
      </c>
      <c r="B24" s="14" t="s">
        <v>185</v>
      </c>
      <c r="C24" s="18">
        <v>1</v>
      </c>
      <c r="D24" s="15">
        <f>WORKDAY(E11,1,holiday_dates)</f>
        <v>45555</v>
      </c>
      <c r="E24" s="15">
        <f t="shared" si="38"/>
        <v>45555</v>
      </c>
      <c r="F24" s="14">
        <v>1</v>
      </c>
      <c r="G24" s="16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4" ht="34" x14ac:dyDescent="0.2">
      <c r="A25" s="66" t="s">
        <v>195</v>
      </c>
      <c r="B25" s="14" t="s">
        <v>28</v>
      </c>
      <c r="C25" s="18">
        <v>1</v>
      </c>
      <c r="D25" s="15">
        <f>WORKDAY(E12,1,holiday_dates)</f>
        <v>45558</v>
      </c>
      <c r="E25" s="15">
        <f t="shared" si="38"/>
        <v>45558</v>
      </c>
      <c r="F25" s="14">
        <v>1</v>
      </c>
      <c r="G25" s="16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</row>
    <row r="26" spans="1:84" ht="34" x14ac:dyDescent="0.2">
      <c r="A26" s="66" t="s">
        <v>32</v>
      </c>
      <c r="B26" s="14" t="s">
        <v>28</v>
      </c>
      <c r="C26" s="18">
        <v>1</v>
      </c>
      <c r="D26" s="15">
        <f>WORKDAY(E25,1,holiday_dates)</f>
        <v>45559</v>
      </c>
      <c r="E26" s="15">
        <f t="shared" si="38"/>
        <v>45559</v>
      </c>
      <c r="F26" s="14">
        <v>1</v>
      </c>
      <c r="G26" s="16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</row>
    <row r="27" spans="1:84" ht="17" x14ac:dyDescent="0.2">
      <c r="A27" s="66" t="s">
        <v>33</v>
      </c>
      <c r="B27" s="14" t="s">
        <v>28</v>
      </c>
      <c r="C27" s="18">
        <v>1</v>
      </c>
      <c r="D27" s="15">
        <f>WORKDAY(E26,1,holiday_dates)</f>
        <v>45560</v>
      </c>
      <c r="E27" s="15">
        <f t="shared" si="38"/>
        <v>45560</v>
      </c>
      <c r="F27" s="14">
        <v>1</v>
      </c>
      <c r="G27" s="16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</row>
    <row r="28" spans="1:84" ht="17" x14ac:dyDescent="0.2">
      <c r="A28" s="66" t="s">
        <v>34</v>
      </c>
      <c r="B28" s="14" t="s">
        <v>186</v>
      </c>
      <c r="C28" s="18">
        <v>1</v>
      </c>
      <c r="D28" s="15">
        <f>WORKDAY(E27,1,holiday_dates)</f>
        <v>45561</v>
      </c>
      <c r="E28" s="15">
        <f t="shared" si="38"/>
        <v>45561</v>
      </c>
      <c r="F28" s="14">
        <v>1</v>
      </c>
      <c r="G28" s="16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</row>
    <row r="29" spans="1:84" ht="17" x14ac:dyDescent="0.2">
      <c r="A29" s="66" t="s">
        <v>35</v>
      </c>
      <c r="B29" s="14" t="s">
        <v>186</v>
      </c>
      <c r="C29" s="18">
        <v>1</v>
      </c>
      <c r="D29" s="15">
        <f>WORKDAY(E27,1,holiday_dates)</f>
        <v>45561</v>
      </c>
      <c r="E29" s="15">
        <f t="shared" si="38"/>
        <v>45561</v>
      </c>
      <c r="F29" s="14">
        <v>1</v>
      </c>
      <c r="G29" s="16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</row>
    <row r="30" spans="1:84" ht="17" x14ac:dyDescent="0.2">
      <c r="A30" s="66" t="s">
        <v>226</v>
      </c>
      <c r="B30" s="14"/>
      <c r="C30" s="14"/>
      <c r="D30" s="15">
        <f>WORKDAY(E28-1,1,holiday_dates)</f>
        <v>45561</v>
      </c>
      <c r="E30" s="15"/>
      <c r="F30" s="14"/>
      <c r="G30" s="16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</row>
    <row r="31" spans="1:84" ht="17" x14ac:dyDescent="0.2">
      <c r="A31" s="65" t="s">
        <v>37</v>
      </c>
      <c r="B31" s="14"/>
      <c r="C31" s="18"/>
      <c r="D31" s="15"/>
      <c r="E31" s="15"/>
      <c r="F31" s="14"/>
      <c r="G31" s="16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</row>
    <row r="32" spans="1:84" ht="34" x14ac:dyDescent="0.2">
      <c r="A32" s="66" t="s">
        <v>38</v>
      </c>
      <c r="B32" s="14" t="s">
        <v>185</v>
      </c>
      <c r="C32" s="18">
        <v>1</v>
      </c>
      <c r="D32" s="15">
        <f>WORKDAY(E11,1,holiday_dates)</f>
        <v>45555</v>
      </c>
      <c r="E32" s="15">
        <f t="shared" si="38"/>
        <v>45555</v>
      </c>
      <c r="F32" s="14">
        <v>1</v>
      </c>
      <c r="G32" s="16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</row>
    <row r="33" spans="1:84" ht="34" x14ac:dyDescent="0.2">
      <c r="A33" s="66" t="s">
        <v>39</v>
      </c>
      <c r="B33" s="14" t="s">
        <v>186</v>
      </c>
      <c r="C33" s="18">
        <v>1</v>
      </c>
      <c r="D33" s="15">
        <f>WORKDAY(E32,1,holiday_dates)</f>
        <v>45558</v>
      </c>
      <c r="E33" s="15">
        <f t="shared" si="38"/>
        <v>45558</v>
      </c>
      <c r="F33" s="14">
        <v>1</v>
      </c>
      <c r="G33" s="16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</row>
    <row r="34" spans="1:84" ht="34" x14ac:dyDescent="0.2">
      <c r="A34" s="66" t="s">
        <v>196</v>
      </c>
      <c r="B34" s="14" t="s">
        <v>28</v>
      </c>
      <c r="C34" s="18">
        <v>1</v>
      </c>
      <c r="D34" s="15">
        <f>WORKDAY(E33,1,holiday_dates)</f>
        <v>45559</v>
      </c>
      <c r="E34" s="15">
        <f t="shared" si="38"/>
        <v>45559</v>
      </c>
      <c r="F34" s="14">
        <v>1</v>
      </c>
      <c r="G34" s="16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</row>
    <row r="35" spans="1:84" ht="34" x14ac:dyDescent="0.2">
      <c r="A35" s="66" t="s">
        <v>197</v>
      </c>
      <c r="B35" s="14" t="s">
        <v>185</v>
      </c>
      <c r="C35" s="18">
        <v>1</v>
      </c>
      <c r="D35" s="15">
        <f>WORKDAY(E34,1,holiday_dates)</f>
        <v>45560</v>
      </c>
      <c r="E35" s="15">
        <f t="shared" si="38"/>
        <v>45560</v>
      </c>
      <c r="F35" s="14">
        <v>1</v>
      </c>
      <c r="G35" s="16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</row>
    <row r="36" spans="1:84" ht="34" x14ac:dyDescent="0.2">
      <c r="A36" s="66" t="s">
        <v>40</v>
      </c>
      <c r="B36" s="14" t="s">
        <v>185</v>
      </c>
      <c r="C36" s="18">
        <v>1</v>
      </c>
      <c r="D36" s="15">
        <f>WORKDAY(E28,1,holiday_dates)</f>
        <v>45562</v>
      </c>
      <c r="E36" s="15">
        <f t="shared" si="38"/>
        <v>45562</v>
      </c>
      <c r="F36" s="14">
        <v>1</v>
      </c>
      <c r="G36" s="16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</row>
    <row r="37" spans="1:84" ht="17" x14ac:dyDescent="0.2">
      <c r="A37" s="66" t="s">
        <v>41</v>
      </c>
      <c r="B37" s="14" t="s">
        <v>28</v>
      </c>
      <c r="C37" s="18">
        <v>1</v>
      </c>
      <c r="D37" s="15">
        <f>WORKDAY(E36,1,holiday_dates)</f>
        <v>45565</v>
      </c>
      <c r="E37" s="15">
        <f t="shared" si="38"/>
        <v>45565</v>
      </c>
      <c r="F37" s="14">
        <v>1</v>
      </c>
      <c r="G37" s="16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</row>
    <row r="38" spans="1:84" ht="34" x14ac:dyDescent="0.2">
      <c r="A38" s="66" t="s">
        <v>198</v>
      </c>
      <c r="B38" s="14" t="s">
        <v>186</v>
      </c>
      <c r="C38" s="18">
        <v>1</v>
      </c>
      <c r="D38" s="15">
        <f>WORKDAY(E37,1,holiday_dates)</f>
        <v>45566</v>
      </c>
      <c r="E38" s="15">
        <f t="shared" si="38"/>
        <v>45566</v>
      </c>
      <c r="F38" s="14">
        <v>1</v>
      </c>
      <c r="G38" s="16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</row>
    <row r="39" spans="1:84" ht="34" x14ac:dyDescent="0.2">
      <c r="A39" s="66" t="s">
        <v>199</v>
      </c>
      <c r="B39" s="14" t="s">
        <v>186</v>
      </c>
      <c r="C39" s="18">
        <v>1</v>
      </c>
      <c r="D39" s="15">
        <f>WORKDAY(E38,1,holiday_dates)</f>
        <v>45567</v>
      </c>
      <c r="E39" s="15">
        <f t="shared" si="38"/>
        <v>45567</v>
      </c>
      <c r="F39" s="14">
        <v>1</v>
      </c>
      <c r="G39" s="16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</row>
    <row r="40" spans="1:84" ht="34" x14ac:dyDescent="0.2">
      <c r="A40" s="66" t="s">
        <v>200</v>
      </c>
      <c r="B40" s="14" t="s">
        <v>28</v>
      </c>
      <c r="C40" s="18">
        <v>1</v>
      </c>
      <c r="D40" s="15">
        <f>WORKDAY(E39,1,holiday_dates)</f>
        <v>45568</v>
      </c>
      <c r="E40" s="15">
        <f t="shared" si="38"/>
        <v>45568</v>
      </c>
      <c r="F40" s="14">
        <v>1</v>
      </c>
      <c r="G40" s="16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</row>
    <row r="41" spans="1:84" ht="17" x14ac:dyDescent="0.2">
      <c r="A41" s="66" t="s">
        <v>227</v>
      </c>
      <c r="B41" s="14"/>
      <c r="C41" s="14"/>
      <c r="D41" s="15">
        <f>WORKDAY(E40-1,1,holiday_dates)</f>
        <v>45568</v>
      </c>
      <c r="E41" s="15"/>
      <c r="F41" s="14"/>
      <c r="G41" s="16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</row>
    <row r="42" spans="1:84" ht="17" x14ac:dyDescent="0.2">
      <c r="A42" s="65" t="s">
        <v>42</v>
      </c>
      <c r="B42" s="14"/>
      <c r="C42" s="18"/>
      <c r="D42" s="15"/>
      <c r="E42" s="15"/>
      <c r="F42" s="14"/>
      <c r="G42" s="16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</row>
    <row r="43" spans="1:84" ht="17" x14ac:dyDescent="0.2">
      <c r="A43" s="66" t="s">
        <v>43</v>
      </c>
      <c r="B43" s="14" t="s">
        <v>185</v>
      </c>
      <c r="C43" s="18">
        <v>1</v>
      </c>
      <c r="D43" s="15">
        <f>WORKDAY(E37,1,holiday_dates)</f>
        <v>45566</v>
      </c>
      <c r="E43" s="15">
        <f t="shared" si="38"/>
        <v>45566</v>
      </c>
      <c r="F43" s="14">
        <v>1</v>
      </c>
      <c r="G43" s="16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</row>
    <row r="44" spans="1:84" ht="17" x14ac:dyDescent="0.2">
      <c r="A44" s="66" t="s">
        <v>44</v>
      </c>
      <c r="B44" s="14" t="s">
        <v>186</v>
      </c>
      <c r="C44" s="18">
        <v>1</v>
      </c>
      <c r="D44" s="15">
        <f>WORKDAY(E37,1,holiday_dates)</f>
        <v>45566</v>
      </c>
      <c r="E44" s="15">
        <f t="shared" si="38"/>
        <v>45566</v>
      </c>
      <c r="F44" s="14">
        <v>1</v>
      </c>
      <c r="G44" s="16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</row>
    <row r="45" spans="1:84" ht="17" x14ac:dyDescent="0.2">
      <c r="A45" s="66" t="s">
        <v>201</v>
      </c>
      <c r="B45" s="14" t="s">
        <v>186</v>
      </c>
      <c r="C45" s="18">
        <v>1</v>
      </c>
      <c r="D45" s="15">
        <f>WORKDAY(E38,1,holiday_dates)</f>
        <v>45567</v>
      </c>
      <c r="E45" s="15">
        <f t="shared" si="38"/>
        <v>45567</v>
      </c>
      <c r="F45" s="14">
        <v>1</v>
      </c>
      <c r="G45" s="16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</row>
    <row r="46" spans="1:84" ht="34" x14ac:dyDescent="0.2">
      <c r="A46" s="66" t="s">
        <v>45</v>
      </c>
      <c r="B46" s="14" t="s">
        <v>186</v>
      </c>
      <c r="C46" s="18">
        <v>1</v>
      </c>
      <c r="D46" s="15">
        <f>WORKDAY(E45,1,holiday_dates)</f>
        <v>45568</v>
      </c>
      <c r="E46" s="15">
        <f t="shared" si="38"/>
        <v>45568</v>
      </c>
      <c r="F46" s="14">
        <v>1</v>
      </c>
      <c r="G46" s="16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</row>
    <row r="47" spans="1:84" ht="34" x14ac:dyDescent="0.2">
      <c r="A47" s="66" t="s">
        <v>46</v>
      </c>
      <c r="B47" s="14" t="s">
        <v>185</v>
      </c>
      <c r="C47" s="18">
        <v>1</v>
      </c>
      <c r="D47" s="15">
        <f>WORKDAY(E46+1,1,holiday_dates)</f>
        <v>45572</v>
      </c>
      <c r="E47" s="15">
        <f t="shared" si="38"/>
        <v>45572</v>
      </c>
      <c r="F47" s="14">
        <v>1</v>
      </c>
      <c r="G47" s="16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</row>
    <row r="48" spans="1:84" ht="17" x14ac:dyDescent="0.2">
      <c r="A48" s="66" t="s">
        <v>228</v>
      </c>
      <c r="B48" s="14"/>
      <c r="C48" s="14"/>
      <c r="D48" s="15">
        <f>WORKDAY(E47-1,1,holiday_dates)</f>
        <v>45572</v>
      </c>
      <c r="E48" s="15"/>
      <c r="F48" s="14"/>
      <c r="G48" s="16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</row>
    <row r="49" spans="1:84" ht="34" x14ac:dyDescent="0.2">
      <c r="A49" s="66" t="s">
        <v>202</v>
      </c>
      <c r="B49" s="14" t="s">
        <v>28</v>
      </c>
      <c r="C49" s="18">
        <v>0</v>
      </c>
      <c r="D49" s="15">
        <f>WORKDAY(E287,1,holiday_dates)</f>
        <v>45716</v>
      </c>
      <c r="E49" s="15">
        <f t="shared" si="38"/>
        <v>45720</v>
      </c>
      <c r="F49" s="14">
        <v>3</v>
      </c>
      <c r="G49" s="16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</row>
    <row r="50" spans="1:84" ht="17" x14ac:dyDescent="0.2">
      <c r="A50" s="66" t="s">
        <v>203</v>
      </c>
      <c r="B50" s="14" t="s">
        <v>28</v>
      </c>
      <c r="C50" s="18">
        <v>0</v>
      </c>
      <c r="D50" s="15">
        <f>WORKDAY(E49,1,holiday_dates)</f>
        <v>45721</v>
      </c>
      <c r="E50" s="15">
        <f t="shared" si="38"/>
        <v>45722</v>
      </c>
      <c r="F50" s="14">
        <v>2</v>
      </c>
      <c r="G50" s="16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</row>
    <row r="51" spans="1:84" ht="34" x14ac:dyDescent="0.2">
      <c r="A51" s="66" t="s">
        <v>204</v>
      </c>
      <c r="B51" s="14" t="s">
        <v>28</v>
      </c>
      <c r="C51" s="18">
        <v>0</v>
      </c>
      <c r="D51" s="15">
        <f>WORKDAY(E50,1,holiday_dates)</f>
        <v>45723</v>
      </c>
      <c r="E51" s="15">
        <f t="shared" si="38"/>
        <v>45723</v>
      </c>
      <c r="F51" s="14">
        <v>1</v>
      </c>
      <c r="G51" s="16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</row>
    <row r="52" spans="1:84" ht="17" x14ac:dyDescent="0.2">
      <c r="A52" s="66" t="s">
        <v>229</v>
      </c>
      <c r="B52" s="14"/>
      <c r="C52" s="14"/>
      <c r="D52" s="15">
        <f>WORKDAY(E51-1,1,holiday_dates)</f>
        <v>45723</v>
      </c>
      <c r="E52" s="15"/>
      <c r="F52" s="14"/>
      <c r="G52" s="16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</row>
    <row r="53" spans="1:84" ht="17" x14ac:dyDescent="0.2">
      <c r="A53" s="65" t="s">
        <v>47</v>
      </c>
      <c r="B53" s="14"/>
      <c r="C53" s="18"/>
      <c r="D53" s="15"/>
      <c r="E53" s="15"/>
      <c r="F53" s="14"/>
      <c r="G53" s="16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</row>
    <row r="54" spans="1:84" ht="34" x14ac:dyDescent="0.2">
      <c r="A54" s="66" t="s">
        <v>48</v>
      </c>
      <c r="B54" s="14" t="s">
        <v>28</v>
      </c>
      <c r="C54" s="18">
        <v>1</v>
      </c>
      <c r="D54" s="15">
        <f>WORKDAY(E36,1,holiday_dates)</f>
        <v>45565</v>
      </c>
      <c r="E54" s="15">
        <f t="shared" si="38"/>
        <v>45565</v>
      </c>
      <c r="F54" s="14">
        <v>1</v>
      </c>
      <c r="G54" s="16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</row>
    <row r="55" spans="1:84" ht="34" x14ac:dyDescent="0.2">
      <c r="A55" s="66" t="s">
        <v>205</v>
      </c>
      <c r="B55" s="14" t="s">
        <v>185</v>
      </c>
      <c r="C55" s="18">
        <v>1</v>
      </c>
      <c r="D55" s="15">
        <f>WORKDAY(E54,1,holiday_dates)</f>
        <v>45566</v>
      </c>
      <c r="E55" s="15">
        <f t="shared" si="38"/>
        <v>45566</v>
      </c>
      <c r="F55" s="14">
        <v>1</v>
      </c>
      <c r="G55" s="16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</row>
    <row r="56" spans="1:84" ht="34" x14ac:dyDescent="0.2">
      <c r="A56" s="66" t="s">
        <v>206</v>
      </c>
      <c r="B56" s="14" t="s">
        <v>186</v>
      </c>
      <c r="C56" s="18">
        <v>1</v>
      </c>
      <c r="D56" s="15">
        <f>WORKDAY(E55,1,holiday_dates)</f>
        <v>45567</v>
      </c>
      <c r="E56" s="15">
        <f t="shared" si="38"/>
        <v>45567</v>
      </c>
      <c r="F56" s="14">
        <v>1</v>
      </c>
      <c r="G56" s="16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</row>
    <row r="57" spans="1:84" ht="34" x14ac:dyDescent="0.2">
      <c r="A57" s="66" t="s">
        <v>207</v>
      </c>
      <c r="B57" s="14" t="s">
        <v>186</v>
      </c>
      <c r="C57" s="18">
        <v>1</v>
      </c>
      <c r="D57" s="15">
        <f>WORKDAY(E56,1,holiday_dates)</f>
        <v>45568</v>
      </c>
      <c r="E57" s="15">
        <f t="shared" si="38"/>
        <v>45568</v>
      </c>
      <c r="F57" s="14">
        <v>1</v>
      </c>
      <c r="G57" s="16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</row>
    <row r="58" spans="1:84" ht="17" x14ac:dyDescent="0.2">
      <c r="A58" s="66" t="s">
        <v>231</v>
      </c>
      <c r="B58" s="14"/>
      <c r="C58" s="14"/>
      <c r="D58" s="15">
        <f>WORKDAY(E57-1,1,holiday_dates)</f>
        <v>45568</v>
      </c>
      <c r="E58" s="15"/>
      <c r="F58" s="14"/>
      <c r="G58" s="16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</row>
    <row r="59" spans="1:84" ht="34" x14ac:dyDescent="0.2">
      <c r="A59" s="66" t="s">
        <v>239</v>
      </c>
      <c r="B59" s="14" t="s">
        <v>185</v>
      </c>
      <c r="C59" s="18">
        <v>1</v>
      </c>
      <c r="D59" s="15">
        <f>WORKDAY(E166,1,holiday_dates)</f>
        <v>45593</v>
      </c>
      <c r="E59" s="15">
        <f t="shared" si="38"/>
        <v>45593</v>
      </c>
      <c r="F59" s="14">
        <v>1</v>
      </c>
      <c r="G59" s="16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</row>
    <row r="60" spans="1:84" ht="34" x14ac:dyDescent="0.2">
      <c r="A60" s="66" t="s">
        <v>240</v>
      </c>
      <c r="B60" s="14" t="s">
        <v>186</v>
      </c>
      <c r="C60" s="18">
        <v>1</v>
      </c>
      <c r="D60" s="15">
        <f>WORKDAY(E182,1,holiday_dates)</f>
        <v>45608</v>
      </c>
      <c r="E60" s="15">
        <f t="shared" si="38"/>
        <v>45608</v>
      </c>
      <c r="F60" s="14">
        <v>1</v>
      </c>
      <c r="G60" s="16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</row>
    <row r="61" spans="1:84" ht="34" x14ac:dyDescent="0.2">
      <c r="A61" s="66" t="s">
        <v>241</v>
      </c>
      <c r="B61" s="14" t="s">
        <v>185</v>
      </c>
      <c r="C61" s="18">
        <v>1</v>
      </c>
      <c r="D61" s="15">
        <f>WORKDAY(E201,1,holiday_dates)</f>
        <v>45622</v>
      </c>
      <c r="E61" s="15">
        <f t="shared" si="38"/>
        <v>45622</v>
      </c>
      <c r="F61" s="14">
        <v>1</v>
      </c>
      <c r="G61" s="16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</row>
    <row r="62" spans="1:84" ht="34" x14ac:dyDescent="0.2">
      <c r="A62" s="66" t="s">
        <v>242</v>
      </c>
      <c r="B62" s="14" t="s">
        <v>186</v>
      </c>
      <c r="C62" s="18">
        <v>1</v>
      </c>
      <c r="D62" s="15">
        <f>WORKDAY(E215,1,holiday_dates)</f>
        <v>45625</v>
      </c>
      <c r="E62" s="15">
        <f t="shared" si="38"/>
        <v>45625</v>
      </c>
      <c r="F62" s="14">
        <v>1</v>
      </c>
      <c r="G62" s="16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</row>
    <row r="63" spans="1:84" ht="17" x14ac:dyDescent="0.2">
      <c r="A63" s="65" t="s">
        <v>49</v>
      </c>
      <c r="B63" s="14"/>
      <c r="C63" s="18"/>
      <c r="D63" s="15"/>
      <c r="E63" s="15"/>
      <c r="F63" s="14"/>
      <c r="G63" s="16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</row>
    <row r="64" spans="1:84" ht="34" x14ac:dyDescent="0.2">
      <c r="A64" s="66" t="s">
        <v>50</v>
      </c>
      <c r="B64" s="14" t="s">
        <v>28</v>
      </c>
      <c r="C64" s="18">
        <v>1</v>
      </c>
      <c r="D64" s="15">
        <f>WORKDAY(E36,1,holiday_dates)</f>
        <v>45565</v>
      </c>
      <c r="E64" s="15">
        <f t="shared" si="38"/>
        <v>45565</v>
      </c>
      <c r="F64" s="14">
        <v>1</v>
      </c>
      <c r="G64" s="16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</row>
    <row r="65" spans="1:84" ht="34" x14ac:dyDescent="0.2">
      <c r="A65" s="66" t="s">
        <v>208</v>
      </c>
      <c r="B65" s="14" t="s">
        <v>28</v>
      </c>
      <c r="C65" s="18">
        <v>1</v>
      </c>
      <c r="D65" s="15">
        <f>WORKDAY(E37,1,holiday_dates)</f>
        <v>45566</v>
      </c>
      <c r="E65" s="15">
        <f t="shared" si="38"/>
        <v>45566</v>
      </c>
      <c r="F65" s="14">
        <v>1</v>
      </c>
      <c r="G65" s="16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</row>
    <row r="66" spans="1:84" ht="17" x14ac:dyDescent="0.2">
      <c r="A66" s="66" t="s">
        <v>209</v>
      </c>
      <c r="B66" s="14" t="s">
        <v>185</v>
      </c>
      <c r="C66" s="18">
        <v>1</v>
      </c>
      <c r="D66" s="15">
        <f>WORKDAY(E38,1,holiday_dates)</f>
        <v>45567</v>
      </c>
      <c r="E66" s="15">
        <f t="shared" si="38"/>
        <v>45567</v>
      </c>
      <c r="F66" s="14">
        <v>1</v>
      </c>
      <c r="G66" s="16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</row>
    <row r="67" spans="1:84" ht="17" x14ac:dyDescent="0.2">
      <c r="A67" s="66" t="s">
        <v>210</v>
      </c>
      <c r="B67" s="14" t="s">
        <v>185</v>
      </c>
      <c r="C67" s="18">
        <v>1</v>
      </c>
      <c r="D67" s="15">
        <f>WORKDAY(E39,1,holiday_dates)</f>
        <v>45568</v>
      </c>
      <c r="E67" s="15">
        <f t="shared" si="38"/>
        <v>45568</v>
      </c>
      <c r="F67" s="14">
        <v>1</v>
      </c>
      <c r="G67" s="16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</row>
    <row r="68" spans="1:84" ht="17" x14ac:dyDescent="0.2">
      <c r="A68" s="66" t="s">
        <v>211</v>
      </c>
      <c r="B68" s="14" t="s">
        <v>28</v>
      </c>
      <c r="C68" s="18">
        <v>1</v>
      </c>
      <c r="D68" s="15">
        <f>WORKDAY(E40,1,holiday_dates)</f>
        <v>45569</v>
      </c>
      <c r="E68" s="15">
        <f t="shared" si="38"/>
        <v>45569</v>
      </c>
      <c r="F68" s="14">
        <v>1</v>
      </c>
      <c r="G68" s="16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</row>
    <row r="69" spans="1:84" ht="17" x14ac:dyDescent="0.2">
      <c r="A69" s="66" t="s">
        <v>212</v>
      </c>
      <c r="B69" s="14" t="s">
        <v>185</v>
      </c>
      <c r="C69" s="18">
        <v>1</v>
      </c>
      <c r="D69" s="15">
        <f>WORKDAY(E68,1,holiday_dates)</f>
        <v>45572</v>
      </c>
      <c r="E69" s="15">
        <f t="shared" si="38"/>
        <v>45572</v>
      </c>
      <c r="F69" s="14">
        <v>1</v>
      </c>
      <c r="G69" s="16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</row>
    <row r="70" spans="1:84" ht="17" x14ac:dyDescent="0.2">
      <c r="A70" s="66" t="s">
        <v>213</v>
      </c>
      <c r="B70" s="14" t="s">
        <v>186</v>
      </c>
      <c r="C70" s="18">
        <v>1</v>
      </c>
      <c r="D70" s="15">
        <f>WORKDAY(E69,1,holiday_dates)</f>
        <v>45573</v>
      </c>
      <c r="E70" s="15">
        <f t="shared" si="38"/>
        <v>45573</v>
      </c>
      <c r="F70" s="14">
        <v>1</v>
      </c>
      <c r="G70" s="16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</row>
    <row r="71" spans="1:84" ht="34" x14ac:dyDescent="0.2">
      <c r="A71" s="66" t="s">
        <v>214</v>
      </c>
      <c r="B71" s="14" t="s">
        <v>28</v>
      </c>
      <c r="C71" s="18">
        <v>1</v>
      </c>
      <c r="D71" s="15">
        <f>WORKDAY(E70,1,holiday_dates)</f>
        <v>45574</v>
      </c>
      <c r="E71" s="15">
        <f t="shared" si="38"/>
        <v>45574</v>
      </c>
      <c r="F71" s="14">
        <v>1</v>
      </c>
      <c r="G71" s="16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</row>
    <row r="72" spans="1:84" ht="17" x14ac:dyDescent="0.2">
      <c r="A72" s="66" t="s">
        <v>230</v>
      </c>
      <c r="B72" s="14"/>
      <c r="C72" s="14"/>
      <c r="D72" s="15">
        <f>WORKDAY(E71-1,1,holiday_dates)</f>
        <v>45574</v>
      </c>
      <c r="E72" s="15"/>
      <c r="F72" s="14"/>
      <c r="G72" s="16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</row>
    <row r="73" spans="1:84" ht="34" x14ac:dyDescent="0.2">
      <c r="A73" s="66" t="s">
        <v>248</v>
      </c>
      <c r="B73" s="14" t="s">
        <v>28</v>
      </c>
      <c r="C73" s="18">
        <v>1</v>
      </c>
      <c r="D73" s="15">
        <f>WORKDAY(E86+1,1,holiday_dates)</f>
        <v>45576</v>
      </c>
      <c r="E73" s="15">
        <f t="shared" si="38"/>
        <v>45576</v>
      </c>
      <c r="F73" s="14">
        <v>1</v>
      </c>
      <c r="G73" s="16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</row>
    <row r="74" spans="1:84" ht="17" x14ac:dyDescent="0.2">
      <c r="A74" s="65" t="s">
        <v>51</v>
      </c>
      <c r="B74" s="14"/>
      <c r="C74" s="18"/>
      <c r="D74" s="15"/>
      <c r="E74" s="15"/>
      <c r="F74" s="14"/>
      <c r="G74" s="16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</row>
    <row r="75" spans="1:84" ht="51" x14ac:dyDescent="0.2">
      <c r="A75" s="66" t="s">
        <v>52</v>
      </c>
      <c r="B75" s="14" t="s">
        <v>28</v>
      </c>
      <c r="C75" s="18">
        <v>1</v>
      </c>
      <c r="D75" s="15">
        <f t="shared" ref="D75:D81" si="40">WORKDAY(E64,1,holiday_dates)</f>
        <v>45566</v>
      </c>
      <c r="E75" s="15">
        <f t="shared" si="38"/>
        <v>45566</v>
      </c>
      <c r="F75" s="14">
        <v>1</v>
      </c>
      <c r="G75" s="16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</row>
    <row r="76" spans="1:84" ht="34" x14ac:dyDescent="0.2">
      <c r="A76" s="66" t="s">
        <v>215</v>
      </c>
      <c r="B76" s="14" t="s">
        <v>185</v>
      </c>
      <c r="C76" s="18">
        <v>1</v>
      </c>
      <c r="D76" s="15">
        <f t="shared" si="40"/>
        <v>45567</v>
      </c>
      <c r="E76" s="15">
        <f t="shared" si="38"/>
        <v>45567</v>
      </c>
      <c r="F76" s="14">
        <v>1</v>
      </c>
      <c r="G76" s="16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</row>
    <row r="77" spans="1:84" ht="34" x14ac:dyDescent="0.2">
      <c r="A77" s="66" t="s">
        <v>216</v>
      </c>
      <c r="B77" s="14" t="s">
        <v>28</v>
      </c>
      <c r="C77" s="18">
        <v>1</v>
      </c>
      <c r="D77" s="15">
        <f t="shared" si="40"/>
        <v>45568</v>
      </c>
      <c r="E77" s="15">
        <f t="shared" si="38"/>
        <v>45568</v>
      </c>
      <c r="F77" s="14">
        <v>1</v>
      </c>
      <c r="G77" s="16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</row>
    <row r="78" spans="1:84" ht="34" x14ac:dyDescent="0.2">
      <c r="A78" s="66" t="s">
        <v>217</v>
      </c>
      <c r="B78" s="14" t="s">
        <v>185</v>
      </c>
      <c r="C78" s="18">
        <v>1</v>
      </c>
      <c r="D78" s="15">
        <f t="shared" si="40"/>
        <v>45569</v>
      </c>
      <c r="E78" s="15">
        <f t="shared" si="38"/>
        <v>45569</v>
      </c>
      <c r="F78" s="14">
        <v>1</v>
      </c>
      <c r="G78" s="16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</row>
    <row r="79" spans="1:84" ht="17" x14ac:dyDescent="0.2">
      <c r="A79" s="66" t="s">
        <v>218</v>
      </c>
      <c r="B79" s="14" t="s">
        <v>186</v>
      </c>
      <c r="C79" s="18">
        <v>1</v>
      </c>
      <c r="D79" s="15">
        <f t="shared" si="40"/>
        <v>45572</v>
      </c>
      <c r="E79" s="15">
        <f t="shared" si="38"/>
        <v>45572</v>
      </c>
      <c r="F79" s="14">
        <v>1</v>
      </c>
      <c r="G79" s="16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</row>
    <row r="80" spans="1:84" ht="34" x14ac:dyDescent="0.2">
      <c r="A80" s="66" t="s">
        <v>219</v>
      </c>
      <c r="B80" s="14" t="s">
        <v>185</v>
      </c>
      <c r="C80" s="18">
        <v>1</v>
      </c>
      <c r="D80" s="15">
        <f t="shared" si="40"/>
        <v>45573</v>
      </c>
      <c r="E80" s="15">
        <f t="shared" si="38"/>
        <v>45573</v>
      </c>
      <c r="F80" s="14">
        <v>1</v>
      </c>
      <c r="G80" s="16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</row>
    <row r="81" spans="1:84" ht="17" x14ac:dyDescent="0.2">
      <c r="A81" s="66" t="s">
        <v>220</v>
      </c>
      <c r="B81" s="14" t="s">
        <v>186</v>
      </c>
      <c r="C81" s="18">
        <v>1</v>
      </c>
      <c r="D81" s="15">
        <f t="shared" si="40"/>
        <v>45574</v>
      </c>
      <c r="E81" s="15">
        <f t="shared" si="38"/>
        <v>45574</v>
      </c>
      <c r="F81" s="14">
        <v>1</v>
      </c>
      <c r="G81" s="16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</row>
    <row r="82" spans="1:84" ht="34" x14ac:dyDescent="0.2">
      <c r="A82" s="66" t="s">
        <v>251</v>
      </c>
      <c r="B82" s="14" t="s">
        <v>28</v>
      </c>
      <c r="C82" s="18">
        <v>1</v>
      </c>
      <c r="D82" s="15">
        <f>WORKDAY(E86+1,1,holiday_dates)</f>
        <v>45576</v>
      </c>
      <c r="E82" s="15">
        <f t="shared" si="38"/>
        <v>45576</v>
      </c>
      <c r="F82" s="14">
        <v>1</v>
      </c>
      <c r="G82" s="16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</row>
    <row r="83" spans="1:84" ht="17" x14ac:dyDescent="0.2">
      <c r="A83" s="66" t="s">
        <v>232</v>
      </c>
      <c r="B83" s="14"/>
      <c r="C83" s="14"/>
      <c r="D83" s="15">
        <f>WORKDAY(E82-1,1,holiday_dates)</f>
        <v>45576</v>
      </c>
      <c r="E83" s="15"/>
      <c r="F83" s="14"/>
      <c r="G83" s="16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</row>
    <row r="84" spans="1:84" ht="17" x14ac:dyDescent="0.2">
      <c r="A84" s="65" t="s">
        <v>53</v>
      </c>
      <c r="B84" s="14"/>
      <c r="C84" s="18"/>
      <c r="D84" s="15"/>
      <c r="E84" s="15"/>
      <c r="F84" s="14"/>
      <c r="G84" s="16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</row>
    <row r="85" spans="1:84" ht="34" x14ac:dyDescent="0.2">
      <c r="A85" s="66" t="s">
        <v>54</v>
      </c>
      <c r="B85" s="14" t="s">
        <v>185</v>
      </c>
      <c r="C85" s="18">
        <v>1</v>
      </c>
      <c r="D85" s="15">
        <f>WORKDAY(E75,1,holiday_dates)</f>
        <v>45567</v>
      </c>
      <c r="E85" s="15">
        <f t="shared" si="38"/>
        <v>45567</v>
      </c>
      <c r="F85" s="14">
        <v>1</v>
      </c>
      <c r="G85" s="16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</row>
    <row r="86" spans="1:84" ht="17" x14ac:dyDescent="0.2">
      <c r="A86" s="66" t="s">
        <v>255</v>
      </c>
      <c r="B86" s="14" t="s">
        <v>185</v>
      </c>
      <c r="C86" s="18">
        <v>1</v>
      </c>
      <c r="D86" s="15">
        <f>WORKDAY(E80,1,holiday_dates)</f>
        <v>45574</v>
      </c>
      <c r="E86" s="15">
        <f t="shared" si="38"/>
        <v>45574</v>
      </c>
      <c r="F86" s="14">
        <v>1</v>
      </c>
      <c r="G86" s="16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</row>
    <row r="87" spans="1:84" ht="34" x14ac:dyDescent="0.2">
      <c r="A87" s="66" t="s">
        <v>221</v>
      </c>
      <c r="B87" s="14" t="s">
        <v>28</v>
      </c>
      <c r="C87" s="18">
        <v>1</v>
      </c>
      <c r="D87" s="15">
        <f>WORKDAY(E85,1,holiday_dates)</f>
        <v>45568</v>
      </c>
      <c r="E87" s="15">
        <f t="shared" si="38"/>
        <v>45569</v>
      </c>
      <c r="F87" s="14">
        <v>2</v>
      </c>
      <c r="G87" s="16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</row>
    <row r="88" spans="1:84" ht="17" x14ac:dyDescent="0.2">
      <c r="A88" s="66" t="s">
        <v>233</v>
      </c>
      <c r="B88" s="14"/>
      <c r="C88" s="14"/>
      <c r="D88" s="15">
        <f>WORKDAY(E86+1,1,holiday_dates)</f>
        <v>45576</v>
      </c>
      <c r="E88" s="15"/>
      <c r="F88" s="14"/>
      <c r="G88" s="16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</row>
    <row r="89" spans="1:84" ht="34" x14ac:dyDescent="0.2">
      <c r="A89" s="66" t="s">
        <v>222</v>
      </c>
      <c r="B89" s="14" t="s">
        <v>28</v>
      </c>
      <c r="C89" s="18">
        <v>1</v>
      </c>
      <c r="D89" s="15">
        <f>WORKDAY(E86+2,1,holiday_dates)</f>
        <v>45579</v>
      </c>
      <c r="E89" s="15">
        <f t="shared" si="38"/>
        <v>45579</v>
      </c>
      <c r="F89" s="14">
        <v>1</v>
      </c>
      <c r="G89" s="16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</row>
    <row r="90" spans="1:84" ht="34" x14ac:dyDescent="0.2">
      <c r="A90" s="65" t="s">
        <v>55</v>
      </c>
      <c r="B90" s="14"/>
      <c r="C90" s="18"/>
      <c r="D90" s="15"/>
      <c r="E90" s="15"/>
      <c r="F90" s="14"/>
      <c r="G90" s="16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</row>
    <row r="91" spans="1:84" ht="34" x14ac:dyDescent="0.2">
      <c r="A91" s="66" t="s">
        <v>56</v>
      </c>
      <c r="B91" s="14" t="s">
        <v>186</v>
      </c>
      <c r="C91" s="18">
        <v>1</v>
      </c>
      <c r="D91" s="15">
        <f>WORKDAY(E87,1,holiday_dates)</f>
        <v>45572</v>
      </c>
      <c r="E91" s="15">
        <f t="shared" si="38"/>
        <v>45572</v>
      </c>
      <c r="F91" s="14">
        <v>1</v>
      </c>
      <c r="G91" s="16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</row>
    <row r="92" spans="1:84" ht="34" x14ac:dyDescent="0.2">
      <c r="A92" s="66" t="s">
        <v>223</v>
      </c>
      <c r="B92" s="14" t="s">
        <v>185</v>
      </c>
      <c r="C92" s="18">
        <v>1</v>
      </c>
      <c r="D92" s="15">
        <f>WORKDAY(E87,1,holiday_dates)</f>
        <v>45572</v>
      </c>
      <c r="E92" s="15">
        <f t="shared" si="38"/>
        <v>45572</v>
      </c>
      <c r="F92" s="14">
        <v>1</v>
      </c>
      <c r="G92" s="16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</row>
    <row r="93" spans="1:84" ht="17" x14ac:dyDescent="0.2">
      <c r="A93" s="66" t="s">
        <v>57</v>
      </c>
      <c r="B93" s="14" t="s">
        <v>186</v>
      </c>
      <c r="C93" s="18">
        <v>1</v>
      </c>
      <c r="D93" s="15">
        <f>WORKDAY(E91,1,holiday_dates)</f>
        <v>45573</v>
      </c>
      <c r="E93" s="15">
        <f t="shared" si="38"/>
        <v>45573</v>
      </c>
      <c r="F93" s="14">
        <v>1</v>
      </c>
      <c r="G93" s="16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</row>
    <row r="94" spans="1:84" ht="34" x14ac:dyDescent="0.2">
      <c r="A94" s="66" t="s">
        <v>58</v>
      </c>
      <c r="B94" s="14" t="s">
        <v>185</v>
      </c>
      <c r="C94" s="18">
        <v>1</v>
      </c>
      <c r="D94" s="15">
        <f>WORKDAY(E92,1,holiday_dates)</f>
        <v>45573</v>
      </c>
      <c r="E94" s="15">
        <f>IF(OR(D94="",F94=""),"-",WORKDAY.INTL(D94,F94-1,weekend_option,holiday_dates))</f>
        <v>45573</v>
      </c>
      <c r="F94" s="14">
        <v>1</v>
      </c>
      <c r="G94" s="16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</row>
    <row r="95" spans="1:84" ht="34" x14ac:dyDescent="0.2">
      <c r="A95" s="66" t="s">
        <v>224</v>
      </c>
      <c r="B95" s="14" t="s">
        <v>28</v>
      </c>
      <c r="C95" s="18">
        <v>1</v>
      </c>
      <c r="D95" s="15">
        <f>WORKDAY(E86+1,1,holiday_dates)</f>
        <v>45576</v>
      </c>
      <c r="E95" s="15">
        <f>IF(OR(D95="",F95=""),"-",WORKDAY.INTL(D95,F95-1,weekend_option,holiday_dates))</f>
        <v>45576</v>
      </c>
      <c r="F95" s="14">
        <v>1</v>
      </c>
      <c r="G95" s="16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</row>
    <row r="96" spans="1:84" ht="17" x14ac:dyDescent="0.2">
      <c r="A96" s="70" t="s">
        <v>234</v>
      </c>
      <c r="B96" s="20"/>
      <c r="C96" s="20"/>
      <c r="D96" s="15">
        <f>WORKDAY(E95-1,1,holiday_dates)</f>
        <v>45576</v>
      </c>
      <c r="E96" s="21"/>
      <c r="F96" s="20"/>
      <c r="G96" s="22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</row>
    <row r="97" spans="1:84" ht="17" x14ac:dyDescent="0.2">
      <c r="A97" s="59" t="s">
        <v>325</v>
      </c>
      <c r="B97" s="24"/>
      <c r="C97" s="24"/>
      <c r="D97" s="25"/>
      <c r="E97" s="25"/>
      <c r="F97" s="24"/>
      <c r="G97" s="26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</row>
    <row r="98" spans="1:84" ht="17" x14ac:dyDescent="0.2">
      <c r="A98" s="71" t="s">
        <v>59</v>
      </c>
      <c r="B98" s="24"/>
      <c r="C98" s="28"/>
      <c r="D98" s="25"/>
      <c r="E98" s="25"/>
      <c r="F98" s="24"/>
      <c r="G98" s="26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</row>
    <row r="99" spans="1:84" ht="34" x14ac:dyDescent="0.2">
      <c r="A99" s="72" t="s">
        <v>60</v>
      </c>
      <c r="B99" s="24" t="s">
        <v>186</v>
      </c>
      <c r="C99" s="28">
        <v>1</v>
      </c>
      <c r="D99" s="25">
        <f>WORKDAY(E94,1,holiday_dates)</f>
        <v>45574</v>
      </c>
      <c r="E99" s="25">
        <f t="shared" ref="E99:E146" si="41">IF(OR(D99="",F99=""),"-",WORKDAY.INTL(D99,F99-1,weekend_option,holiday_dates))</f>
        <v>45574</v>
      </c>
      <c r="F99" s="24">
        <v>1</v>
      </c>
      <c r="G99" s="26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</row>
    <row r="100" spans="1:84" ht="34" x14ac:dyDescent="0.2">
      <c r="A100" s="72" t="s">
        <v>61</v>
      </c>
      <c r="B100" s="24" t="s">
        <v>28</v>
      </c>
      <c r="C100" s="28">
        <v>1</v>
      </c>
      <c r="D100" s="25">
        <f>WORKDAY(E99,1,holiday_dates)</f>
        <v>45575</v>
      </c>
      <c r="E100" s="25">
        <f t="shared" si="41"/>
        <v>45575</v>
      </c>
      <c r="F100" s="24">
        <v>1</v>
      </c>
      <c r="G100" s="26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</row>
    <row r="101" spans="1:84" ht="34" x14ac:dyDescent="0.2">
      <c r="A101" s="72" t="s">
        <v>256</v>
      </c>
      <c r="B101" s="24" t="s">
        <v>28</v>
      </c>
      <c r="C101" s="28">
        <v>1</v>
      </c>
      <c r="D101" s="25">
        <f>WORKDAY(E100,1,holiday_dates)</f>
        <v>45576</v>
      </c>
      <c r="E101" s="25">
        <f>IF(OR(D101="",F101=""),"-",WORKDAY.INTL(D101,F101-1,weekend_option,holiday_dates))</f>
        <v>45576</v>
      </c>
      <c r="F101" s="24">
        <v>1</v>
      </c>
      <c r="G101" s="26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</row>
    <row r="102" spans="1:84" ht="34" x14ac:dyDescent="0.2">
      <c r="A102" s="72" t="s">
        <v>257</v>
      </c>
      <c r="B102" s="24" t="s">
        <v>28</v>
      </c>
      <c r="C102" s="28">
        <v>1</v>
      </c>
      <c r="D102" s="25">
        <f>WORKDAY(E101,1,holiday_dates)</f>
        <v>45579</v>
      </c>
      <c r="E102" s="25">
        <f>IF(OR(D102="",F102=""),"-",WORKDAY.INTL(D102,F102-1,weekend_option,holiday_dates))</f>
        <v>45579</v>
      </c>
      <c r="F102" s="24">
        <v>1</v>
      </c>
      <c r="G102" s="26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</row>
    <row r="103" spans="1:84" ht="17" x14ac:dyDescent="0.2">
      <c r="A103" s="72" t="s">
        <v>289</v>
      </c>
      <c r="B103" s="24"/>
      <c r="C103" s="24"/>
      <c r="D103" s="25">
        <f>WORKDAY(E102-1,1,holiday_dates)</f>
        <v>45579</v>
      </c>
      <c r="E103" s="25"/>
      <c r="F103" s="24"/>
      <c r="G103" s="26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</row>
    <row r="104" spans="1:84" ht="17" x14ac:dyDescent="0.2">
      <c r="A104" s="71" t="s">
        <v>62</v>
      </c>
      <c r="B104" s="24"/>
      <c r="C104" s="28"/>
      <c r="D104" s="25"/>
      <c r="E104" s="25"/>
      <c r="F104" s="24"/>
      <c r="G104" s="26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</row>
    <row r="105" spans="1:84" ht="17" x14ac:dyDescent="0.2">
      <c r="A105" s="72" t="s">
        <v>63</v>
      </c>
      <c r="B105" s="24" t="s">
        <v>28</v>
      </c>
      <c r="C105" s="28">
        <v>1</v>
      </c>
      <c r="D105" s="25">
        <f>WORKDAY(E101,1,holiday_dates)</f>
        <v>45579</v>
      </c>
      <c r="E105" s="25">
        <f t="shared" si="41"/>
        <v>45579</v>
      </c>
      <c r="F105" s="24">
        <v>1</v>
      </c>
      <c r="G105" s="26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</row>
    <row r="106" spans="1:84" ht="34" x14ac:dyDescent="0.2">
      <c r="A106" s="72" t="s">
        <v>263</v>
      </c>
      <c r="B106" s="24" t="s">
        <v>185</v>
      </c>
      <c r="C106" s="28">
        <v>1</v>
      </c>
      <c r="D106" s="25">
        <f>WORKDAY(E105,1,holiday_dates)</f>
        <v>45580</v>
      </c>
      <c r="E106" s="25">
        <f t="shared" si="41"/>
        <v>45580</v>
      </c>
      <c r="F106" s="24">
        <v>1</v>
      </c>
      <c r="G106" s="26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</row>
    <row r="107" spans="1:84" ht="17" x14ac:dyDescent="0.2">
      <c r="A107" s="72" t="s">
        <v>264</v>
      </c>
      <c r="B107" s="24" t="s">
        <v>28</v>
      </c>
      <c r="C107" s="28">
        <v>1</v>
      </c>
      <c r="D107" s="25">
        <f>WORKDAY(E106,1,holiday_dates)</f>
        <v>45581</v>
      </c>
      <c r="E107" s="25">
        <f>IF(OR(D107="",F107=""),"-",WORKDAY.INTL(D107,F107-1,weekend_option,holiday_dates))</f>
        <v>45581</v>
      </c>
      <c r="F107" s="24">
        <v>1</v>
      </c>
      <c r="G107" s="26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</row>
    <row r="108" spans="1:84" ht="17" x14ac:dyDescent="0.2">
      <c r="A108" s="72" t="s">
        <v>290</v>
      </c>
      <c r="B108" s="24"/>
      <c r="C108" s="24"/>
      <c r="D108" s="25">
        <f>WORKDAY(E107-1,1,holiday_dates)</f>
        <v>45581</v>
      </c>
      <c r="E108" s="25"/>
      <c r="F108" s="24"/>
      <c r="G108" s="26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</row>
    <row r="109" spans="1:84" ht="34" x14ac:dyDescent="0.2">
      <c r="A109" s="71" t="s">
        <v>324</v>
      </c>
      <c r="B109" s="24"/>
      <c r="C109" s="28"/>
      <c r="D109" s="25"/>
      <c r="E109" s="25"/>
      <c r="F109" s="24"/>
      <c r="G109" s="26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</row>
    <row r="110" spans="1:84" ht="17" x14ac:dyDescent="0.2">
      <c r="A110" s="72" t="s">
        <v>64</v>
      </c>
      <c r="B110" s="24" t="s">
        <v>186</v>
      </c>
      <c r="C110" s="28">
        <v>1</v>
      </c>
      <c r="D110" s="25">
        <f>WORKDAY(E106,1,holiday_dates)</f>
        <v>45581</v>
      </c>
      <c r="E110" s="25">
        <f t="shared" si="41"/>
        <v>45581</v>
      </c>
      <c r="F110" s="24">
        <v>1</v>
      </c>
      <c r="G110" s="26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</row>
    <row r="111" spans="1:84" ht="34" x14ac:dyDescent="0.2">
      <c r="A111" s="72" t="s">
        <v>65</v>
      </c>
      <c r="B111" s="24" t="s">
        <v>185</v>
      </c>
      <c r="C111" s="28">
        <v>1</v>
      </c>
      <c r="D111" s="25">
        <f>WORKDAY(E106,1,holiday_dates)</f>
        <v>45581</v>
      </c>
      <c r="E111" s="25">
        <f t="shared" si="41"/>
        <v>45581</v>
      </c>
      <c r="F111" s="24">
        <v>1</v>
      </c>
      <c r="G111" s="26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</row>
    <row r="112" spans="1:84" ht="34" x14ac:dyDescent="0.2">
      <c r="A112" s="72" t="s">
        <v>66</v>
      </c>
      <c r="B112" s="24" t="s">
        <v>186</v>
      </c>
      <c r="C112" s="28">
        <v>1</v>
      </c>
      <c r="D112" s="25">
        <f>WORKDAY(E110,1,holiday_dates)</f>
        <v>45582</v>
      </c>
      <c r="E112" s="25">
        <f t="shared" si="41"/>
        <v>45582</v>
      </c>
      <c r="F112" s="24">
        <v>1</v>
      </c>
      <c r="G112" s="26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</row>
    <row r="113" spans="1:84" ht="34" x14ac:dyDescent="0.2">
      <c r="A113" s="72" t="s">
        <v>265</v>
      </c>
      <c r="B113" s="24" t="s">
        <v>185</v>
      </c>
      <c r="C113" s="28">
        <v>1</v>
      </c>
      <c r="D113" s="25">
        <f>WORKDAY(E111,1,holiday_dates)</f>
        <v>45582</v>
      </c>
      <c r="E113" s="25">
        <f>IF(OR(D113="",F113=""),"-",WORKDAY.INTL(D113,F113-1,weekend_option,holiday_dates))</f>
        <v>45582</v>
      </c>
      <c r="F113" s="24">
        <v>1</v>
      </c>
      <c r="G113" s="26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</row>
    <row r="114" spans="1:84" ht="34" x14ac:dyDescent="0.2">
      <c r="A114" s="72" t="s">
        <v>291</v>
      </c>
      <c r="B114" s="24"/>
      <c r="C114" s="24"/>
      <c r="D114" s="25">
        <f>WORKDAY(E112-1,1,holiday_dates)</f>
        <v>45582</v>
      </c>
      <c r="E114" s="25"/>
      <c r="F114" s="24"/>
      <c r="G114" s="26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  <c r="BR114" s="27"/>
      <c r="BS114" s="27"/>
      <c r="BT114" s="27"/>
      <c r="BU114" s="27"/>
      <c r="BV114" s="27"/>
      <c r="BW114" s="27"/>
      <c r="BX114" s="27"/>
      <c r="BY114" s="27"/>
      <c r="BZ114" s="27"/>
      <c r="CA114" s="27"/>
      <c r="CB114" s="27"/>
      <c r="CC114" s="27"/>
      <c r="CD114" s="27"/>
      <c r="CE114" s="27"/>
      <c r="CF114" s="27"/>
    </row>
    <row r="115" spans="1:84" ht="34" x14ac:dyDescent="0.2">
      <c r="A115" s="72" t="s">
        <v>267</v>
      </c>
      <c r="B115" s="24" t="s">
        <v>185</v>
      </c>
      <c r="C115" s="28">
        <v>1</v>
      </c>
      <c r="D115" s="25">
        <f>WORKDAY(E166,1,holiday_dates)</f>
        <v>45593</v>
      </c>
      <c r="E115" s="25">
        <f>IF(OR(D115="",F115=""),"-",WORKDAY.INTL(D115,F115-1,weekend_option,holiday_dates))</f>
        <v>45593</v>
      </c>
      <c r="F115" s="24">
        <v>1</v>
      </c>
      <c r="G115" s="26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  <c r="BR115" s="27"/>
      <c r="BS115" s="27"/>
      <c r="BT115" s="27"/>
      <c r="BU115" s="27"/>
      <c r="BV115" s="27"/>
      <c r="BW115" s="27"/>
      <c r="BX115" s="27"/>
      <c r="BY115" s="27"/>
      <c r="BZ115" s="27"/>
      <c r="CA115" s="27"/>
      <c r="CB115" s="27"/>
      <c r="CC115" s="27"/>
      <c r="CD115" s="27"/>
      <c r="CE115" s="27"/>
      <c r="CF115" s="27"/>
    </row>
    <row r="116" spans="1:84" ht="34" x14ac:dyDescent="0.2">
      <c r="A116" s="72" t="s">
        <v>268</v>
      </c>
      <c r="B116" s="24" t="s">
        <v>186</v>
      </c>
      <c r="C116" s="28">
        <v>1</v>
      </c>
      <c r="D116" s="25">
        <f>WORKDAY(E182,1,holiday_dates)</f>
        <v>45608</v>
      </c>
      <c r="E116" s="25">
        <f>IF(OR(D116="",F116=""),"-",WORKDAY.INTL(D116,F116-1,weekend_option,holiday_dates))</f>
        <v>45608</v>
      </c>
      <c r="F116" s="24">
        <v>1</v>
      </c>
      <c r="G116" s="26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  <c r="BR116" s="27"/>
      <c r="BS116" s="27"/>
      <c r="BT116" s="27"/>
      <c r="BU116" s="27"/>
      <c r="BV116" s="27"/>
      <c r="BW116" s="27"/>
      <c r="BX116" s="27"/>
      <c r="BY116" s="27"/>
      <c r="BZ116" s="27"/>
      <c r="CA116" s="27"/>
      <c r="CB116" s="27"/>
      <c r="CC116" s="27"/>
      <c r="CD116" s="27"/>
      <c r="CE116" s="27"/>
      <c r="CF116" s="27"/>
    </row>
    <row r="117" spans="1:84" ht="34" x14ac:dyDescent="0.2">
      <c r="A117" s="72" t="s">
        <v>269</v>
      </c>
      <c r="B117" s="24" t="s">
        <v>185</v>
      </c>
      <c r="C117" s="28">
        <v>1</v>
      </c>
      <c r="D117" s="25">
        <f>WORKDAY(E201,1,holiday_dates)</f>
        <v>45622</v>
      </c>
      <c r="E117" s="25">
        <f>IF(OR(D117="",F117=""),"-",WORKDAY.INTL(D117,F117-1,weekend_option,holiday_dates))</f>
        <v>45622</v>
      </c>
      <c r="F117" s="24">
        <v>1</v>
      </c>
      <c r="G117" s="26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  <c r="BR117" s="27"/>
      <c r="BS117" s="27"/>
      <c r="BT117" s="27"/>
      <c r="BU117" s="27"/>
      <c r="BV117" s="27"/>
      <c r="BW117" s="27"/>
      <c r="BX117" s="27"/>
      <c r="BY117" s="27"/>
      <c r="BZ117" s="27"/>
      <c r="CA117" s="27"/>
      <c r="CB117" s="27"/>
      <c r="CC117" s="27"/>
      <c r="CD117" s="27"/>
      <c r="CE117" s="27"/>
      <c r="CF117" s="27"/>
    </row>
    <row r="118" spans="1:84" ht="34" x14ac:dyDescent="0.2">
      <c r="A118" s="72" t="s">
        <v>274</v>
      </c>
      <c r="B118" s="24" t="s">
        <v>186</v>
      </c>
      <c r="C118" s="28">
        <v>1</v>
      </c>
      <c r="D118" s="25">
        <f>WORKDAY(E215,1,holiday_dates)</f>
        <v>45625</v>
      </c>
      <c r="E118" s="25">
        <f>IF(OR(D118="",F118=""),"-",WORKDAY.INTL(D118,F118-1,weekend_option,holiday_dates))</f>
        <v>45625</v>
      </c>
      <c r="F118" s="24">
        <v>1</v>
      </c>
      <c r="G118" s="26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  <c r="BR118" s="27"/>
      <c r="BS118" s="27"/>
      <c r="BT118" s="27"/>
      <c r="BU118" s="27"/>
      <c r="BV118" s="27"/>
      <c r="BW118" s="27"/>
      <c r="BX118" s="27"/>
      <c r="BY118" s="27"/>
      <c r="BZ118" s="27"/>
      <c r="CA118" s="27"/>
      <c r="CB118" s="27"/>
      <c r="CC118" s="27"/>
      <c r="CD118" s="27"/>
      <c r="CE118" s="27"/>
      <c r="CF118" s="27"/>
    </row>
    <row r="119" spans="1:84" ht="17" x14ac:dyDescent="0.2">
      <c r="A119" s="71" t="s">
        <v>67</v>
      </c>
      <c r="B119" s="24"/>
      <c r="C119" s="28"/>
      <c r="D119" s="25"/>
      <c r="E119" s="25"/>
      <c r="F119" s="24"/>
      <c r="G119" s="26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  <c r="BR119" s="27"/>
      <c r="BS119" s="27"/>
      <c r="BT119" s="27"/>
      <c r="BU119" s="27"/>
      <c r="BV119" s="27"/>
      <c r="BW119" s="27"/>
      <c r="BX119" s="27"/>
      <c r="BY119" s="27"/>
      <c r="BZ119" s="27"/>
      <c r="CA119" s="27"/>
      <c r="CB119" s="27"/>
      <c r="CC119" s="27"/>
      <c r="CD119" s="27"/>
      <c r="CE119" s="27"/>
      <c r="CF119" s="27"/>
    </row>
    <row r="120" spans="1:84" ht="17" x14ac:dyDescent="0.2">
      <c r="A120" s="72" t="s">
        <v>68</v>
      </c>
      <c r="B120" s="24" t="s">
        <v>185</v>
      </c>
      <c r="C120" s="28">
        <v>1</v>
      </c>
      <c r="D120" s="25">
        <f>WORKDAY(E112,1,holiday_dates)</f>
        <v>45583</v>
      </c>
      <c r="E120" s="25">
        <f t="shared" si="41"/>
        <v>45583</v>
      </c>
      <c r="F120" s="24">
        <v>1</v>
      </c>
      <c r="G120" s="26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  <c r="BR120" s="27"/>
      <c r="BS120" s="27"/>
      <c r="BT120" s="27"/>
      <c r="BU120" s="27"/>
      <c r="BV120" s="27"/>
      <c r="BW120" s="27"/>
      <c r="BX120" s="27"/>
      <c r="BY120" s="27"/>
      <c r="BZ120" s="27"/>
      <c r="CA120" s="27"/>
      <c r="CB120" s="27"/>
      <c r="CC120" s="27"/>
      <c r="CD120" s="27"/>
      <c r="CE120" s="27"/>
      <c r="CF120" s="27"/>
    </row>
    <row r="121" spans="1:84" ht="34" x14ac:dyDescent="0.2">
      <c r="A121" s="72" t="s">
        <v>69</v>
      </c>
      <c r="B121" s="24" t="s">
        <v>185</v>
      </c>
      <c r="C121" s="28">
        <v>1</v>
      </c>
      <c r="D121" s="25">
        <f>WORKDAY(E120,1,holiday_dates)</f>
        <v>45586</v>
      </c>
      <c r="E121" s="25">
        <f t="shared" si="41"/>
        <v>45586</v>
      </c>
      <c r="F121" s="24">
        <v>1</v>
      </c>
      <c r="G121" s="26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  <c r="BR121" s="27"/>
      <c r="BS121" s="27"/>
      <c r="BT121" s="27"/>
      <c r="BU121" s="27"/>
      <c r="BV121" s="27"/>
      <c r="BW121" s="27"/>
      <c r="BX121" s="27"/>
      <c r="BY121" s="27"/>
      <c r="BZ121" s="27"/>
      <c r="CA121" s="27"/>
      <c r="CB121" s="27"/>
      <c r="CC121" s="27"/>
      <c r="CD121" s="27"/>
      <c r="CE121" s="27"/>
      <c r="CF121" s="27"/>
    </row>
    <row r="122" spans="1:84" ht="17" x14ac:dyDescent="0.2">
      <c r="A122" s="72" t="s">
        <v>275</v>
      </c>
      <c r="B122" s="24" t="s">
        <v>185</v>
      </c>
      <c r="C122" s="28">
        <v>1</v>
      </c>
      <c r="D122" s="29">
        <f>WORKDAY(E121,1,holiday_dates)</f>
        <v>45587</v>
      </c>
      <c r="E122" s="25">
        <f>IF(OR(D122="",F122=""),"-",WORKDAY.INTL(D122,F122-1,weekend_option,holiday_dates))</f>
        <v>45587</v>
      </c>
      <c r="F122" s="24">
        <v>1</v>
      </c>
      <c r="G122" s="26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  <c r="BR122" s="27"/>
      <c r="BS122" s="27"/>
      <c r="BT122" s="27"/>
      <c r="BU122" s="27"/>
      <c r="BV122" s="27"/>
      <c r="BW122" s="27"/>
      <c r="BX122" s="27"/>
      <c r="BY122" s="27"/>
      <c r="BZ122" s="27"/>
      <c r="CA122" s="27"/>
      <c r="CB122" s="27"/>
      <c r="CC122" s="27"/>
      <c r="CD122" s="27"/>
      <c r="CE122" s="27"/>
      <c r="CF122" s="27"/>
    </row>
    <row r="123" spans="1:84" ht="34" x14ac:dyDescent="0.2">
      <c r="A123" s="72" t="s">
        <v>276</v>
      </c>
      <c r="B123" s="24" t="s">
        <v>28</v>
      </c>
      <c r="C123" s="28">
        <v>1</v>
      </c>
      <c r="D123" s="29">
        <f>WORKDAY(E122,1,holiday_dates)</f>
        <v>45588</v>
      </c>
      <c r="E123" s="25">
        <f>IF(OR(D123="",F123=""),"-",WORKDAY.INTL(D123,F123-1,weekend_option,holiday_dates))</f>
        <v>45588</v>
      </c>
      <c r="F123" s="24">
        <v>1</v>
      </c>
      <c r="G123" s="26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  <c r="BR123" s="27"/>
      <c r="BS123" s="27"/>
      <c r="BT123" s="27"/>
      <c r="BU123" s="27"/>
      <c r="BV123" s="27"/>
      <c r="BW123" s="27"/>
      <c r="BX123" s="27"/>
      <c r="BY123" s="27"/>
      <c r="BZ123" s="27"/>
      <c r="CA123" s="27"/>
      <c r="CB123" s="27"/>
      <c r="CC123" s="27"/>
      <c r="CD123" s="27"/>
      <c r="CE123" s="27"/>
      <c r="CF123" s="27"/>
    </row>
    <row r="124" spans="1:84" ht="17" x14ac:dyDescent="0.2">
      <c r="A124" s="72" t="s">
        <v>293</v>
      </c>
      <c r="B124" s="24"/>
      <c r="C124" s="24"/>
      <c r="D124" s="25">
        <f>WORKDAY(E123-1,1,holiday_dates)</f>
        <v>45588</v>
      </c>
      <c r="E124" s="25"/>
      <c r="F124" s="24"/>
      <c r="G124" s="26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  <c r="BR124" s="27"/>
      <c r="BS124" s="27"/>
      <c r="BT124" s="27"/>
      <c r="BU124" s="27"/>
      <c r="BV124" s="27"/>
      <c r="BW124" s="27"/>
      <c r="BX124" s="27"/>
      <c r="BY124" s="27"/>
      <c r="BZ124" s="27"/>
      <c r="CA124" s="27"/>
      <c r="CB124" s="27"/>
      <c r="CC124" s="27"/>
      <c r="CD124" s="27"/>
      <c r="CE124" s="27"/>
      <c r="CF124" s="27"/>
    </row>
    <row r="125" spans="1:84" ht="17" x14ac:dyDescent="0.2">
      <c r="A125" s="72" t="s">
        <v>270</v>
      </c>
      <c r="B125" s="24" t="s">
        <v>185</v>
      </c>
      <c r="C125" s="28">
        <v>1</v>
      </c>
      <c r="D125" s="25">
        <f>WORKDAY(E166,1,holiday_dates)</f>
        <v>45593</v>
      </c>
      <c r="E125" s="25">
        <f t="shared" ref="E125:E128" si="42">IF(OR(D125="",F125=""),"-",WORKDAY.INTL(D125,F125-1,weekend_option,holiday_dates))</f>
        <v>45593</v>
      </c>
      <c r="F125" s="24">
        <v>1</v>
      </c>
      <c r="G125" s="26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  <c r="BR125" s="27"/>
      <c r="BS125" s="27"/>
      <c r="BT125" s="27"/>
      <c r="BU125" s="27"/>
      <c r="BV125" s="27"/>
      <c r="BW125" s="27"/>
      <c r="BX125" s="27"/>
      <c r="BY125" s="27"/>
      <c r="BZ125" s="27"/>
      <c r="CA125" s="27"/>
      <c r="CB125" s="27"/>
      <c r="CC125" s="27"/>
      <c r="CD125" s="27"/>
      <c r="CE125" s="27"/>
      <c r="CF125" s="27"/>
    </row>
    <row r="126" spans="1:84" ht="34" x14ac:dyDescent="0.2">
      <c r="A126" s="72" t="s">
        <v>271</v>
      </c>
      <c r="B126" s="24" t="s">
        <v>186</v>
      </c>
      <c r="C126" s="28">
        <v>1</v>
      </c>
      <c r="D126" s="25">
        <f>WORKDAY(E182,1,holiday_dates)</f>
        <v>45608</v>
      </c>
      <c r="E126" s="25">
        <f t="shared" si="42"/>
        <v>45608</v>
      </c>
      <c r="F126" s="24">
        <v>1</v>
      </c>
      <c r="G126" s="26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  <c r="BR126" s="27"/>
      <c r="BS126" s="27"/>
      <c r="BT126" s="27"/>
      <c r="BU126" s="27"/>
      <c r="BV126" s="27"/>
      <c r="BW126" s="27"/>
      <c r="BX126" s="27"/>
      <c r="BY126" s="27"/>
      <c r="BZ126" s="27"/>
      <c r="CA126" s="27"/>
      <c r="CB126" s="27"/>
      <c r="CC126" s="27"/>
      <c r="CD126" s="27"/>
      <c r="CE126" s="27"/>
      <c r="CF126" s="27"/>
    </row>
    <row r="127" spans="1:84" ht="17" x14ac:dyDescent="0.2">
      <c r="A127" s="72" t="s">
        <v>272</v>
      </c>
      <c r="B127" s="24" t="s">
        <v>185</v>
      </c>
      <c r="C127" s="28">
        <v>1</v>
      </c>
      <c r="D127" s="25">
        <f>WORKDAY(E201,1,holiday_dates)</f>
        <v>45622</v>
      </c>
      <c r="E127" s="25">
        <f t="shared" si="42"/>
        <v>45622</v>
      </c>
      <c r="F127" s="24">
        <v>1</v>
      </c>
      <c r="G127" s="26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  <c r="BR127" s="27"/>
      <c r="BS127" s="27"/>
      <c r="BT127" s="27"/>
      <c r="BU127" s="27"/>
      <c r="BV127" s="27"/>
      <c r="BW127" s="27"/>
      <c r="BX127" s="27"/>
      <c r="BY127" s="27"/>
      <c r="BZ127" s="27"/>
      <c r="CA127" s="27"/>
      <c r="CB127" s="27"/>
      <c r="CC127" s="27"/>
      <c r="CD127" s="27"/>
      <c r="CE127" s="27"/>
      <c r="CF127" s="27"/>
    </row>
    <row r="128" spans="1:84" ht="34" x14ac:dyDescent="0.2">
      <c r="A128" s="72" t="s">
        <v>273</v>
      </c>
      <c r="B128" s="24" t="s">
        <v>186</v>
      </c>
      <c r="C128" s="28">
        <v>1</v>
      </c>
      <c r="D128" s="25">
        <f>WORKDAY(E215,1,holiday_dates)</f>
        <v>45625</v>
      </c>
      <c r="E128" s="25">
        <f t="shared" si="42"/>
        <v>45625</v>
      </c>
      <c r="F128" s="24">
        <v>1</v>
      </c>
      <c r="G128" s="26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  <c r="BR128" s="27"/>
      <c r="BS128" s="27"/>
      <c r="BT128" s="27"/>
      <c r="BU128" s="27"/>
      <c r="BV128" s="27"/>
      <c r="BW128" s="27"/>
      <c r="BX128" s="27"/>
      <c r="BY128" s="27"/>
      <c r="BZ128" s="27"/>
      <c r="CA128" s="27"/>
      <c r="CB128" s="27"/>
      <c r="CC128" s="27"/>
      <c r="CD128" s="27"/>
      <c r="CE128" s="27"/>
      <c r="CF128" s="27"/>
    </row>
    <row r="129" spans="1:84" ht="17" x14ac:dyDescent="0.2">
      <c r="A129" s="71" t="s">
        <v>70</v>
      </c>
      <c r="B129" s="24"/>
      <c r="C129" s="28"/>
      <c r="D129" s="25"/>
      <c r="E129" s="25"/>
      <c r="F129" s="24"/>
      <c r="G129" s="26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  <c r="BR129" s="27"/>
      <c r="BS129" s="27"/>
      <c r="BT129" s="27"/>
      <c r="BU129" s="27"/>
      <c r="BV129" s="27"/>
      <c r="BW129" s="27"/>
      <c r="BX129" s="27"/>
      <c r="BY129" s="27"/>
      <c r="BZ129" s="27"/>
      <c r="CA129" s="27"/>
      <c r="CB129" s="27"/>
      <c r="CC129" s="27"/>
      <c r="CD129" s="27"/>
      <c r="CE129" s="27"/>
      <c r="CF129" s="27"/>
    </row>
    <row r="130" spans="1:84" ht="17" x14ac:dyDescent="0.2">
      <c r="A130" s="72" t="s">
        <v>71</v>
      </c>
      <c r="B130" s="24" t="s">
        <v>185</v>
      </c>
      <c r="C130" s="28">
        <v>1</v>
      </c>
      <c r="D130" s="25">
        <f>WORKDAY(E101,1,holiday_dates)</f>
        <v>45579</v>
      </c>
      <c r="E130" s="25">
        <f t="shared" si="41"/>
        <v>45579</v>
      </c>
      <c r="F130" s="24">
        <v>1</v>
      </c>
      <c r="G130" s="26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  <c r="BR130" s="27"/>
      <c r="BS130" s="27"/>
      <c r="BT130" s="27"/>
      <c r="BU130" s="27"/>
      <c r="BV130" s="27"/>
      <c r="BW130" s="27"/>
      <c r="BX130" s="27"/>
      <c r="BY130" s="27"/>
      <c r="BZ130" s="27"/>
      <c r="CA130" s="27"/>
      <c r="CB130" s="27"/>
      <c r="CC130" s="27"/>
      <c r="CD130" s="27"/>
      <c r="CE130" s="27"/>
      <c r="CF130" s="27"/>
    </row>
    <row r="131" spans="1:84" ht="34" x14ac:dyDescent="0.2">
      <c r="A131" s="72" t="s">
        <v>277</v>
      </c>
      <c r="B131" s="24" t="s">
        <v>186</v>
      </c>
      <c r="C131" s="28">
        <v>1</v>
      </c>
      <c r="D131" s="25">
        <f>WORKDAY(E130,1,holiday_dates)</f>
        <v>45580</v>
      </c>
      <c r="E131" s="25">
        <f>IF(OR(D131="",F131=""),"-",WORKDAY.INTL(D131,F131-1,weekend_option,holiday_dates))</f>
        <v>45580</v>
      </c>
      <c r="F131" s="24">
        <v>1</v>
      </c>
      <c r="G131" s="26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  <c r="BR131" s="27"/>
      <c r="BS131" s="27"/>
      <c r="BT131" s="27"/>
      <c r="BU131" s="27"/>
      <c r="BV131" s="27"/>
      <c r="BW131" s="27"/>
      <c r="BX131" s="27"/>
      <c r="BY131" s="27"/>
      <c r="BZ131" s="27"/>
      <c r="CA131" s="27"/>
      <c r="CB131" s="27"/>
      <c r="CC131" s="27"/>
      <c r="CD131" s="27"/>
      <c r="CE131" s="27"/>
      <c r="CF131" s="27"/>
    </row>
    <row r="132" spans="1:84" ht="34" x14ac:dyDescent="0.2">
      <c r="A132" s="72" t="s">
        <v>278</v>
      </c>
      <c r="B132" s="24" t="s">
        <v>185</v>
      </c>
      <c r="C132" s="28">
        <v>1</v>
      </c>
      <c r="D132" s="25">
        <f>WORKDAY(E131,1,holiday_dates)</f>
        <v>45581</v>
      </c>
      <c r="E132" s="25">
        <f>IF(OR(D132="",F132=""),"-",WORKDAY.INTL(D132,F132-1,weekend_option,holiday_dates))</f>
        <v>45581</v>
      </c>
      <c r="F132" s="24">
        <v>1</v>
      </c>
      <c r="G132" s="26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  <c r="BR132" s="27"/>
      <c r="BS132" s="27"/>
      <c r="BT132" s="27"/>
      <c r="BU132" s="27"/>
      <c r="BV132" s="27"/>
      <c r="BW132" s="27"/>
      <c r="BX132" s="27"/>
      <c r="BY132" s="27"/>
      <c r="BZ132" s="27"/>
      <c r="CA132" s="27"/>
      <c r="CB132" s="27"/>
      <c r="CC132" s="27"/>
      <c r="CD132" s="27"/>
      <c r="CE132" s="27"/>
      <c r="CF132" s="27"/>
    </row>
    <row r="133" spans="1:84" ht="34" x14ac:dyDescent="0.2">
      <c r="A133" s="72" t="s">
        <v>72</v>
      </c>
      <c r="B133" s="24" t="s">
        <v>186</v>
      </c>
      <c r="C133" s="28">
        <v>1</v>
      </c>
      <c r="D133" s="25">
        <f>WORKDAY(E132,1,holiday_dates)</f>
        <v>45582</v>
      </c>
      <c r="E133" s="25">
        <f t="shared" si="41"/>
        <v>45582</v>
      </c>
      <c r="F133" s="24">
        <v>1</v>
      </c>
      <c r="G133" s="26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  <c r="BR133" s="27"/>
      <c r="BS133" s="27"/>
      <c r="BT133" s="27"/>
      <c r="BU133" s="27"/>
      <c r="BV133" s="27"/>
      <c r="BW133" s="27"/>
      <c r="BX133" s="27"/>
      <c r="BY133" s="27"/>
      <c r="BZ133" s="27"/>
      <c r="CA133" s="27"/>
      <c r="CB133" s="27"/>
      <c r="CC133" s="27"/>
      <c r="CD133" s="27"/>
      <c r="CE133" s="27"/>
      <c r="CF133" s="27"/>
    </row>
    <row r="134" spans="1:84" ht="34" x14ac:dyDescent="0.2">
      <c r="A134" s="72" t="s">
        <v>279</v>
      </c>
      <c r="B134" s="24" t="s">
        <v>28</v>
      </c>
      <c r="C134" s="28">
        <v>1</v>
      </c>
      <c r="D134" s="25">
        <f>WORKDAY(E133,1,holiday_dates)</f>
        <v>45583</v>
      </c>
      <c r="E134" s="25">
        <f>IF(OR(D134="",F134=""),"-",WORKDAY.INTL(D134,F134-1,weekend_option,holiday_dates))</f>
        <v>45583</v>
      </c>
      <c r="F134" s="24">
        <v>1</v>
      </c>
      <c r="G134" s="26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  <c r="BR134" s="27"/>
      <c r="BS134" s="27"/>
      <c r="BT134" s="27"/>
      <c r="BU134" s="27"/>
      <c r="BV134" s="27"/>
      <c r="BW134" s="27"/>
      <c r="BX134" s="27"/>
      <c r="BY134" s="27"/>
      <c r="BZ134" s="27"/>
      <c r="CA134" s="27"/>
      <c r="CB134" s="27"/>
      <c r="CC134" s="27"/>
      <c r="CD134" s="27"/>
      <c r="CE134" s="27"/>
      <c r="CF134" s="27"/>
    </row>
    <row r="135" spans="1:84" ht="34" x14ac:dyDescent="0.2">
      <c r="A135" s="72" t="s">
        <v>280</v>
      </c>
      <c r="B135" s="24" t="s">
        <v>28</v>
      </c>
      <c r="C135" s="28">
        <v>1</v>
      </c>
      <c r="D135" s="25">
        <f>WORKDAY(E134,1,holiday_dates)</f>
        <v>45586</v>
      </c>
      <c r="E135" s="25">
        <f>IF(OR(D135="",F135=""),"-",WORKDAY.INTL(D135,F135-1,weekend_option,holiday_dates))</f>
        <v>45586</v>
      </c>
      <c r="F135" s="24">
        <v>1</v>
      </c>
      <c r="G135" s="26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  <c r="BR135" s="27"/>
      <c r="BS135" s="27"/>
      <c r="BT135" s="27"/>
      <c r="BU135" s="27"/>
      <c r="BV135" s="27"/>
      <c r="BW135" s="27"/>
      <c r="BX135" s="27"/>
      <c r="BY135" s="27"/>
      <c r="BZ135" s="27"/>
      <c r="CA135" s="27"/>
      <c r="CB135" s="27"/>
      <c r="CC135" s="27"/>
      <c r="CD135" s="27"/>
      <c r="CE135" s="27"/>
      <c r="CF135" s="27"/>
    </row>
    <row r="136" spans="1:84" ht="34" x14ac:dyDescent="0.2">
      <c r="A136" s="72" t="s">
        <v>295</v>
      </c>
      <c r="B136" s="24"/>
      <c r="C136" s="24"/>
      <c r="D136" s="25">
        <f>WORKDAY(E135-1,1,holiday_dates)</f>
        <v>45586</v>
      </c>
      <c r="E136" s="25"/>
      <c r="F136" s="24"/>
      <c r="G136" s="26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  <c r="BR136" s="27"/>
      <c r="BS136" s="27"/>
      <c r="BT136" s="27"/>
      <c r="BU136" s="27"/>
      <c r="BV136" s="27"/>
      <c r="BW136" s="27"/>
      <c r="BX136" s="27"/>
      <c r="BY136" s="27"/>
      <c r="BZ136" s="27"/>
      <c r="CA136" s="27"/>
      <c r="CB136" s="27"/>
      <c r="CC136" s="27"/>
      <c r="CD136" s="27"/>
      <c r="CE136" s="27"/>
      <c r="CF136" s="27"/>
    </row>
    <row r="137" spans="1:84" ht="34" x14ac:dyDescent="0.2">
      <c r="A137" s="72" t="s">
        <v>281</v>
      </c>
      <c r="B137" s="24" t="s">
        <v>28</v>
      </c>
      <c r="C137" s="28">
        <v>1</v>
      </c>
      <c r="D137" s="25">
        <f>WORKDAY(E135,1,holiday_dates)</f>
        <v>45587</v>
      </c>
      <c r="E137" s="25">
        <f>IF(OR(D137="",F137=""),"-",WORKDAY.INTL(D137,F137-1,weekend_option,holiday_dates))</f>
        <v>45587</v>
      </c>
      <c r="F137" s="24">
        <v>1</v>
      </c>
      <c r="G137" s="26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  <c r="BR137" s="27"/>
      <c r="BS137" s="27"/>
      <c r="BT137" s="27"/>
      <c r="BU137" s="27"/>
      <c r="BV137" s="27"/>
      <c r="BW137" s="27"/>
      <c r="BX137" s="27"/>
      <c r="BY137" s="27"/>
      <c r="BZ137" s="27"/>
      <c r="CA137" s="27"/>
      <c r="CB137" s="27"/>
      <c r="CC137" s="27"/>
      <c r="CD137" s="27"/>
      <c r="CE137" s="27"/>
      <c r="CF137" s="27"/>
    </row>
    <row r="138" spans="1:84" ht="34" x14ac:dyDescent="0.2">
      <c r="A138" s="72" t="s">
        <v>315</v>
      </c>
      <c r="B138" s="24" t="s">
        <v>185</v>
      </c>
      <c r="C138" s="28">
        <v>1</v>
      </c>
      <c r="D138" s="25">
        <f>WORKDAY(E137,1,holiday_dates)</f>
        <v>45588</v>
      </c>
      <c r="E138" s="25">
        <f>IF(OR(D138="",F138=""),"-",WORKDAY.INTL(D138,F138-1,weekend_option,holiday_dates))</f>
        <v>45590</v>
      </c>
      <c r="F138" s="24">
        <v>3</v>
      </c>
      <c r="G138" s="26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  <c r="BR138" s="27"/>
      <c r="BS138" s="27"/>
      <c r="BT138" s="27"/>
      <c r="BU138" s="27"/>
      <c r="BV138" s="27"/>
      <c r="BW138" s="27"/>
      <c r="BX138" s="27"/>
      <c r="BY138" s="27"/>
      <c r="BZ138" s="27"/>
      <c r="CA138" s="27"/>
      <c r="CB138" s="27"/>
      <c r="CC138" s="27"/>
      <c r="CD138" s="27"/>
      <c r="CE138" s="27"/>
      <c r="CF138" s="27"/>
    </row>
    <row r="139" spans="1:84" ht="17" x14ac:dyDescent="0.2">
      <c r="A139" s="72" t="s">
        <v>282</v>
      </c>
      <c r="B139" s="24" t="s">
        <v>28</v>
      </c>
      <c r="C139" s="28">
        <v>1</v>
      </c>
      <c r="D139" s="25">
        <f>WORKDAY(E138,1,holiday_dates)</f>
        <v>45593</v>
      </c>
      <c r="E139" s="25">
        <f>IF(OR(D139="",F139=""),"-",WORKDAY.INTL(D139,F139-1,weekend_option,holiday_dates))</f>
        <v>45593</v>
      </c>
      <c r="F139" s="24">
        <v>1</v>
      </c>
      <c r="G139" s="26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  <c r="BR139" s="27"/>
      <c r="BS139" s="27"/>
      <c r="BT139" s="27"/>
      <c r="BU139" s="27"/>
      <c r="BV139" s="27"/>
      <c r="BW139" s="27"/>
      <c r="BX139" s="27"/>
      <c r="BY139" s="27"/>
      <c r="BZ139" s="27"/>
      <c r="CA139" s="27"/>
      <c r="CB139" s="27"/>
      <c r="CC139" s="27"/>
      <c r="CD139" s="27"/>
      <c r="CE139" s="27"/>
      <c r="CF139" s="27"/>
    </row>
    <row r="140" spans="1:84" ht="34" x14ac:dyDescent="0.2">
      <c r="A140" s="72" t="s">
        <v>283</v>
      </c>
      <c r="B140" s="24" t="s">
        <v>28</v>
      </c>
      <c r="C140" s="28">
        <v>1</v>
      </c>
      <c r="D140" s="25">
        <f>WORKDAY(E139,1,holiday_dates)</f>
        <v>45594</v>
      </c>
      <c r="E140" s="25">
        <f>IF(OR(D140="",F140=""),"-",WORKDAY.INTL(D140,F140-1,weekend_option,holiday_dates))</f>
        <v>45594</v>
      </c>
      <c r="F140" s="24">
        <v>1</v>
      </c>
      <c r="G140" s="26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  <c r="BR140" s="27"/>
      <c r="BS140" s="27"/>
      <c r="BT140" s="27"/>
      <c r="BU140" s="27"/>
      <c r="BV140" s="27"/>
      <c r="BW140" s="27"/>
      <c r="BX140" s="27"/>
      <c r="BY140" s="27"/>
      <c r="BZ140" s="27"/>
      <c r="CA140" s="27"/>
      <c r="CB140" s="27"/>
      <c r="CC140" s="27"/>
      <c r="CD140" s="27"/>
      <c r="CE140" s="27"/>
      <c r="CF140" s="27"/>
    </row>
    <row r="141" spans="1:84" ht="17" x14ac:dyDescent="0.2">
      <c r="A141" s="72" t="s">
        <v>296</v>
      </c>
      <c r="B141" s="24"/>
      <c r="C141" s="24"/>
      <c r="D141" s="25">
        <f>WORKDAY(E140-1,1,holiday_dates)</f>
        <v>45594</v>
      </c>
      <c r="E141" s="25"/>
      <c r="F141" s="24"/>
      <c r="G141" s="26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  <c r="BR141" s="27"/>
      <c r="BS141" s="27"/>
      <c r="BT141" s="27"/>
      <c r="BU141" s="27"/>
      <c r="BV141" s="27"/>
      <c r="BW141" s="27"/>
      <c r="BX141" s="27"/>
      <c r="BY141" s="27"/>
      <c r="BZ141" s="27"/>
      <c r="CA141" s="27"/>
      <c r="CB141" s="27"/>
      <c r="CC141" s="27"/>
      <c r="CD141" s="27"/>
      <c r="CE141" s="27"/>
      <c r="CF141" s="27"/>
    </row>
    <row r="142" spans="1:84" ht="17" x14ac:dyDescent="0.2">
      <c r="A142" s="71" t="s">
        <v>73</v>
      </c>
      <c r="B142" s="24"/>
      <c r="C142" s="28"/>
      <c r="D142" s="25"/>
      <c r="E142" s="25"/>
      <c r="F142" s="24"/>
      <c r="G142" s="26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  <c r="BR142" s="27"/>
      <c r="BS142" s="27"/>
      <c r="BT142" s="27"/>
      <c r="BU142" s="27"/>
      <c r="BV142" s="27"/>
      <c r="BW142" s="27"/>
      <c r="BX142" s="27"/>
      <c r="BY142" s="27"/>
      <c r="BZ142" s="27"/>
      <c r="CA142" s="27"/>
      <c r="CB142" s="27"/>
      <c r="CC142" s="27"/>
      <c r="CD142" s="27"/>
      <c r="CE142" s="27"/>
      <c r="CF142" s="27"/>
    </row>
    <row r="143" spans="1:84" ht="17" x14ac:dyDescent="0.2">
      <c r="A143" s="72" t="s">
        <v>74</v>
      </c>
      <c r="B143" s="24" t="s">
        <v>28</v>
      </c>
      <c r="C143" s="28">
        <v>1</v>
      </c>
      <c r="D143" s="25">
        <f>WORKDAY(E133,1,holiday_dates)</f>
        <v>45583</v>
      </c>
      <c r="E143" s="25">
        <f t="shared" si="41"/>
        <v>45583</v>
      </c>
      <c r="F143" s="24">
        <v>1</v>
      </c>
      <c r="G143" s="26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  <c r="BR143" s="27"/>
      <c r="BS143" s="27"/>
      <c r="BT143" s="27"/>
      <c r="BU143" s="27"/>
      <c r="BV143" s="27"/>
      <c r="BW143" s="27"/>
      <c r="BX143" s="27"/>
      <c r="BY143" s="27"/>
      <c r="BZ143" s="27"/>
      <c r="CA143" s="27"/>
      <c r="CB143" s="27"/>
      <c r="CC143" s="27"/>
      <c r="CD143" s="27"/>
      <c r="CE143" s="27"/>
      <c r="CF143" s="27"/>
    </row>
    <row r="144" spans="1:84" ht="34" x14ac:dyDescent="0.2">
      <c r="A144" s="72" t="s">
        <v>75</v>
      </c>
      <c r="B144" s="24" t="s">
        <v>28</v>
      </c>
      <c r="C144" s="28">
        <v>1</v>
      </c>
      <c r="D144" s="25">
        <f>WORKDAY(E143,1,holiday_dates)</f>
        <v>45586</v>
      </c>
      <c r="E144" s="25">
        <f t="shared" si="41"/>
        <v>45586</v>
      </c>
      <c r="F144" s="24">
        <v>1</v>
      </c>
      <c r="G144" s="26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  <c r="BR144" s="27"/>
      <c r="BS144" s="27"/>
      <c r="BT144" s="27"/>
      <c r="BU144" s="27"/>
      <c r="BV144" s="27"/>
      <c r="BW144" s="27"/>
      <c r="BX144" s="27"/>
      <c r="BY144" s="27"/>
      <c r="BZ144" s="27"/>
      <c r="CA144" s="27"/>
      <c r="CB144" s="27"/>
      <c r="CC144" s="27"/>
      <c r="CD144" s="27"/>
      <c r="CE144" s="27"/>
      <c r="CF144" s="27"/>
    </row>
    <row r="145" spans="1:84" ht="34" x14ac:dyDescent="0.2">
      <c r="A145" s="72" t="s">
        <v>76</v>
      </c>
      <c r="B145" s="24" t="s">
        <v>28</v>
      </c>
      <c r="C145" s="28">
        <v>1</v>
      </c>
      <c r="D145" s="25">
        <f>WORKDAY(E144,1,holiday_dates)</f>
        <v>45587</v>
      </c>
      <c r="E145" s="25">
        <f t="shared" si="41"/>
        <v>45587</v>
      </c>
      <c r="F145" s="24">
        <v>1</v>
      </c>
      <c r="G145" s="26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  <c r="BR145" s="27"/>
      <c r="BS145" s="27"/>
      <c r="BT145" s="27"/>
      <c r="BU145" s="27"/>
      <c r="BV145" s="27"/>
      <c r="BW145" s="27"/>
      <c r="BX145" s="27"/>
      <c r="BY145" s="27"/>
      <c r="BZ145" s="27"/>
      <c r="CA145" s="27"/>
      <c r="CB145" s="27"/>
      <c r="CC145" s="27"/>
      <c r="CD145" s="27"/>
      <c r="CE145" s="27"/>
      <c r="CF145" s="27"/>
    </row>
    <row r="146" spans="1:84" ht="17" x14ac:dyDescent="0.2">
      <c r="A146" s="72" t="s">
        <v>77</v>
      </c>
      <c r="B146" s="24" t="s">
        <v>186</v>
      </c>
      <c r="C146" s="28">
        <v>1</v>
      </c>
      <c r="D146" s="25">
        <f>WORKDAY(E145,1,holiday_dates)</f>
        <v>45588</v>
      </c>
      <c r="E146" s="25">
        <f t="shared" si="41"/>
        <v>45588</v>
      </c>
      <c r="F146" s="24">
        <v>1</v>
      </c>
      <c r="G146" s="26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  <c r="BR146" s="27"/>
      <c r="BS146" s="27"/>
      <c r="BT146" s="27"/>
      <c r="BU146" s="27"/>
      <c r="BV146" s="27"/>
      <c r="BW146" s="27"/>
      <c r="BX146" s="27"/>
      <c r="BY146" s="27"/>
      <c r="BZ146" s="27"/>
      <c r="CA146" s="27"/>
      <c r="CB146" s="27"/>
      <c r="CC146" s="27"/>
      <c r="CD146" s="27"/>
      <c r="CE146" s="27"/>
      <c r="CF146" s="27"/>
    </row>
    <row r="147" spans="1:84" ht="34" x14ac:dyDescent="0.2">
      <c r="A147" s="72" t="s">
        <v>285</v>
      </c>
      <c r="B147" s="24" t="s">
        <v>185</v>
      </c>
      <c r="C147" s="28">
        <v>1</v>
      </c>
      <c r="D147" s="25">
        <f>WORKDAY(E166,1,holiday_dates)</f>
        <v>45593</v>
      </c>
      <c r="E147" s="25">
        <f>IF(OR(D147="",F147=""),"-",WORKDAY.INTL(D147,F147-1,weekend_option,holiday_dates))</f>
        <v>45593</v>
      </c>
      <c r="F147" s="24">
        <v>1</v>
      </c>
      <c r="G147" s="26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  <c r="BR147" s="27"/>
      <c r="BS147" s="27"/>
      <c r="BT147" s="27"/>
      <c r="BU147" s="27"/>
      <c r="BV147" s="27"/>
      <c r="BW147" s="27"/>
      <c r="BX147" s="27"/>
      <c r="BY147" s="27"/>
      <c r="BZ147" s="27"/>
      <c r="CA147" s="27"/>
      <c r="CB147" s="27"/>
      <c r="CC147" s="27"/>
      <c r="CD147" s="27"/>
      <c r="CE147" s="27"/>
      <c r="CF147" s="27"/>
    </row>
    <row r="148" spans="1:84" ht="34" x14ac:dyDescent="0.2">
      <c r="A148" s="72" t="s">
        <v>286</v>
      </c>
      <c r="B148" s="24" t="s">
        <v>186</v>
      </c>
      <c r="C148" s="28">
        <v>1</v>
      </c>
      <c r="D148" s="25">
        <f>WORKDAY(E182,1,holiday_dates)</f>
        <v>45608</v>
      </c>
      <c r="E148" s="25">
        <f>IF(OR(D148="",F148=""),"-",WORKDAY.INTL(D148,F148-1,weekend_option,holiday_dates))</f>
        <v>45608</v>
      </c>
      <c r="F148" s="24">
        <v>1</v>
      </c>
      <c r="G148" s="26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  <c r="BR148" s="27"/>
      <c r="BS148" s="27"/>
      <c r="BT148" s="27"/>
      <c r="BU148" s="27"/>
      <c r="BV148" s="27"/>
      <c r="BW148" s="27"/>
      <c r="BX148" s="27"/>
      <c r="BY148" s="27"/>
      <c r="BZ148" s="27"/>
      <c r="CA148" s="27"/>
      <c r="CB148" s="27"/>
      <c r="CC148" s="27"/>
      <c r="CD148" s="27"/>
      <c r="CE148" s="27"/>
      <c r="CF148" s="27"/>
    </row>
    <row r="149" spans="1:84" ht="34" x14ac:dyDescent="0.2">
      <c r="A149" s="72" t="s">
        <v>287</v>
      </c>
      <c r="B149" s="24" t="s">
        <v>185</v>
      </c>
      <c r="C149" s="28">
        <v>1</v>
      </c>
      <c r="D149" s="25">
        <f>WORKDAY(E201,1,holiday_dates)</f>
        <v>45622</v>
      </c>
      <c r="E149" s="25">
        <f>IF(OR(D149="",F149=""),"-",WORKDAY.INTL(D149,F149-1,weekend_option,holiday_dates))</f>
        <v>45622</v>
      </c>
      <c r="F149" s="24">
        <v>1</v>
      </c>
      <c r="G149" s="26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  <c r="BR149" s="27"/>
      <c r="BS149" s="27"/>
      <c r="BT149" s="27"/>
      <c r="BU149" s="27"/>
      <c r="BV149" s="27"/>
      <c r="BW149" s="27"/>
      <c r="BX149" s="27"/>
      <c r="BY149" s="27"/>
      <c r="BZ149" s="27"/>
      <c r="CA149" s="27"/>
      <c r="CB149" s="27"/>
      <c r="CC149" s="27"/>
      <c r="CD149" s="27"/>
      <c r="CE149" s="27"/>
      <c r="CF149" s="27"/>
    </row>
    <row r="150" spans="1:84" ht="34" x14ac:dyDescent="0.2">
      <c r="A150" s="72" t="s">
        <v>288</v>
      </c>
      <c r="B150" s="24" t="s">
        <v>186</v>
      </c>
      <c r="C150" s="28">
        <v>1</v>
      </c>
      <c r="D150" s="25">
        <f>WORKDAY(E215,1,holiday_dates)</f>
        <v>45625</v>
      </c>
      <c r="E150" s="25">
        <f>IF(OR(D150="",F150=""),"-",WORKDAY.INTL(D150,F150-1,weekend_option,holiday_dates))</f>
        <v>45625</v>
      </c>
      <c r="F150" s="24">
        <v>1</v>
      </c>
      <c r="G150" s="26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  <c r="BR150" s="27"/>
      <c r="BS150" s="27"/>
      <c r="BT150" s="27"/>
      <c r="BU150" s="27"/>
      <c r="BV150" s="27"/>
      <c r="BW150" s="27"/>
      <c r="BX150" s="27"/>
      <c r="BY150" s="27"/>
      <c r="BZ150" s="27"/>
      <c r="CA150" s="27"/>
      <c r="CB150" s="27"/>
      <c r="CC150" s="27"/>
      <c r="CD150" s="27"/>
      <c r="CE150" s="27"/>
      <c r="CF150" s="27"/>
    </row>
    <row r="151" spans="1:84" ht="17" x14ac:dyDescent="0.2">
      <c r="A151" s="73" t="s">
        <v>297</v>
      </c>
      <c r="B151" s="30"/>
      <c r="C151" s="30"/>
      <c r="D151" s="25">
        <f>WORKDAY(E150-1,1,holiday_dates)</f>
        <v>45625</v>
      </c>
      <c r="E151" s="31"/>
      <c r="F151" s="30"/>
      <c r="G151" s="32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3"/>
      <c r="BL151" s="33"/>
      <c r="BM151" s="33"/>
      <c r="BN151" s="33"/>
      <c r="BO151" s="33"/>
      <c r="BP151" s="33"/>
      <c r="BQ151" s="33"/>
      <c r="BR151" s="33"/>
      <c r="BS151" s="33"/>
      <c r="BT151" s="33"/>
      <c r="BU151" s="33"/>
      <c r="BV151" s="33"/>
      <c r="BW151" s="33"/>
      <c r="BX151" s="33"/>
      <c r="BY151" s="33"/>
      <c r="BZ151" s="33"/>
      <c r="CA151" s="33"/>
      <c r="CB151" s="33"/>
      <c r="CC151" s="33"/>
      <c r="CD151" s="33"/>
      <c r="CE151" s="33"/>
      <c r="CF151" s="33"/>
    </row>
    <row r="152" spans="1:84" ht="17" x14ac:dyDescent="0.2">
      <c r="A152" s="60" t="s">
        <v>326</v>
      </c>
      <c r="B152" s="34"/>
      <c r="C152" s="34"/>
      <c r="D152" s="35"/>
      <c r="E152" s="35"/>
      <c r="F152" s="34"/>
      <c r="G152" s="36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  <c r="BV152" s="37"/>
      <c r="BW152" s="37"/>
      <c r="BX152" s="37"/>
      <c r="BY152" s="37"/>
      <c r="BZ152" s="37"/>
      <c r="CA152" s="37"/>
      <c r="CB152" s="37"/>
      <c r="CC152" s="37"/>
      <c r="CD152" s="37"/>
      <c r="CE152" s="37"/>
      <c r="CF152" s="37"/>
    </row>
    <row r="153" spans="1:84" ht="17" x14ac:dyDescent="0.2">
      <c r="A153" s="74" t="s">
        <v>78</v>
      </c>
      <c r="B153" s="34"/>
      <c r="C153" s="34"/>
      <c r="D153" s="35"/>
      <c r="E153" s="35"/>
      <c r="F153" s="34"/>
      <c r="G153" s="36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  <c r="BV153" s="37"/>
      <c r="BW153" s="37"/>
      <c r="BX153" s="37"/>
      <c r="BY153" s="37"/>
      <c r="BZ153" s="37"/>
      <c r="CA153" s="37"/>
      <c r="CB153" s="37"/>
      <c r="CC153" s="37"/>
      <c r="CD153" s="37"/>
      <c r="CE153" s="37"/>
      <c r="CF153" s="37"/>
    </row>
    <row r="154" spans="1:84" ht="17" x14ac:dyDescent="0.2">
      <c r="A154" s="75" t="s">
        <v>148</v>
      </c>
      <c r="B154" s="34"/>
      <c r="C154" s="34"/>
      <c r="D154" s="35"/>
      <c r="E154" s="35"/>
      <c r="F154" s="34"/>
      <c r="G154" s="36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</row>
    <row r="155" spans="1:84" ht="17" x14ac:dyDescent="0.2">
      <c r="A155" s="76" t="s">
        <v>79</v>
      </c>
      <c r="B155" s="34"/>
      <c r="C155" s="34"/>
      <c r="D155" s="35"/>
      <c r="E155" s="35"/>
      <c r="F155" s="34"/>
      <c r="G155" s="36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  <c r="BV155" s="37"/>
      <c r="BW155" s="37"/>
      <c r="BX155" s="37"/>
      <c r="BY155" s="37"/>
      <c r="BZ155" s="37"/>
      <c r="CA155" s="37"/>
      <c r="CB155" s="37"/>
      <c r="CC155" s="37"/>
      <c r="CD155" s="37"/>
      <c r="CE155" s="37"/>
      <c r="CF155" s="37"/>
    </row>
    <row r="156" spans="1:84" ht="17" x14ac:dyDescent="0.2">
      <c r="A156" s="78" t="s">
        <v>80</v>
      </c>
      <c r="B156" s="34" t="s">
        <v>106</v>
      </c>
      <c r="C156" s="38">
        <v>1</v>
      </c>
      <c r="D156" s="35">
        <f>WORKDAY(E21,1,holiday_dates)</f>
        <v>45579</v>
      </c>
      <c r="E156" s="35">
        <f t="shared" ref="E156:E182" si="43">IF(OR(D156="",F156=""),"-",WORKDAY.INTL(D156,F156-1,weekend_option,holiday_dates))</f>
        <v>45580</v>
      </c>
      <c r="F156" s="34">
        <v>2</v>
      </c>
      <c r="G156" s="36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  <c r="BV156" s="37"/>
      <c r="BW156" s="37"/>
      <c r="BX156" s="37"/>
      <c r="BY156" s="37"/>
      <c r="BZ156" s="37"/>
      <c r="CA156" s="37"/>
      <c r="CB156" s="37"/>
      <c r="CC156" s="37"/>
      <c r="CD156" s="37"/>
      <c r="CE156" s="37"/>
      <c r="CF156" s="37"/>
    </row>
    <row r="157" spans="1:84" ht="34" x14ac:dyDescent="0.2">
      <c r="A157" s="78" t="s">
        <v>85</v>
      </c>
      <c r="B157" s="34" t="s">
        <v>81</v>
      </c>
      <c r="C157" s="38">
        <v>1</v>
      </c>
      <c r="D157" s="35">
        <f>WORKDAY(E156,1,holiday_dates)</f>
        <v>45581</v>
      </c>
      <c r="E157" s="35">
        <f t="shared" si="43"/>
        <v>45581</v>
      </c>
      <c r="F157" s="34">
        <v>1</v>
      </c>
      <c r="G157" s="36" t="s">
        <v>323</v>
      </c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  <c r="BV157" s="37"/>
      <c r="BW157" s="37"/>
      <c r="BX157" s="37"/>
      <c r="BY157" s="37"/>
      <c r="BZ157" s="37"/>
      <c r="CA157" s="37"/>
      <c r="CB157" s="37"/>
      <c r="CC157" s="37"/>
      <c r="CD157" s="37"/>
      <c r="CE157" s="37"/>
      <c r="CF157" s="37"/>
    </row>
    <row r="158" spans="1:84" ht="34" x14ac:dyDescent="0.2">
      <c r="A158" s="78" t="s">
        <v>82</v>
      </c>
      <c r="B158" s="34" t="s">
        <v>83</v>
      </c>
      <c r="C158" s="38">
        <v>1</v>
      </c>
      <c r="D158" s="35">
        <f>WORKDAY(E21,1,holiday_dates)</f>
        <v>45579</v>
      </c>
      <c r="E158" s="35">
        <f t="shared" si="43"/>
        <v>45580</v>
      </c>
      <c r="F158" s="34">
        <v>2</v>
      </c>
      <c r="G158" s="36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  <c r="CE158" s="37"/>
      <c r="CF158" s="37"/>
    </row>
    <row r="159" spans="1:84" ht="34" x14ac:dyDescent="0.2">
      <c r="A159" s="78" t="s">
        <v>84</v>
      </c>
      <c r="B159" s="34" t="s">
        <v>86</v>
      </c>
      <c r="C159" s="38">
        <v>1</v>
      </c>
      <c r="D159" s="35">
        <f>WORKDAY(E158,1,holiday_dates)</f>
        <v>45581</v>
      </c>
      <c r="E159" s="35">
        <f t="shared" si="43"/>
        <v>45581</v>
      </c>
      <c r="F159" s="34">
        <v>1</v>
      </c>
      <c r="G159" s="36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  <c r="CE159" s="37"/>
      <c r="CF159" s="37"/>
    </row>
    <row r="160" spans="1:84" ht="17" x14ac:dyDescent="0.2">
      <c r="A160" s="78" t="s">
        <v>87</v>
      </c>
      <c r="B160" s="34" t="s">
        <v>88</v>
      </c>
      <c r="C160" s="38">
        <v>1</v>
      </c>
      <c r="D160" s="35">
        <f>WORKDAY(E21,1,holiday_dates)</f>
        <v>45579</v>
      </c>
      <c r="E160" s="35">
        <f t="shared" si="43"/>
        <v>45580</v>
      </c>
      <c r="F160" s="34">
        <v>2</v>
      </c>
      <c r="G160" s="36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  <c r="CE160" s="37"/>
      <c r="CF160" s="37"/>
    </row>
    <row r="161" spans="1:84" ht="34" x14ac:dyDescent="0.2">
      <c r="A161" s="78" t="s">
        <v>89</v>
      </c>
      <c r="B161" s="34" t="s">
        <v>90</v>
      </c>
      <c r="C161" s="38">
        <v>1</v>
      </c>
      <c r="D161" s="35">
        <f>WORKDAY(E160,1,holiday_dates)</f>
        <v>45581</v>
      </c>
      <c r="E161" s="35">
        <f t="shared" si="43"/>
        <v>45581</v>
      </c>
      <c r="F161" s="34">
        <v>1</v>
      </c>
      <c r="G161" s="36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  <c r="CE161" s="37"/>
      <c r="CF161" s="37"/>
    </row>
    <row r="162" spans="1:84" ht="17" x14ac:dyDescent="0.2">
      <c r="A162" s="78" t="s">
        <v>91</v>
      </c>
      <c r="B162" s="34" t="s">
        <v>92</v>
      </c>
      <c r="C162" s="38">
        <v>1</v>
      </c>
      <c r="D162" s="35">
        <f>WORKDAY(E161,1,holiday_dates)</f>
        <v>45582</v>
      </c>
      <c r="E162" s="35">
        <f t="shared" si="43"/>
        <v>45583</v>
      </c>
      <c r="F162" s="34">
        <v>2</v>
      </c>
      <c r="G162" s="36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  <c r="CE162" s="37"/>
      <c r="CF162" s="37"/>
    </row>
    <row r="163" spans="1:84" ht="34" x14ac:dyDescent="0.2">
      <c r="A163" s="78" t="s">
        <v>93</v>
      </c>
      <c r="B163" s="34" t="s">
        <v>105</v>
      </c>
      <c r="C163" s="38">
        <v>1</v>
      </c>
      <c r="D163" s="35">
        <f>WORKDAY(E162,1,holiday_dates)</f>
        <v>45586</v>
      </c>
      <c r="E163" s="35">
        <f t="shared" si="43"/>
        <v>45586</v>
      </c>
      <c r="F163" s="34">
        <v>1</v>
      </c>
      <c r="G163" s="36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  <c r="CE163" s="37"/>
      <c r="CF163" s="37"/>
    </row>
    <row r="164" spans="1:84" ht="17" x14ac:dyDescent="0.2">
      <c r="A164" s="78" t="s">
        <v>94</v>
      </c>
      <c r="B164" s="34" t="s">
        <v>92</v>
      </c>
      <c r="C164" s="38">
        <v>1</v>
      </c>
      <c r="D164" s="35">
        <f>WORKDAY(E163,1,holiday_dates)</f>
        <v>45587</v>
      </c>
      <c r="E164" s="35">
        <f t="shared" si="43"/>
        <v>45589</v>
      </c>
      <c r="F164" s="34">
        <v>3</v>
      </c>
      <c r="G164" s="36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  <c r="CE164" s="37"/>
      <c r="CF164" s="37"/>
    </row>
    <row r="165" spans="1:84" ht="34" x14ac:dyDescent="0.2">
      <c r="A165" s="78" t="s">
        <v>95</v>
      </c>
      <c r="B165" s="34" t="s">
        <v>92</v>
      </c>
      <c r="C165" s="38">
        <v>1</v>
      </c>
      <c r="D165" s="35">
        <f>WORKDAY(E164,1,holiday_dates)</f>
        <v>45590</v>
      </c>
      <c r="E165" s="35">
        <f t="shared" si="43"/>
        <v>45590</v>
      </c>
      <c r="F165" s="34">
        <v>1</v>
      </c>
      <c r="G165" s="36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  <c r="CE165" s="37"/>
      <c r="CF165" s="37"/>
    </row>
    <row r="166" spans="1:84" ht="17" x14ac:dyDescent="0.2">
      <c r="A166" s="78" t="s">
        <v>96</v>
      </c>
      <c r="B166" s="34" t="s">
        <v>97</v>
      </c>
      <c r="C166" s="38">
        <v>1</v>
      </c>
      <c r="D166" s="35">
        <f>WORKDAY(E163,1,holiday_dates)</f>
        <v>45587</v>
      </c>
      <c r="E166" s="35">
        <f t="shared" si="43"/>
        <v>45590</v>
      </c>
      <c r="F166" s="34">
        <v>4</v>
      </c>
      <c r="G166" s="36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  <c r="CE166" s="37"/>
      <c r="CF166" s="37"/>
    </row>
    <row r="167" spans="1:84" ht="34" x14ac:dyDescent="0.2">
      <c r="A167" s="78" t="s">
        <v>98</v>
      </c>
      <c r="B167" s="34" t="s">
        <v>99</v>
      </c>
      <c r="C167" s="38">
        <v>1</v>
      </c>
      <c r="D167" s="35">
        <f>WORKDAY(E166,1,holiday_dates)</f>
        <v>45593</v>
      </c>
      <c r="E167" s="35">
        <f t="shared" si="43"/>
        <v>45593</v>
      </c>
      <c r="F167" s="34">
        <v>1</v>
      </c>
      <c r="G167" s="36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  <c r="CE167" s="37"/>
      <c r="CF167" s="37"/>
    </row>
    <row r="168" spans="1:84" ht="17" x14ac:dyDescent="0.2">
      <c r="A168" s="78" t="s">
        <v>100</v>
      </c>
      <c r="B168" s="34" t="s">
        <v>92</v>
      </c>
      <c r="C168" s="38">
        <v>1</v>
      </c>
      <c r="D168" s="35">
        <f>WORKDAY(E165,1,holiday_dates)</f>
        <v>45593</v>
      </c>
      <c r="E168" s="35">
        <f t="shared" si="43"/>
        <v>45595</v>
      </c>
      <c r="F168" s="34">
        <v>3</v>
      </c>
      <c r="G168" s="36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  <c r="CE168" s="37"/>
      <c r="CF168" s="37"/>
    </row>
    <row r="169" spans="1:84" ht="34" x14ac:dyDescent="0.2">
      <c r="A169" s="78" t="s">
        <v>101</v>
      </c>
      <c r="B169" s="34" t="s">
        <v>92</v>
      </c>
      <c r="C169" s="38">
        <v>1</v>
      </c>
      <c r="D169" s="35">
        <f>WORKDAY(E168,1,holiday_dates)</f>
        <v>45596</v>
      </c>
      <c r="E169" s="35">
        <f t="shared" si="43"/>
        <v>45596</v>
      </c>
      <c r="F169" s="34">
        <v>1</v>
      </c>
      <c r="G169" s="36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  <c r="CE169" s="37"/>
      <c r="CF169" s="37"/>
    </row>
    <row r="170" spans="1:84" ht="34" x14ac:dyDescent="0.2">
      <c r="A170" s="78" t="s">
        <v>102</v>
      </c>
      <c r="B170" s="39" t="s">
        <v>103</v>
      </c>
      <c r="C170" s="38">
        <v>1</v>
      </c>
      <c r="D170" s="35">
        <f>WORKDAY(E165,1,holiday_dates)</f>
        <v>45593</v>
      </c>
      <c r="E170" s="35">
        <f t="shared" si="43"/>
        <v>45595</v>
      </c>
      <c r="F170" s="34">
        <v>3</v>
      </c>
      <c r="G170" s="36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  <c r="CE170" s="37"/>
      <c r="CF170" s="37"/>
    </row>
    <row r="171" spans="1:84" ht="34" x14ac:dyDescent="0.2">
      <c r="A171" s="78" t="s">
        <v>104</v>
      </c>
      <c r="B171" s="39" t="s">
        <v>107</v>
      </c>
      <c r="C171" s="38">
        <v>1</v>
      </c>
      <c r="D171" s="35">
        <f>WORKDAY(E170,1,holiday_dates)</f>
        <v>45596</v>
      </c>
      <c r="E171" s="35">
        <f t="shared" si="43"/>
        <v>45596</v>
      </c>
      <c r="F171" s="34">
        <v>1</v>
      </c>
      <c r="G171" s="36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  <c r="CE171" s="37"/>
      <c r="CF171" s="37"/>
    </row>
    <row r="172" spans="1:84" ht="34" x14ac:dyDescent="0.2">
      <c r="A172" s="78" t="s">
        <v>108</v>
      </c>
      <c r="B172" s="39" t="s">
        <v>107</v>
      </c>
      <c r="C172" s="38">
        <v>1</v>
      </c>
      <c r="D172" s="35">
        <f>WORKDAY(E165,1,holiday_dates)</f>
        <v>45593</v>
      </c>
      <c r="E172" s="35">
        <f t="shared" si="43"/>
        <v>45595</v>
      </c>
      <c r="F172" s="34">
        <v>3</v>
      </c>
      <c r="G172" s="36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  <c r="CE172" s="37"/>
      <c r="CF172" s="37"/>
    </row>
    <row r="173" spans="1:84" ht="34" x14ac:dyDescent="0.2">
      <c r="A173" s="78" t="s">
        <v>109</v>
      </c>
      <c r="B173" s="39" t="s">
        <v>103</v>
      </c>
      <c r="C173" s="38">
        <v>1</v>
      </c>
      <c r="D173" s="35">
        <f>WORKDAY(E172,1,holiday_dates)</f>
        <v>45596</v>
      </c>
      <c r="E173" s="35">
        <f t="shared" si="43"/>
        <v>45596</v>
      </c>
      <c r="F173" s="34">
        <v>1</v>
      </c>
      <c r="G173" s="36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  <c r="CE173" s="37"/>
      <c r="CF173" s="37"/>
    </row>
    <row r="174" spans="1:84" ht="34" x14ac:dyDescent="0.2">
      <c r="A174" s="78" t="s">
        <v>110</v>
      </c>
      <c r="B174" s="39" t="s">
        <v>111</v>
      </c>
      <c r="C174" s="38">
        <v>1</v>
      </c>
      <c r="D174" s="35">
        <f>WORKDAY(E173,1,holiday_dates)</f>
        <v>45600</v>
      </c>
      <c r="E174" s="35">
        <f t="shared" si="43"/>
        <v>45601</v>
      </c>
      <c r="F174" s="34">
        <v>2</v>
      </c>
      <c r="G174" s="36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  <c r="CE174" s="37"/>
      <c r="CF174" s="37"/>
    </row>
    <row r="175" spans="1:84" ht="34" x14ac:dyDescent="0.2">
      <c r="A175" s="78" t="s">
        <v>112</v>
      </c>
      <c r="B175" s="39" t="s">
        <v>111</v>
      </c>
      <c r="C175" s="38">
        <v>1</v>
      </c>
      <c r="D175" s="35">
        <f>WORKDAY(E165,1,holiday_dates)</f>
        <v>45593</v>
      </c>
      <c r="E175" s="35">
        <f t="shared" si="43"/>
        <v>45603</v>
      </c>
      <c r="F175" s="34">
        <v>8</v>
      </c>
      <c r="G175" s="36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  <c r="CE175" s="37"/>
      <c r="CF175" s="37"/>
    </row>
    <row r="176" spans="1:84" ht="17" x14ac:dyDescent="0.2">
      <c r="A176" s="78" t="s">
        <v>113</v>
      </c>
      <c r="B176" s="39" t="s">
        <v>114</v>
      </c>
      <c r="C176" s="38">
        <v>1</v>
      </c>
      <c r="D176" s="35">
        <f>WORKDAY(E163,1,holiday_dates)</f>
        <v>45587</v>
      </c>
      <c r="E176" s="35">
        <f t="shared" si="43"/>
        <v>45590</v>
      </c>
      <c r="F176" s="34">
        <v>4</v>
      </c>
      <c r="G176" s="36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  <c r="BV176" s="37"/>
      <c r="BW176" s="37"/>
      <c r="BX176" s="37"/>
      <c r="BY176" s="37"/>
      <c r="BZ176" s="37"/>
      <c r="CA176" s="37"/>
      <c r="CB176" s="37"/>
      <c r="CC176" s="37"/>
      <c r="CD176" s="37"/>
      <c r="CE176" s="37"/>
      <c r="CF176" s="37"/>
    </row>
    <row r="177" spans="1:84" ht="34" x14ac:dyDescent="0.2">
      <c r="A177" s="78" t="s">
        <v>115</v>
      </c>
      <c r="B177" s="39" t="s">
        <v>114</v>
      </c>
      <c r="C177" s="38">
        <v>1</v>
      </c>
      <c r="D177" s="35">
        <f>WORKDAY(E163,1,holiday_dates)</f>
        <v>45587</v>
      </c>
      <c r="E177" s="35">
        <f t="shared" si="43"/>
        <v>45590</v>
      </c>
      <c r="F177" s="34">
        <v>4</v>
      </c>
      <c r="G177" s="36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  <c r="BV177" s="37"/>
      <c r="BW177" s="37"/>
      <c r="BX177" s="37"/>
      <c r="BY177" s="37"/>
      <c r="BZ177" s="37"/>
      <c r="CA177" s="37"/>
      <c r="CB177" s="37"/>
      <c r="CC177" s="37"/>
      <c r="CD177" s="37"/>
      <c r="CE177" s="37"/>
      <c r="CF177" s="37"/>
    </row>
    <row r="178" spans="1:84" ht="34" x14ac:dyDescent="0.2">
      <c r="A178" s="78" t="s">
        <v>328</v>
      </c>
      <c r="B178" s="39" t="s">
        <v>116</v>
      </c>
      <c r="C178" s="38">
        <v>1</v>
      </c>
      <c r="D178" s="35">
        <f>WORKDAY(E174,1,holiday_dates)</f>
        <v>45602</v>
      </c>
      <c r="E178" s="35">
        <f t="shared" si="43"/>
        <v>45602</v>
      </c>
      <c r="F178" s="34">
        <v>1</v>
      </c>
      <c r="G178" s="36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  <c r="BV178" s="37"/>
      <c r="BW178" s="37"/>
      <c r="BX178" s="37"/>
      <c r="BY178" s="37"/>
      <c r="BZ178" s="37"/>
      <c r="CA178" s="37"/>
      <c r="CB178" s="37"/>
      <c r="CC178" s="37"/>
      <c r="CD178" s="37"/>
      <c r="CE178" s="37"/>
      <c r="CF178" s="37"/>
    </row>
    <row r="179" spans="1:84" ht="17" x14ac:dyDescent="0.2">
      <c r="A179" s="78" t="s">
        <v>117</v>
      </c>
      <c r="B179" s="39" t="s">
        <v>114</v>
      </c>
      <c r="C179" s="38">
        <v>1</v>
      </c>
      <c r="D179" s="35">
        <f>WORKDAY(E178,1,holiday_dates)</f>
        <v>45603</v>
      </c>
      <c r="E179" s="35">
        <f t="shared" si="43"/>
        <v>45603</v>
      </c>
      <c r="F179" s="34">
        <v>1</v>
      </c>
      <c r="G179" s="36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  <c r="BV179" s="37"/>
      <c r="BW179" s="37"/>
      <c r="BX179" s="37"/>
      <c r="BY179" s="37"/>
      <c r="BZ179" s="37"/>
      <c r="CA179" s="37"/>
      <c r="CB179" s="37"/>
      <c r="CC179" s="37"/>
      <c r="CD179" s="37"/>
      <c r="CE179" s="37"/>
      <c r="CF179" s="37"/>
    </row>
    <row r="180" spans="1:84" ht="17" x14ac:dyDescent="0.2">
      <c r="A180" s="78" t="s">
        <v>118</v>
      </c>
      <c r="B180" s="39" t="s">
        <v>114</v>
      </c>
      <c r="C180" s="38">
        <v>1</v>
      </c>
      <c r="D180" s="35">
        <f>WORKDAY(E178,1,holiday_dates)</f>
        <v>45603</v>
      </c>
      <c r="E180" s="35">
        <f t="shared" si="43"/>
        <v>45603</v>
      </c>
      <c r="F180" s="34">
        <v>1</v>
      </c>
      <c r="G180" s="36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  <c r="BV180" s="37"/>
      <c r="BW180" s="37"/>
      <c r="BX180" s="37"/>
      <c r="BY180" s="37"/>
      <c r="BZ180" s="37"/>
      <c r="CA180" s="37"/>
      <c r="CB180" s="37"/>
      <c r="CC180" s="37"/>
      <c r="CD180" s="37"/>
      <c r="CE180" s="37"/>
      <c r="CF180" s="37"/>
    </row>
    <row r="181" spans="1:84" ht="34" x14ac:dyDescent="0.2">
      <c r="A181" s="78" t="s">
        <v>119</v>
      </c>
      <c r="B181" s="39" t="s">
        <v>92</v>
      </c>
      <c r="C181" s="38">
        <v>1</v>
      </c>
      <c r="D181" s="35">
        <f>WORKDAY(E179,1,holiday_dates)</f>
        <v>45604</v>
      </c>
      <c r="E181" s="35">
        <f t="shared" si="43"/>
        <v>45604</v>
      </c>
      <c r="F181" s="34">
        <v>1</v>
      </c>
      <c r="G181" s="36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  <c r="BV181" s="37"/>
      <c r="BW181" s="37"/>
      <c r="BX181" s="37"/>
      <c r="BY181" s="37"/>
      <c r="BZ181" s="37"/>
      <c r="CA181" s="37"/>
      <c r="CB181" s="37"/>
      <c r="CC181" s="37"/>
      <c r="CD181" s="37"/>
      <c r="CE181" s="37"/>
      <c r="CF181" s="37"/>
    </row>
    <row r="182" spans="1:84" ht="17" x14ac:dyDescent="0.2">
      <c r="A182" s="78" t="s">
        <v>120</v>
      </c>
      <c r="B182" s="39" t="s">
        <v>92</v>
      </c>
      <c r="C182" s="38">
        <v>1</v>
      </c>
      <c r="D182" s="35">
        <f>WORKDAY(E181,1,holiday_dates)</f>
        <v>45607</v>
      </c>
      <c r="E182" s="35">
        <f t="shared" si="43"/>
        <v>45607</v>
      </c>
      <c r="F182" s="34">
        <v>1</v>
      </c>
      <c r="G182" s="36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  <c r="BV182" s="37"/>
      <c r="BW182" s="37"/>
      <c r="BX182" s="37"/>
      <c r="BY182" s="37"/>
      <c r="BZ182" s="37"/>
      <c r="CA182" s="37"/>
      <c r="CB182" s="37"/>
      <c r="CC182" s="37"/>
      <c r="CD182" s="37"/>
      <c r="CE182" s="37"/>
      <c r="CF182" s="37"/>
    </row>
    <row r="183" spans="1:84" ht="17" x14ac:dyDescent="0.2">
      <c r="A183" s="78" t="s">
        <v>237</v>
      </c>
      <c r="B183" s="34"/>
      <c r="C183" s="34"/>
      <c r="D183" s="35">
        <f>WORKDAY(E182-1,1,holiday_dates)</f>
        <v>45607</v>
      </c>
      <c r="E183" s="35"/>
      <c r="F183" s="34"/>
      <c r="G183" s="36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  <c r="BV183" s="37"/>
      <c r="BW183" s="37"/>
      <c r="BX183" s="37"/>
      <c r="BY183" s="37"/>
      <c r="BZ183" s="37"/>
      <c r="CA183" s="37"/>
      <c r="CB183" s="37"/>
      <c r="CC183" s="37"/>
      <c r="CD183" s="37"/>
      <c r="CE183" s="37"/>
      <c r="CF183" s="37"/>
    </row>
    <row r="184" spans="1:84" ht="17" x14ac:dyDescent="0.2">
      <c r="A184" s="76" t="s">
        <v>121</v>
      </c>
      <c r="B184" s="34"/>
      <c r="C184" s="34"/>
      <c r="D184" s="35"/>
      <c r="E184" s="35"/>
      <c r="F184" s="34"/>
      <c r="G184" s="36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  <c r="BV184" s="37"/>
      <c r="BW184" s="37"/>
      <c r="BX184" s="37"/>
      <c r="BY184" s="37"/>
      <c r="BZ184" s="37"/>
      <c r="CA184" s="37"/>
      <c r="CB184" s="37"/>
      <c r="CC184" s="37"/>
      <c r="CD184" s="37"/>
      <c r="CE184" s="37"/>
      <c r="CF184" s="37"/>
    </row>
    <row r="185" spans="1:84" ht="17" x14ac:dyDescent="0.2">
      <c r="A185" s="78" t="s">
        <v>122</v>
      </c>
      <c r="B185" s="39" t="s">
        <v>92</v>
      </c>
      <c r="C185" s="38">
        <v>1</v>
      </c>
      <c r="D185" s="35">
        <f>WORKDAY(E182,1,holiday_dates)</f>
        <v>45608</v>
      </c>
      <c r="E185" s="35">
        <f t="shared" ref="E185:E218" si="44">IF(OR(D185="",F185=""),"-",WORKDAY.INTL(D185,F185-1,weekend_option,holiday_dates))</f>
        <v>45608</v>
      </c>
      <c r="F185" s="34">
        <v>1</v>
      </c>
      <c r="G185" s="36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  <c r="BV185" s="37"/>
      <c r="BW185" s="37"/>
      <c r="BX185" s="37"/>
      <c r="BY185" s="37"/>
      <c r="BZ185" s="37"/>
      <c r="CA185" s="37"/>
      <c r="CB185" s="37"/>
      <c r="CC185" s="37"/>
      <c r="CD185" s="37"/>
      <c r="CE185" s="37"/>
      <c r="CF185" s="37"/>
    </row>
    <row r="186" spans="1:84" ht="17" x14ac:dyDescent="0.2">
      <c r="A186" s="78" t="s">
        <v>123</v>
      </c>
      <c r="B186" s="39" t="s">
        <v>92</v>
      </c>
      <c r="C186" s="38">
        <v>1</v>
      </c>
      <c r="D186" s="35">
        <f>WORKDAY(E182,1,holiday_dates)</f>
        <v>45608</v>
      </c>
      <c r="E186" s="35">
        <f t="shared" si="44"/>
        <v>45608</v>
      </c>
      <c r="F186" s="34">
        <v>1</v>
      </c>
      <c r="G186" s="36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  <c r="CE186" s="37"/>
      <c r="CF186" s="37"/>
    </row>
    <row r="187" spans="1:84" ht="34" x14ac:dyDescent="0.2">
      <c r="A187" s="78" t="s">
        <v>113</v>
      </c>
      <c r="B187" s="39" t="s">
        <v>124</v>
      </c>
      <c r="C187" s="38">
        <v>1</v>
      </c>
      <c r="D187" s="35">
        <f>WORKDAY(E186,1,holiday_dates)</f>
        <v>45609</v>
      </c>
      <c r="E187" s="35">
        <f t="shared" si="44"/>
        <v>45609</v>
      </c>
      <c r="F187" s="34">
        <v>1</v>
      </c>
      <c r="G187" s="36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  <c r="CE187" s="37"/>
      <c r="CF187" s="37"/>
    </row>
    <row r="188" spans="1:84" ht="34" x14ac:dyDescent="0.2">
      <c r="A188" s="78" t="s">
        <v>125</v>
      </c>
      <c r="B188" s="39" t="s">
        <v>124</v>
      </c>
      <c r="C188" s="38">
        <v>1</v>
      </c>
      <c r="D188" s="35">
        <f>WORKDAY(E186,1,holiday_dates)</f>
        <v>45609</v>
      </c>
      <c r="E188" s="35">
        <f t="shared" si="44"/>
        <v>45609</v>
      </c>
      <c r="F188" s="34">
        <v>1</v>
      </c>
      <c r="G188" s="36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  <c r="CE188" s="37"/>
      <c r="CF188" s="37"/>
    </row>
    <row r="189" spans="1:84" ht="34" x14ac:dyDescent="0.2">
      <c r="A189" s="78" t="s">
        <v>128</v>
      </c>
      <c r="B189" s="39" t="s">
        <v>124</v>
      </c>
      <c r="C189" s="38">
        <v>1</v>
      </c>
      <c r="D189" s="35">
        <f>WORKDAY(E188,1,holiday_dates)</f>
        <v>45610</v>
      </c>
      <c r="E189" s="35">
        <f t="shared" si="44"/>
        <v>45610</v>
      </c>
      <c r="F189" s="34">
        <v>1</v>
      </c>
      <c r="G189" s="36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  <c r="CE189" s="37"/>
      <c r="CF189" s="37"/>
    </row>
    <row r="190" spans="1:84" ht="34" x14ac:dyDescent="0.2">
      <c r="A190" s="78" t="s">
        <v>126</v>
      </c>
      <c r="B190" s="39" t="s">
        <v>124</v>
      </c>
      <c r="C190" s="38">
        <v>1</v>
      </c>
      <c r="D190" s="35">
        <f>WORKDAY(E187,1,holiday_dates)</f>
        <v>45610</v>
      </c>
      <c r="E190" s="35">
        <f t="shared" si="44"/>
        <v>45611</v>
      </c>
      <c r="F190" s="34">
        <v>2</v>
      </c>
      <c r="G190" s="36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  <c r="CE190" s="37"/>
      <c r="CF190" s="37"/>
    </row>
    <row r="191" spans="1:84" ht="34" x14ac:dyDescent="0.2">
      <c r="A191" s="78" t="s">
        <v>127</v>
      </c>
      <c r="B191" s="39" t="s">
        <v>124</v>
      </c>
      <c r="C191" s="38">
        <v>1</v>
      </c>
      <c r="D191" s="35">
        <f>WORKDAY(E188,1,holiday_dates)</f>
        <v>45610</v>
      </c>
      <c r="E191" s="35">
        <f t="shared" si="44"/>
        <v>45611</v>
      </c>
      <c r="F191" s="34">
        <v>2</v>
      </c>
      <c r="G191" s="36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  <c r="CE191" s="37"/>
      <c r="CF191" s="37"/>
    </row>
    <row r="192" spans="1:84" ht="34" x14ac:dyDescent="0.2">
      <c r="A192" s="78" t="s">
        <v>316</v>
      </c>
      <c r="B192" s="39" t="s">
        <v>124</v>
      </c>
      <c r="C192" s="38">
        <v>1</v>
      </c>
      <c r="D192" s="35">
        <f>WORKDAY(E188,1,holiday_dates)</f>
        <v>45610</v>
      </c>
      <c r="E192" s="35">
        <f t="shared" si="44"/>
        <v>45611</v>
      </c>
      <c r="F192" s="34">
        <v>2</v>
      </c>
      <c r="G192" s="36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  <c r="CE192" s="37"/>
      <c r="CF192" s="37"/>
    </row>
    <row r="193" spans="1:84" ht="34" x14ac:dyDescent="0.2">
      <c r="A193" s="78" t="s">
        <v>327</v>
      </c>
      <c r="B193" s="39" t="s">
        <v>124</v>
      </c>
      <c r="C193" s="38">
        <v>1</v>
      </c>
      <c r="D193" s="35">
        <f>WORKDAY(E189,1,holiday_dates)</f>
        <v>45611</v>
      </c>
      <c r="E193" s="35">
        <f t="shared" si="44"/>
        <v>45611</v>
      </c>
      <c r="F193" s="34">
        <v>1</v>
      </c>
      <c r="G193" s="36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  <c r="CE193" s="37"/>
      <c r="CF193" s="37"/>
    </row>
    <row r="194" spans="1:84" ht="34" x14ac:dyDescent="0.2">
      <c r="A194" s="78" t="s">
        <v>129</v>
      </c>
      <c r="B194" s="39" t="s">
        <v>124</v>
      </c>
      <c r="C194" s="38">
        <v>1</v>
      </c>
      <c r="D194" s="35">
        <f>WORKDAY(E189,1,holiday_dates)</f>
        <v>45611</v>
      </c>
      <c r="E194" s="35">
        <f t="shared" si="44"/>
        <v>45611</v>
      </c>
      <c r="F194" s="34">
        <v>1</v>
      </c>
      <c r="G194" s="36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  <c r="CE194" s="37"/>
      <c r="CF194" s="37"/>
    </row>
    <row r="195" spans="1:84" ht="34" x14ac:dyDescent="0.2">
      <c r="A195" s="78" t="s">
        <v>117</v>
      </c>
      <c r="B195" s="39" t="s">
        <v>124</v>
      </c>
      <c r="C195" s="38">
        <v>1</v>
      </c>
      <c r="D195" s="35">
        <f>WORKDAY(E189,1,holiday_dates)</f>
        <v>45611</v>
      </c>
      <c r="E195" s="35">
        <f t="shared" si="44"/>
        <v>45611</v>
      </c>
      <c r="F195" s="34">
        <v>1</v>
      </c>
      <c r="G195" s="36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  <c r="CE195" s="37"/>
      <c r="CF195" s="37"/>
    </row>
    <row r="196" spans="1:84" ht="34" x14ac:dyDescent="0.2">
      <c r="A196" s="78" t="s">
        <v>118</v>
      </c>
      <c r="B196" s="39" t="s">
        <v>124</v>
      </c>
      <c r="C196" s="38">
        <v>1</v>
      </c>
      <c r="D196" s="35">
        <f>WORKDAY(E191,1,holiday_dates)</f>
        <v>45614</v>
      </c>
      <c r="E196" s="35">
        <f t="shared" si="44"/>
        <v>45614</v>
      </c>
      <c r="F196" s="34">
        <v>1</v>
      </c>
      <c r="G196" s="36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  <c r="CE196" s="37"/>
      <c r="CF196" s="37"/>
    </row>
    <row r="197" spans="1:84" ht="34" x14ac:dyDescent="0.2">
      <c r="A197" s="78" t="s">
        <v>130</v>
      </c>
      <c r="B197" s="39" t="s">
        <v>131</v>
      </c>
      <c r="C197" s="38">
        <v>1</v>
      </c>
      <c r="D197" s="35">
        <f>WORKDAY(E195,1,holiday_dates)</f>
        <v>45614</v>
      </c>
      <c r="E197" s="35">
        <f t="shared" si="44"/>
        <v>45614</v>
      </c>
      <c r="F197" s="34">
        <v>1</v>
      </c>
      <c r="G197" s="36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  <c r="CE197" s="37"/>
      <c r="CF197" s="37"/>
    </row>
    <row r="198" spans="1:84" ht="34" x14ac:dyDescent="0.2">
      <c r="A198" s="78" t="s">
        <v>132</v>
      </c>
      <c r="B198" s="39" t="s">
        <v>124</v>
      </c>
      <c r="C198" s="38">
        <v>1</v>
      </c>
      <c r="D198" s="35">
        <f>WORKDAY(E196,1,holiday_dates)</f>
        <v>45615</v>
      </c>
      <c r="E198" s="35">
        <f t="shared" si="44"/>
        <v>45617</v>
      </c>
      <c r="F198" s="34">
        <v>3</v>
      </c>
      <c r="G198" s="36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  <c r="CE198" s="37"/>
      <c r="CF198" s="37"/>
    </row>
    <row r="199" spans="1:84" ht="34" x14ac:dyDescent="0.2">
      <c r="A199" s="78" t="s">
        <v>133</v>
      </c>
      <c r="B199" s="39" t="s">
        <v>131</v>
      </c>
      <c r="C199" s="38">
        <v>1</v>
      </c>
      <c r="D199" s="35">
        <f>WORKDAY(E198,1,holiday_dates)</f>
        <v>45618</v>
      </c>
      <c r="E199" s="35">
        <f t="shared" si="44"/>
        <v>45618</v>
      </c>
      <c r="F199" s="34">
        <v>1</v>
      </c>
      <c r="G199" s="36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  <c r="CE199" s="37"/>
      <c r="CF199" s="37"/>
    </row>
    <row r="200" spans="1:84" ht="17" x14ac:dyDescent="0.2">
      <c r="A200" s="78" t="s">
        <v>235</v>
      </c>
      <c r="B200" s="34"/>
      <c r="C200" s="34"/>
      <c r="D200" s="35">
        <f>WORKDAY(E199-1,1,holiday_dates)</f>
        <v>45618</v>
      </c>
      <c r="E200" s="35"/>
      <c r="F200" s="34"/>
      <c r="G200" s="36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  <c r="CE200" s="37"/>
      <c r="CF200" s="37"/>
    </row>
    <row r="201" spans="1:84" ht="17" x14ac:dyDescent="0.2">
      <c r="A201" s="78" t="s">
        <v>120</v>
      </c>
      <c r="B201" s="39" t="s">
        <v>92</v>
      </c>
      <c r="C201" s="38">
        <v>1</v>
      </c>
      <c r="D201" s="35">
        <f>WORKDAY(E199,1,holiday_dates)</f>
        <v>45621</v>
      </c>
      <c r="E201" s="35">
        <f t="shared" si="44"/>
        <v>45621</v>
      </c>
      <c r="F201" s="34">
        <v>1</v>
      </c>
      <c r="G201" s="36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  <c r="CE201" s="37"/>
      <c r="CF201" s="37"/>
    </row>
    <row r="202" spans="1:84" ht="17" x14ac:dyDescent="0.2">
      <c r="A202" s="78" t="s">
        <v>236</v>
      </c>
      <c r="B202" s="34"/>
      <c r="C202" s="34"/>
      <c r="D202" s="35">
        <f>WORKDAY(E201-1,1,holiday_dates)</f>
        <v>45621</v>
      </c>
      <c r="E202" s="35"/>
      <c r="F202" s="34"/>
      <c r="G202" s="36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  <c r="CE202" s="37"/>
      <c r="CF202" s="37"/>
    </row>
    <row r="203" spans="1:84" ht="17" x14ac:dyDescent="0.2">
      <c r="A203" s="76" t="s">
        <v>134</v>
      </c>
      <c r="B203" s="34"/>
      <c r="C203" s="34"/>
      <c r="D203" s="35"/>
      <c r="E203" s="35"/>
      <c r="F203" s="34"/>
      <c r="G203" s="36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  <c r="CE203" s="37"/>
      <c r="CF203" s="37"/>
    </row>
    <row r="204" spans="1:84" ht="17" x14ac:dyDescent="0.2">
      <c r="A204" s="78" t="s">
        <v>135</v>
      </c>
      <c r="B204" s="39" t="s">
        <v>92</v>
      </c>
      <c r="C204" s="38">
        <v>1</v>
      </c>
      <c r="D204" s="35">
        <f>WORKDAY(E197,1,holiday_dates)</f>
        <v>45615</v>
      </c>
      <c r="E204" s="35">
        <f t="shared" si="44"/>
        <v>45615</v>
      </c>
      <c r="F204" s="34">
        <v>1</v>
      </c>
      <c r="G204" s="36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  <c r="BV204" s="37"/>
      <c r="BW204" s="37"/>
      <c r="BX204" s="37"/>
      <c r="BY204" s="37"/>
      <c r="BZ204" s="37"/>
      <c r="CA204" s="37"/>
      <c r="CB204" s="37"/>
      <c r="CC204" s="37"/>
      <c r="CD204" s="37"/>
      <c r="CE204" s="37"/>
      <c r="CF204" s="37"/>
    </row>
    <row r="205" spans="1:84" ht="34" x14ac:dyDescent="0.2">
      <c r="A205" s="78" t="s">
        <v>136</v>
      </c>
      <c r="B205" s="39" t="s">
        <v>131</v>
      </c>
      <c r="C205" s="38">
        <v>1</v>
      </c>
      <c r="D205" s="35">
        <f>WORKDAY(E204,1,holiday_dates)</f>
        <v>45616</v>
      </c>
      <c r="E205" s="35">
        <f t="shared" si="44"/>
        <v>45617</v>
      </c>
      <c r="F205" s="34">
        <v>2</v>
      </c>
      <c r="G205" s="36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  <c r="BV205" s="37"/>
      <c r="BW205" s="37"/>
      <c r="BX205" s="37"/>
      <c r="BY205" s="37"/>
      <c r="BZ205" s="37"/>
      <c r="CA205" s="37"/>
      <c r="CB205" s="37"/>
      <c r="CC205" s="37"/>
      <c r="CD205" s="37"/>
      <c r="CE205" s="37"/>
      <c r="CF205" s="37"/>
    </row>
    <row r="206" spans="1:84" ht="34" x14ac:dyDescent="0.2">
      <c r="A206" s="78" t="s">
        <v>137</v>
      </c>
      <c r="B206" s="39" t="s">
        <v>131</v>
      </c>
      <c r="C206" s="38">
        <v>1</v>
      </c>
      <c r="D206" s="35">
        <f>WORKDAY(E205,1,holiday_dates)</f>
        <v>45618</v>
      </c>
      <c r="E206" s="35">
        <f t="shared" si="44"/>
        <v>45618</v>
      </c>
      <c r="F206" s="34">
        <v>1</v>
      </c>
      <c r="G206" s="36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  <c r="BV206" s="37"/>
      <c r="BW206" s="37"/>
      <c r="BX206" s="37"/>
      <c r="BY206" s="37"/>
      <c r="BZ206" s="37"/>
      <c r="CA206" s="37"/>
      <c r="CB206" s="37"/>
      <c r="CC206" s="37"/>
      <c r="CD206" s="37"/>
      <c r="CE206" s="37"/>
      <c r="CF206" s="37"/>
    </row>
    <row r="207" spans="1:84" ht="34" x14ac:dyDescent="0.2">
      <c r="A207" s="78" t="s">
        <v>118</v>
      </c>
      <c r="B207" s="39" t="s">
        <v>131</v>
      </c>
      <c r="C207" s="38">
        <v>1</v>
      </c>
      <c r="D207" s="35">
        <f>WORKDAY(E205,1,holiday_dates)</f>
        <v>45618</v>
      </c>
      <c r="E207" s="35">
        <f t="shared" si="44"/>
        <v>45618</v>
      </c>
      <c r="F207" s="34">
        <v>1</v>
      </c>
      <c r="G207" s="36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  <c r="BV207" s="37"/>
      <c r="BW207" s="37"/>
      <c r="BX207" s="37"/>
      <c r="BY207" s="37"/>
      <c r="BZ207" s="37"/>
      <c r="CA207" s="37"/>
      <c r="CB207" s="37"/>
      <c r="CC207" s="37"/>
      <c r="CD207" s="37"/>
      <c r="CE207" s="37"/>
      <c r="CF207" s="37"/>
    </row>
    <row r="208" spans="1:84" ht="34" x14ac:dyDescent="0.2">
      <c r="A208" s="78" t="s">
        <v>117</v>
      </c>
      <c r="B208" s="39" t="s">
        <v>131</v>
      </c>
      <c r="C208" s="38">
        <v>1</v>
      </c>
      <c r="D208" s="35">
        <f>WORKDAY(E205,1,holiday_dates)</f>
        <v>45618</v>
      </c>
      <c r="E208" s="35">
        <f t="shared" si="44"/>
        <v>45618</v>
      </c>
      <c r="F208" s="34">
        <v>1</v>
      </c>
      <c r="G208" s="36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</row>
    <row r="209" spans="1:84" ht="34" x14ac:dyDescent="0.2">
      <c r="A209" s="78" t="s">
        <v>119</v>
      </c>
      <c r="B209" s="39" t="s">
        <v>124</v>
      </c>
      <c r="C209" s="38">
        <v>1</v>
      </c>
      <c r="D209" s="35">
        <f>WORKDAY(E206,1,holiday_dates)</f>
        <v>45621</v>
      </c>
      <c r="E209" s="35">
        <f t="shared" si="44"/>
        <v>45621</v>
      </c>
      <c r="F209" s="34">
        <v>1</v>
      </c>
      <c r="G209" s="36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  <c r="BV209" s="37"/>
      <c r="BW209" s="37"/>
      <c r="BX209" s="37"/>
      <c r="BY209" s="37"/>
      <c r="BZ209" s="37"/>
      <c r="CA209" s="37"/>
      <c r="CB209" s="37"/>
      <c r="CC209" s="37"/>
      <c r="CD209" s="37"/>
      <c r="CE209" s="37"/>
      <c r="CF209" s="37"/>
    </row>
    <row r="210" spans="1:84" ht="17" x14ac:dyDescent="0.2">
      <c r="A210" s="78" t="s">
        <v>120</v>
      </c>
      <c r="B210" s="39" t="s">
        <v>92</v>
      </c>
      <c r="C210" s="38">
        <v>1</v>
      </c>
      <c r="D210" s="35">
        <f>WORKDAY(E208,1,holiday_dates)</f>
        <v>45621</v>
      </c>
      <c r="E210" s="35">
        <f t="shared" si="44"/>
        <v>45621</v>
      </c>
      <c r="F210" s="34">
        <v>1</v>
      </c>
      <c r="G210" s="36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  <c r="BV210" s="37"/>
      <c r="BW210" s="37"/>
      <c r="BX210" s="37"/>
      <c r="BY210" s="37"/>
      <c r="BZ210" s="37"/>
      <c r="CA210" s="37"/>
      <c r="CB210" s="37"/>
      <c r="CC210" s="37"/>
      <c r="CD210" s="37"/>
      <c r="CE210" s="37"/>
      <c r="CF210" s="37"/>
    </row>
    <row r="211" spans="1:84" ht="17" x14ac:dyDescent="0.2">
      <c r="A211" s="78" t="s">
        <v>238</v>
      </c>
      <c r="B211" s="34"/>
      <c r="C211" s="34"/>
      <c r="D211" s="35">
        <f>WORKDAY(E210-1,1,holiday_dates)</f>
        <v>45621</v>
      </c>
      <c r="E211" s="35"/>
      <c r="F211" s="34"/>
      <c r="G211" s="36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  <c r="BV211" s="37"/>
      <c r="BW211" s="37"/>
      <c r="BX211" s="37"/>
      <c r="BY211" s="37"/>
      <c r="BZ211" s="37"/>
      <c r="CA211" s="37"/>
      <c r="CB211" s="37"/>
      <c r="CC211" s="37"/>
      <c r="CD211" s="37"/>
      <c r="CE211" s="37"/>
      <c r="CF211" s="37"/>
    </row>
    <row r="212" spans="1:84" ht="17" x14ac:dyDescent="0.2">
      <c r="A212" s="76" t="s">
        <v>138</v>
      </c>
      <c r="B212" s="34"/>
      <c r="C212" s="34"/>
      <c r="D212" s="35"/>
      <c r="E212" s="35"/>
      <c r="F212" s="34"/>
      <c r="G212" s="36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  <c r="BV212" s="37"/>
      <c r="BW212" s="37"/>
      <c r="BX212" s="37"/>
      <c r="BY212" s="37"/>
      <c r="BZ212" s="37"/>
      <c r="CA212" s="37"/>
      <c r="CB212" s="37"/>
      <c r="CC212" s="37"/>
      <c r="CD212" s="37"/>
      <c r="CE212" s="37"/>
      <c r="CF212" s="37"/>
    </row>
    <row r="213" spans="1:84" ht="17" x14ac:dyDescent="0.2">
      <c r="A213" s="78" t="s">
        <v>258</v>
      </c>
      <c r="B213" s="39" t="s">
        <v>28</v>
      </c>
      <c r="C213" s="38">
        <v>1</v>
      </c>
      <c r="D213" s="35">
        <f>WORKDAY(E175,1,holiday_dates)</f>
        <v>45604</v>
      </c>
      <c r="E213" s="35">
        <f>IF(OR(D213="",F213=""),"-",WORKDAY.INTL(D213,F213-1,weekend_option,holiday_dates))</f>
        <v>45604</v>
      </c>
      <c r="F213" s="34">
        <v>1</v>
      </c>
      <c r="G213" s="36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  <c r="BV213" s="37"/>
      <c r="BW213" s="37"/>
      <c r="BX213" s="37"/>
      <c r="BY213" s="37"/>
      <c r="BZ213" s="37"/>
      <c r="CA213" s="37"/>
      <c r="CB213" s="37"/>
      <c r="CC213" s="37"/>
      <c r="CD213" s="37"/>
      <c r="CE213" s="37"/>
      <c r="CF213" s="37"/>
    </row>
    <row r="214" spans="1:84" ht="34" x14ac:dyDescent="0.2">
      <c r="A214" s="78" t="s">
        <v>244</v>
      </c>
      <c r="B214" s="39" t="s">
        <v>131</v>
      </c>
      <c r="C214" s="38">
        <v>1</v>
      </c>
      <c r="D214" s="35">
        <f>WORKDAY(E213,1,holiday_dates)</f>
        <v>45607</v>
      </c>
      <c r="E214" s="35">
        <f t="shared" si="44"/>
        <v>45618</v>
      </c>
      <c r="F214" s="34">
        <v>10</v>
      </c>
      <c r="G214" s="36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  <c r="CE214" s="37"/>
      <c r="CF214" s="37"/>
    </row>
    <row r="215" spans="1:84" ht="34" x14ac:dyDescent="0.2">
      <c r="A215" s="78" t="s">
        <v>245</v>
      </c>
      <c r="B215" s="39" t="s">
        <v>254</v>
      </c>
      <c r="C215" s="38">
        <v>1</v>
      </c>
      <c r="D215" s="35">
        <f>WORKDAY(E214,1,holiday_dates)</f>
        <v>45621</v>
      </c>
      <c r="E215" s="35">
        <f t="shared" si="44"/>
        <v>45624</v>
      </c>
      <c r="F215" s="34">
        <v>4</v>
      </c>
      <c r="G215" s="36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  <c r="CE215" s="37"/>
      <c r="CF215" s="37"/>
    </row>
    <row r="216" spans="1:84" ht="17" x14ac:dyDescent="0.2">
      <c r="A216" s="78" t="s">
        <v>259</v>
      </c>
      <c r="B216" s="39" t="s">
        <v>261</v>
      </c>
      <c r="C216" s="38">
        <v>1</v>
      </c>
      <c r="D216" s="35">
        <f>WORKDAY(E213,1,holiday_dates)</f>
        <v>45607</v>
      </c>
      <c r="E216" s="35">
        <f t="shared" si="44"/>
        <v>45607</v>
      </c>
      <c r="F216" s="34">
        <v>1</v>
      </c>
      <c r="G216" s="36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  <c r="CE216" s="37"/>
      <c r="CF216" s="37"/>
    </row>
    <row r="217" spans="1:84" ht="17" x14ac:dyDescent="0.2">
      <c r="A217" s="78" t="s">
        <v>246</v>
      </c>
      <c r="B217" s="39" t="s">
        <v>92</v>
      </c>
      <c r="C217" s="38">
        <v>1</v>
      </c>
      <c r="D217" s="35">
        <f>WORKDAY(E215,1,holiday_dates)</f>
        <v>45625</v>
      </c>
      <c r="E217" s="35">
        <f t="shared" si="44"/>
        <v>45629</v>
      </c>
      <c r="F217" s="34">
        <v>3</v>
      </c>
      <c r="G217" s="36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  <c r="CE217" s="37"/>
      <c r="CF217" s="37"/>
    </row>
    <row r="218" spans="1:84" ht="17" x14ac:dyDescent="0.2">
      <c r="A218" s="78" t="s">
        <v>318</v>
      </c>
      <c r="B218" s="39" t="s">
        <v>92</v>
      </c>
      <c r="C218" s="38">
        <v>1</v>
      </c>
      <c r="D218" s="35">
        <f>WORKDAY(E217,1,holiday_dates)</f>
        <v>45630</v>
      </c>
      <c r="E218" s="35">
        <f t="shared" si="44"/>
        <v>45632</v>
      </c>
      <c r="F218" s="34">
        <v>3</v>
      </c>
      <c r="G218" s="36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  <c r="CE218" s="37"/>
      <c r="CF218" s="37"/>
    </row>
    <row r="219" spans="1:84" ht="51" x14ac:dyDescent="0.2">
      <c r="A219" s="78" t="s">
        <v>247</v>
      </c>
      <c r="B219" s="39" t="s">
        <v>300</v>
      </c>
      <c r="C219" s="38">
        <v>1</v>
      </c>
      <c r="D219" s="35">
        <f>WORKDAY(E227,1,holiday_dates)</f>
        <v>45642</v>
      </c>
      <c r="E219" s="35">
        <f t="shared" ref="E219:E250" si="45">IF(OR(D219="",F219=""),"-",WORKDAY.INTL(D219,F219-1,weekend_option,holiday_dates))</f>
        <v>45642</v>
      </c>
      <c r="F219" s="34">
        <v>1</v>
      </c>
      <c r="G219" s="36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  <c r="CE219" s="37"/>
      <c r="CF219" s="37"/>
    </row>
    <row r="220" spans="1:84" ht="34" x14ac:dyDescent="0.2">
      <c r="A220" s="78" t="s">
        <v>303</v>
      </c>
      <c r="B220" s="39" t="s">
        <v>304</v>
      </c>
      <c r="C220" s="38">
        <v>1</v>
      </c>
      <c r="D220" s="35">
        <f>WORKDAY(E213,1,holiday_dates)</f>
        <v>45607</v>
      </c>
      <c r="E220" s="35">
        <f t="shared" si="45"/>
        <v>45642</v>
      </c>
      <c r="F220" s="34">
        <v>26</v>
      </c>
      <c r="G220" s="36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  <c r="CE220" s="37"/>
      <c r="CF220" s="37"/>
    </row>
    <row r="221" spans="1:84" ht="34" x14ac:dyDescent="0.2">
      <c r="A221" s="78" t="s">
        <v>330</v>
      </c>
      <c r="B221" s="34"/>
      <c r="C221" s="34"/>
      <c r="D221" s="35">
        <f>WORKDAY(E220-1,1,holiday_dates)</f>
        <v>45642</v>
      </c>
      <c r="E221" s="35"/>
      <c r="F221" s="34"/>
      <c r="G221" s="36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  <c r="CE221" s="37"/>
      <c r="CF221" s="37"/>
    </row>
    <row r="222" spans="1:84" ht="17" x14ac:dyDescent="0.2">
      <c r="A222" s="76" t="s">
        <v>139</v>
      </c>
      <c r="B222" s="34"/>
      <c r="C222" s="34"/>
      <c r="D222" s="35"/>
      <c r="E222" s="35"/>
      <c r="F222" s="34"/>
      <c r="G222" s="36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  <c r="CE222" s="37"/>
      <c r="CF222" s="37"/>
    </row>
    <row r="223" spans="1:84" ht="17" x14ac:dyDescent="0.2">
      <c r="A223" s="78" t="s">
        <v>249</v>
      </c>
      <c r="B223" s="39" t="s">
        <v>262</v>
      </c>
      <c r="C223" s="38">
        <v>1</v>
      </c>
      <c r="D223" s="35">
        <f>WORKDAY(E216,1,holiday_dates)</f>
        <v>45608</v>
      </c>
      <c r="E223" s="35">
        <f t="shared" si="45"/>
        <v>45609</v>
      </c>
      <c r="F223" s="34">
        <v>2</v>
      </c>
      <c r="G223" s="36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  <c r="CE223" s="37"/>
      <c r="CF223" s="37"/>
    </row>
    <row r="224" spans="1:84" ht="17" x14ac:dyDescent="0.2">
      <c r="A224" s="78" t="s">
        <v>250</v>
      </c>
      <c r="B224" s="39" t="s">
        <v>92</v>
      </c>
      <c r="C224" s="38">
        <v>1</v>
      </c>
      <c r="D224" s="35">
        <f>WORKDAY(E218,1,holiday_dates)</f>
        <v>45635</v>
      </c>
      <c r="E224" s="35">
        <f t="shared" si="45"/>
        <v>45636</v>
      </c>
      <c r="F224" s="34">
        <v>2</v>
      </c>
      <c r="G224" s="36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  <c r="CE224" s="37"/>
      <c r="CF224" s="37"/>
    </row>
    <row r="225" spans="1:84" ht="17" x14ac:dyDescent="0.2">
      <c r="A225" s="78" t="s">
        <v>260</v>
      </c>
      <c r="B225" s="39" t="s">
        <v>262</v>
      </c>
      <c r="C225" s="38">
        <v>1</v>
      </c>
      <c r="D225" s="35">
        <f>WORKDAY(E223,1,holiday_dates)</f>
        <v>45610</v>
      </c>
      <c r="E225" s="35">
        <f t="shared" si="45"/>
        <v>45610</v>
      </c>
      <c r="F225" s="34">
        <v>1</v>
      </c>
      <c r="G225" s="36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  <c r="CE225" s="37"/>
      <c r="CF225" s="37"/>
    </row>
    <row r="226" spans="1:84" ht="17" x14ac:dyDescent="0.2">
      <c r="A226" s="78" t="s">
        <v>120</v>
      </c>
      <c r="B226" s="39" t="s">
        <v>92</v>
      </c>
      <c r="C226" s="38">
        <v>1</v>
      </c>
      <c r="D226" s="35">
        <f>WORKDAY(E224,1,holiday_dates)</f>
        <v>45637</v>
      </c>
      <c r="E226" s="35">
        <f>IF(OR(D226="",F226=""),"-",WORKDAY.INTL(D226,F226-1,weekend_option,holiday_dates))</f>
        <v>45637</v>
      </c>
      <c r="F226" s="34">
        <v>1</v>
      </c>
      <c r="G226" s="36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  <c r="CE226" s="37"/>
      <c r="CF226" s="37"/>
    </row>
    <row r="227" spans="1:84" ht="17" x14ac:dyDescent="0.2">
      <c r="A227" s="78" t="s">
        <v>266</v>
      </c>
      <c r="B227" s="39" t="s">
        <v>92</v>
      </c>
      <c r="C227" s="38">
        <v>1</v>
      </c>
      <c r="D227" s="35">
        <f>WORKDAY(E224,1,holiday_dates)</f>
        <v>45637</v>
      </c>
      <c r="E227" s="35">
        <f t="shared" si="45"/>
        <v>45639</v>
      </c>
      <c r="F227" s="34">
        <v>3</v>
      </c>
      <c r="G227" s="36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  <c r="CE227" s="37"/>
      <c r="CF227" s="37"/>
    </row>
    <row r="228" spans="1:84" ht="17" x14ac:dyDescent="0.2">
      <c r="A228" s="78" t="s">
        <v>252</v>
      </c>
      <c r="B228" s="39" t="s">
        <v>92</v>
      </c>
      <c r="C228" s="38">
        <v>1</v>
      </c>
      <c r="D228" s="35">
        <f>WORKDAY(E224,1,holiday_dates)</f>
        <v>45637</v>
      </c>
      <c r="E228" s="35">
        <f t="shared" si="45"/>
        <v>45639</v>
      </c>
      <c r="F228" s="34">
        <v>3</v>
      </c>
      <c r="G228" s="36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  <c r="CE228" s="37"/>
      <c r="CF228" s="37"/>
    </row>
    <row r="229" spans="1:84" ht="17" x14ac:dyDescent="0.2">
      <c r="A229" s="78" t="s">
        <v>253</v>
      </c>
      <c r="B229" s="39" t="s">
        <v>299</v>
      </c>
      <c r="C229" s="38">
        <v>1</v>
      </c>
      <c r="D229" s="35">
        <f>WORKDAY(E228,1,holiday_dates)</f>
        <v>45642</v>
      </c>
      <c r="E229" s="35">
        <f t="shared" si="45"/>
        <v>45642</v>
      </c>
      <c r="F229" s="34">
        <v>1</v>
      </c>
      <c r="G229" s="36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  <c r="CE229" s="37"/>
      <c r="CF229" s="37"/>
    </row>
    <row r="230" spans="1:84" ht="17" x14ac:dyDescent="0.2">
      <c r="A230" s="78" t="s">
        <v>243</v>
      </c>
      <c r="B230" s="34"/>
      <c r="C230" s="34"/>
      <c r="D230" s="35">
        <f>WORKDAY(E229-1,1,holiday_dates)</f>
        <v>45642</v>
      </c>
      <c r="E230" s="35"/>
      <c r="F230" s="34"/>
      <c r="G230" s="36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  <c r="CE230" s="37"/>
      <c r="CF230" s="37"/>
    </row>
    <row r="231" spans="1:84" ht="17" x14ac:dyDescent="0.2">
      <c r="A231" s="78" t="s">
        <v>78</v>
      </c>
      <c r="B231" s="34"/>
      <c r="C231" s="34"/>
      <c r="D231" s="35">
        <f>WORKDAY(E229-1,1,holiday_dates)</f>
        <v>45642</v>
      </c>
      <c r="E231" s="35"/>
      <c r="F231" s="34"/>
      <c r="G231" s="36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  <c r="CE231" s="37"/>
      <c r="CF231" s="37"/>
    </row>
    <row r="232" spans="1:84" ht="17" x14ac:dyDescent="0.2">
      <c r="A232" s="75" t="s">
        <v>329</v>
      </c>
      <c r="B232" s="34"/>
      <c r="C232" s="34"/>
      <c r="D232" s="35"/>
      <c r="E232" s="35"/>
      <c r="F232" s="34"/>
      <c r="G232" s="36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  <c r="BV232" s="37"/>
      <c r="BW232" s="37"/>
      <c r="BX232" s="37"/>
      <c r="BY232" s="37"/>
      <c r="BZ232" s="37"/>
      <c r="CA232" s="37"/>
      <c r="CB232" s="37"/>
      <c r="CC232" s="37"/>
      <c r="CD232" s="37"/>
      <c r="CE232" s="37"/>
      <c r="CF232" s="37"/>
    </row>
    <row r="233" spans="1:84" ht="17" x14ac:dyDescent="0.2">
      <c r="A233" s="76" t="s">
        <v>140</v>
      </c>
      <c r="B233" s="34"/>
      <c r="C233" s="34"/>
      <c r="D233" s="35"/>
      <c r="E233" s="35"/>
      <c r="F233" s="34"/>
      <c r="G233" s="36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  <c r="BV233" s="37"/>
      <c r="BW233" s="37"/>
      <c r="BX233" s="37"/>
      <c r="BY233" s="37"/>
      <c r="BZ233" s="37"/>
      <c r="CA233" s="37"/>
      <c r="CB233" s="37"/>
      <c r="CC233" s="37"/>
      <c r="CD233" s="37"/>
      <c r="CE233" s="37"/>
      <c r="CF233" s="37"/>
    </row>
    <row r="234" spans="1:84" ht="17" x14ac:dyDescent="0.2">
      <c r="A234" s="78" t="s">
        <v>141</v>
      </c>
      <c r="B234" s="39" t="s">
        <v>314</v>
      </c>
      <c r="C234" s="38">
        <v>1</v>
      </c>
      <c r="D234" s="35">
        <f>WORKDAY(E229,1,holiday_dates)</f>
        <v>45643</v>
      </c>
      <c r="E234" s="35">
        <f t="shared" si="45"/>
        <v>45643</v>
      </c>
      <c r="F234" s="34">
        <v>1</v>
      </c>
      <c r="G234" s="36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  <c r="BV234" s="37"/>
      <c r="BW234" s="37"/>
      <c r="BX234" s="37"/>
      <c r="BY234" s="37"/>
      <c r="BZ234" s="37"/>
      <c r="CA234" s="37"/>
      <c r="CB234" s="37"/>
      <c r="CC234" s="37"/>
      <c r="CD234" s="37"/>
      <c r="CE234" s="37"/>
      <c r="CF234" s="37"/>
    </row>
    <row r="235" spans="1:84" ht="34" x14ac:dyDescent="0.2">
      <c r="A235" s="78" t="s">
        <v>142</v>
      </c>
      <c r="B235" s="39" t="s">
        <v>314</v>
      </c>
      <c r="C235" s="38">
        <v>0.5</v>
      </c>
      <c r="D235" s="35">
        <f>WORKDAY(E234,1,holiday_dates)</f>
        <v>45644</v>
      </c>
      <c r="E235" s="35">
        <f t="shared" si="45"/>
        <v>45644</v>
      </c>
      <c r="F235" s="34">
        <v>1</v>
      </c>
      <c r="G235" s="36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  <c r="BV235" s="37"/>
      <c r="BW235" s="37"/>
      <c r="BX235" s="37"/>
      <c r="BY235" s="37"/>
      <c r="BZ235" s="37"/>
      <c r="CA235" s="37"/>
      <c r="CB235" s="37"/>
      <c r="CC235" s="37"/>
      <c r="CD235" s="37"/>
      <c r="CE235" s="37"/>
      <c r="CF235" s="37"/>
    </row>
    <row r="236" spans="1:84" ht="17" x14ac:dyDescent="0.2">
      <c r="A236" s="78" t="s">
        <v>143</v>
      </c>
      <c r="B236" s="39" t="s">
        <v>28</v>
      </c>
      <c r="C236" s="38">
        <v>0</v>
      </c>
      <c r="D236" s="35">
        <f>WORKDAY(E235,1,holiday_dates)</f>
        <v>45645</v>
      </c>
      <c r="E236" s="35">
        <f t="shared" si="45"/>
        <v>45645</v>
      </c>
      <c r="F236" s="34">
        <v>1</v>
      </c>
      <c r="G236" s="36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  <c r="BV236" s="37"/>
      <c r="BW236" s="37"/>
      <c r="BX236" s="37"/>
      <c r="BY236" s="37"/>
      <c r="BZ236" s="37"/>
      <c r="CA236" s="37"/>
      <c r="CB236" s="37"/>
      <c r="CC236" s="37"/>
      <c r="CD236" s="37"/>
      <c r="CE236" s="37"/>
      <c r="CF236" s="37"/>
    </row>
    <row r="237" spans="1:84" ht="17" x14ac:dyDescent="0.2">
      <c r="A237" s="76" t="s">
        <v>144</v>
      </c>
      <c r="B237" s="34"/>
      <c r="C237" s="34"/>
      <c r="D237" s="35"/>
      <c r="E237" s="35"/>
      <c r="F237" s="34"/>
      <c r="G237" s="36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  <c r="BV237" s="37"/>
      <c r="BW237" s="37"/>
      <c r="BX237" s="37"/>
      <c r="BY237" s="37"/>
      <c r="BZ237" s="37"/>
      <c r="CA237" s="37"/>
      <c r="CB237" s="37"/>
      <c r="CC237" s="37"/>
      <c r="CD237" s="37"/>
      <c r="CE237" s="37"/>
      <c r="CF237" s="37"/>
    </row>
    <row r="238" spans="1:84" ht="34" x14ac:dyDescent="0.2">
      <c r="A238" s="78" t="s">
        <v>145</v>
      </c>
      <c r="B238" s="39" t="s">
        <v>28</v>
      </c>
      <c r="C238" s="38">
        <v>0</v>
      </c>
      <c r="D238" s="35">
        <f>WORKDAY(E235,1,holiday_dates)</f>
        <v>45645</v>
      </c>
      <c r="E238" s="35">
        <f t="shared" si="45"/>
        <v>45645</v>
      </c>
      <c r="F238" s="34">
        <v>1</v>
      </c>
      <c r="G238" s="36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  <c r="BV238" s="37"/>
      <c r="BW238" s="37"/>
      <c r="BX238" s="37"/>
      <c r="BY238" s="37"/>
      <c r="BZ238" s="37"/>
      <c r="CA238" s="37"/>
      <c r="CB238" s="37"/>
      <c r="CC238" s="37"/>
      <c r="CD238" s="37"/>
      <c r="CE238" s="37"/>
      <c r="CF238" s="37"/>
    </row>
    <row r="239" spans="1:84" ht="17" x14ac:dyDescent="0.2">
      <c r="A239" s="78" t="s">
        <v>146</v>
      </c>
      <c r="B239" s="39" t="s">
        <v>28</v>
      </c>
      <c r="C239" s="38">
        <v>0</v>
      </c>
      <c r="D239" s="35">
        <f>WORKDAY(E238,1,holiday_dates)</f>
        <v>45646</v>
      </c>
      <c r="E239" s="35">
        <f t="shared" si="45"/>
        <v>45646</v>
      </c>
      <c r="F239" s="34">
        <v>1</v>
      </c>
      <c r="G239" s="36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  <c r="BV239" s="37"/>
      <c r="BW239" s="37"/>
      <c r="BX239" s="37"/>
      <c r="BY239" s="37"/>
      <c r="BZ239" s="37"/>
      <c r="CA239" s="37"/>
      <c r="CB239" s="37"/>
      <c r="CC239" s="37"/>
      <c r="CD239" s="37"/>
      <c r="CE239" s="37"/>
      <c r="CF239" s="37"/>
    </row>
    <row r="240" spans="1:84" ht="17" x14ac:dyDescent="0.2">
      <c r="A240" s="78" t="s">
        <v>147</v>
      </c>
      <c r="B240" s="39" t="s">
        <v>28</v>
      </c>
      <c r="C240" s="38">
        <v>0</v>
      </c>
      <c r="D240" s="35">
        <f>WORKDAY(E238,1,holiday_dates)</f>
        <v>45646</v>
      </c>
      <c r="E240" s="35">
        <f t="shared" si="45"/>
        <v>45646</v>
      </c>
      <c r="F240" s="34">
        <v>1</v>
      </c>
      <c r="G240" s="36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  <c r="BV240" s="37"/>
      <c r="BW240" s="37"/>
      <c r="BX240" s="37"/>
      <c r="BY240" s="37"/>
      <c r="BZ240" s="37"/>
      <c r="CA240" s="37"/>
      <c r="CB240" s="37"/>
      <c r="CC240" s="37"/>
      <c r="CD240" s="37"/>
      <c r="CE240" s="37"/>
      <c r="CF240" s="37"/>
    </row>
    <row r="241" spans="1:84" ht="17" x14ac:dyDescent="0.2">
      <c r="A241" s="74" t="s">
        <v>149</v>
      </c>
      <c r="B241" s="34"/>
      <c r="C241" s="34"/>
      <c r="D241" s="35"/>
      <c r="E241" s="35"/>
      <c r="F241" s="34"/>
      <c r="G241" s="36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  <c r="BV241" s="37"/>
      <c r="BW241" s="37"/>
      <c r="BX241" s="37"/>
      <c r="BY241" s="37"/>
      <c r="BZ241" s="37"/>
      <c r="CA241" s="37"/>
      <c r="CB241" s="37"/>
      <c r="CC241" s="37"/>
      <c r="CD241" s="37"/>
      <c r="CE241" s="37"/>
      <c r="CF241" s="37"/>
    </row>
    <row r="242" spans="1:84" ht="17" x14ac:dyDescent="0.2">
      <c r="A242" s="75" t="s">
        <v>150</v>
      </c>
      <c r="B242" s="34"/>
      <c r="C242" s="34"/>
      <c r="D242" s="35"/>
      <c r="E242" s="35"/>
      <c r="F242" s="34"/>
      <c r="G242" s="36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  <c r="CE242" s="37"/>
      <c r="CF242" s="37"/>
    </row>
    <row r="243" spans="1:84" ht="34" x14ac:dyDescent="0.2">
      <c r="A243" s="77" t="s">
        <v>151</v>
      </c>
      <c r="B243" s="39" t="s">
        <v>28</v>
      </c>
      <c r="C243" s="38">
        <v>0</v>
      </c>
      <c r="D243" s="35">
        <f>WORKDAY(E240,1,holiday_dates)</f>
        <v>45649</v>
      </c>
      <c r="E243" s="35">
        <f t="shared" si="45"/>
        <v>45650</v>
      </c>
      <c r="F243" s="34">
        <v>2</v>
      </c>
      <c r="G243" s="36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  <c r="CE243" s="37"/>
      <c r="CF243" s="37"/>
    </row>
    <row r="244" spans="1:84" ht="34" x14ac:dyDescent="0.2">
      <c r="A244" s="77" t="s">
        <v>152</v>
      </c>
      <c r="B244" s="39" t="s">
        <v>185</v>
      </c>
      <c r="C244" s="38">
        <v>0</v>
      </c>
      <c r="D244" s="35">
        <f>WORKDAY(E243,1,holiday_dates)</f>
        <v>45653</v>
      </c>
      <c r="E244" s="35">
        <f t="shared" si="45"/>
        <v>45656</v>
      </c>
      <c r="F244" s="34">
        <v>2</v>
      </c>
      <c r="G244" s="36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  <c r="CE244" s="37"/>
      <c r="CF244" s="37"/>
    </row>
    <row r="245" spans="1:84" ht="34" x14ac:dyDescent="0.2">
      <c r="A245" s="77" t="s">
        <v>153</v>
      </c>
      <c r="B245" s="39" t="s">
        <v>186</v>
      </c>
      <c r="C245" s="38">
        <v>0</v>
      </c>
      <c r="D245" s="35">
        <f>WORKDAY(E243,1,holiday_dates)</f>
        <v>45653</v>
      </c>
      <c r="E245" s="35">
        <f t="shared" si="45"/>
        <v>45653</v>
      </c>
      <c r="F245" s="34">
        <v>1</v>
      </c>
      <c r="G245" s="36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  <c r="CE245" s="37"/>
      <c r="CF245" s="37"/>
    </row>
    <row r="246" spans="1:84" ht="34" x14ac:dyDescent="0.2">
      <c r="A246" s="77" t="s">
        <v>154</v>
      </c>
      <c r="B246" s="39" t="s">
        <v>185</v>
      </c>
      <c r="C246" s="38">
        <v>0</v>
      </c>
      <c r="D246" s="35">
        <f>WORKDAY(E245,1,holiday_dates)</f>
        <v>45656</v>
      </c>
      <c r="E246" s="35">
        <f t="shared" si="45"/>
        <v>45656</v>
      </c>
      <c r="F246" s="34">
        <v>1</v>
      </c>
      <c r="G246" s="36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  <c r="CE246" s="37"/>
      <c r="CF246" s="37"/>
    </row>
    <row r="247" spans="1:84" ht="34" x14ac:dyDescent="0.2">
      <c r="A247" s="77" t="s">
        <v>155</v>
      </c>
      <c r="B247" s="39" t="s">
        <v>92</v>
      </c>
      <c r="C247" s="38">
        <v>0</v>
      </c>
      <c r="D247" s="35">
        <f>WORKDAY(E246,1,holiday_dates)</f>
        <v>45657</v>
      </c>
      <c r="E247" s="35">
        <f t="shared" si="45"/>
        <v>45659</v>
      </c>
      <c r="F247" s="34">
        <v>2</v>
      </c>
      <c r="G247" s="36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  <c r="CE247" s="37"/>
      <c r="CF247" s="37"/>
    </row>
    <row r="248" spans="1:84" ht="34" x14ac:dyDescent="0.2">
      <c r="A248" s="77" t="s">
        <v>156</v>
      </c>
      <c r="B248" s="39" t="s">
        <v>92</v>
      </c>
      <c r="C248" s="38">
        <v>0</v>
      </c>
      <c r="D248" s="35">
        <f>WORKDAY(E247,1,holiday_dates)</f>
        <v>45660</v>
      </c>
      <c r="E248" s="35">
        <f t="shared" si="45"/>
        <v>45664</v>
      </c>
      <c r="F248" s="34">
        <v>2</v>
      </c>
      <c r="G248" s="36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  <c r="CE248" s="37"/>
      <c r="CF248" s="37"/>
    </row>
    <row r="249" spans="1:84" ht="51" x14ac:dyDescent="0.2">
      <c r="A249" s="77" t="s">
        <v>157</v>
      </c>
      <c r="B249" s="39" t="s">
        <v>92</v>
      </c>
      <c r="C249" s="38">
        <v>0</v>
      </c>
      <c r="D249" s="35">
        <f>WORKDAY(E248,1,holiday_dates)</f>
        <v>45665</v>
      </c>
      <c r="E249" s="35">
        <f t="shared" si="45"/>
        <v>45665</v>
      </c>
      <c r="F249" s="34">
        <v>1</v>
      </c>
      <c r="G249" s="36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  <c r="CE249" s="37"/>
      <c r="CF249" s="37"/>
    </row>
    <row r="250" spans="1:84" ht="34" x14ac:dyDescent="0.2">
      <c r="A250" s="77" t="s">
        <v>158</v>
      </c>
      <c r="B250" s="39" t="s">
        <v>28</v>
      </c>
      <c r="C250" s="38">
        <v>0</v>
      </c>
      <c r="D250" s="35">
        <f>WORKDAY(E249,1,holiday_dates)</f>
        <v>45666</v>
      </c>
      <c r="E250" s="35">
        <f t="shared" si="45"/>
        <v>45666</v>
      </c>
      <c r="F250" s="34">
        <v>1</v>
      </c>
      <c r="G250" s="36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  <c r="CE250" s="37"/>
      <c r="CF250" s="37"/>
    </row>
    <row r="251" spans="1:84" ht="34" x14ac:dyDescent="0.2">
      <c r="A251" s="77" t="s">
        <v>292</v>
      </c>
      <c r="B251" s="39"/>
      <c r="C251" s="38"/>
      <c r="D251" s="35">
        <f>WORKDAY(E250-1,1,holiday_dates)</f>
        <v>45666</v>
      </c>
      <c r="E251" s="35"/>
      <c r="F251" s="34"/>
      <c r="G251" s="36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  <c r="CE251" s="37"/>
      <c r="CF251" s="37"/>
    </row>
    <row r="252" spans="1:84" ht="17" x14ac:dyDescent="0.2">
      <c r="A252" s="75" t="s">
        <v>159</v>
      </c>
      <c r="B252" s="34"/>
      <c r="C252" s="34"/>
      <c r="D252" s="35"/>
      <c r="E252" s="35"/>
      <c r="F252" s="34"/>
      <c r="G252" s="36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  <c r="CE252" s="37"/>
      <c r="CF252" s="37"/>
    </row>
    <row r="253" spans="1:84" ht="34" x14ac:dyDescent="0.2">
      <c r="A253" s="77" t="s">
        <v>160</v>
      </c>
      <c r="B253" s="39" t="s">
        <v>302</v>
      </c>
      <c r="C253" s="38">
        <v>0</v>
      </c>
      <c r="D253" s="35">
        <f>WORKDAY(E250,1,holiday_dates)</f>
        <v>45667</v>
      </c>
      <c r="E253" s="35">
        <f t="shared" ref="E253:E263" si="46">IF(OR(D253="",F253=""),"-",WORKDAY.INTL(D253,F253-1,weekend_option,holiday_dates))</f>
        <v>45673</v>
      </c>
      <c r="F253" s="34">
        <v>5</v>
      </c>
      <c r="G253" s="36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  <c r="CE253" s="37"/>
      <c r="CF253" s="37"/>
    </row>
    <row r="254" spans="1:84" ht="34" x14ac:dyDescent="0.2">
      <c r="A254" s="77" t="s">
        <v>161</v>
      </c>
      <c r="B254" s="39" t="s">
        <v>302</v>
      </c>
      <c r="C254" s="38">
        <v>0</v>
      </c>
      <c r="D254" s="35">
        <f>WORKDAY(E250,1,holiday_dates)</f>
        <v>45667</v>
      </c>
      <c r="E254" s="35">
        <f t="shared" si="46"/>
        <v>45673</v>
      </c>
      <c r="F254" s="34">
        <v>5</v>
      </c>
      <c r="G254" s="36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  <c r="CE254" s="37"/>
      <c r="CF254" s="37"/>
    </row>
    <row r="255" spans="1:84" ht="17" x14ac:dyDescent="0.2">
      <c r="A255" s="77" t="s">
        <v>298</v>
      </c>
      <c r="B255" s="39" t="s">
        <v>301</v>
      </c>
      <c r="C255" s="38"/>
      <c r="D255" s="35">
        <f>WORKDAY(E250,1,holiday_dates)</f>
        <v>45667</v>
      </c>
      <c r="E255" s="35">
        <f>IF(OR(D254="",F254=""),"-",WORKDAY.INTL(D254,F254-1,weekend_option,holiday_dates))</f>
        <v>45673</v>
      </c>
      <c r="F255" s="34">
        <v>5</v>
      </c>
      <c r="G255" s="36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  <c r="CE255" s="37"/>
      <c r="CF255" s="37"/>
    </row>
    <row r="256" spans="1:84" ht="17" x14ac:dyDescent="0.2">
      <c r="A256" s="77" t="s">
        <v>162</v>
      </c>
      <c r="B256" s="39" t="s">
        <v>302</v>
      </c>
      <c r="C256" s="38">
        <v>0</v>
      </c>
      <c r="D256" s="35">
        <f>WORKDAY(E260,1,holiday_dates)</f>
        <v>45679</v>
      </c>
      <c r="E256" s="35">
        <f t="shared" si="46"/>
        <v>45681</v>
      </c>
      <c r="F256" s="34">
        <v>3</v>
      </c>
      <c r="G256" s="36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  <c r="CE256" s="37"/>
      <c r="CF256" s="37"/>
    </row>
    <row r="257" spans="1:84" ht="34" x14ac:dyDescent="0.2">
      <c r="A257" s="77" t="s">
        <v>306</v>
      </c>
      <c r="B257" s="39" t="s">
        <v>302</v>
      </c>
      <c r="C257" s="38">
        <v>0</v>
      </c>
      <c r="D257" s="35">
        <f>WORKDAY(E264,1,holiday_dates)</f>
        <v>45694</v>
      </c>
      <c r="E257" s="35">
        <f t="shared" si="46"/>
        <v>45698</v>
      </c>
      <c r="F257" s="34">
        <v>3</v>
      </c>
      <c r="G257" s="36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  <c r="CE257" s="37"/>
      <c r="CF257" s="37"/>
    </row>
    <row r="258" spans="1:84" ht="17" x14ac:dyDescent="0.2">
      <c r="A258" s="77" t="s">
        <v>294</v>
      </c>
      <c r="B258" s="34"/>
      <c r="C258" s="34"/>
      <c r="D258" s="35">
        <f>WORKDAY(E257-1,1,holiday_dates)</f>
        <v>45698</v>
      </c>
      <c r="E258" s="35"/>
      <c r="F258" s="34"/>
      <c r="G258" s="36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  <c r="CE258" s="37"/>
      <c r="CF258" s="37"/>
    </row>
    <row r="259" spans="1:84" ht="17" x14ac:dyDescent="0.2">
      <c r="A259" s="75" t="s">
        <v>139</v>
      </c>
      <c r="B259" s="39"/>
      <c r="C259" s="38"/>
      <c r="D259" s="35"/>
      <c r="E259" s="35"/>
      <c r="F259" s="34"/>
      <c r="G259" s="36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  <c r="CE259" s="37"/>
      <c r="CF259" s="37"/>
    </row>
    <row r="260" spans="1:84" ht="17" x14ac:dyDescent="0.2">
      <c r="A260" s="77" t="s">
        <v>163</v>
      </c>
      <c r="B260" s="39" t="s">
        <v>302</v>
      </c>
      <c r="C260" s="38">
        <v>0</v>
      </c>
      <c r="D260" s="35">
        <f>WORKDAY(E253,1,holiday_dates)</f>
        <v>45674</v>
      </c>
      <c r="E260" s="35">
        <f t="shared" si="46"/>
        <v>45678</v>
      </c>
      <c r="F260" s="34">
        <v>3</v>
      </c>
      <c r="G260" s="36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  <c r="BV260" s="37"/>
      <c r="BW260" s="37"/>
      <c r="BX260" s="37"/>
      <c r="BY260" s="37"/>
      <c r="BZ260" s="37"/>
      <c r="CA260" s="37"/>
      <c r="CB260" s="37"/>
      <c r="CC260" s="37"/>
      <c r="CD260" s="37"/>
      <c r="CE260" s="37"/>
      <c r="CF260" s="37"/>
    </row>
    <row r="261" spans="1:84" ht="17" x14ac:dyDescent="0.2">
      <c r="A261" s="77" t="s">
        <v>164</v>
      </c>
      <c r="B261" s="39" t="s">
        <v>302</v>
      </c>
      <c r="C261" s="38">
        <v>0</v>
      </c>
      <c r="D261" s="35">
        <f>WORKDAY(E256,1,holiday_dates)</f>
        <v>45684</v>
      </c>
      <c r="E261" s="35">
        <f t="shared" si="46"/>
        <v>45686</v>
      </c>
      <c r="F261" s="34">
        <v>3</v>
      </c>
      <c r="G261" s="36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  <c r="BV261" s="37"/>
      <c r="BW261" s="37"/>
      <c r="BX261" s="37"/>
      <c r="BY261" s="37"/>
      <c r="BZ261" s="37"/>
      <c r="CA261" s="37"/>
      <c r="CB261" s="37"/>
      <c r="CC261" s="37"/>
      <c r="CD261" s="37"/>
      <c r="CE261" s="37"/>
      <c r="CF261" s="37"/>
    </row>
    <row r="262" spans="1:84" ht="17" x14ac:dyDescent="0.2">
      <c r="A262" s="77" t="s">
        <v>165</v>
      </c>
      <c r="B262" s="39" t="s">
        <v>301</v>
      </c>
      <c r="C262" s="38">
        <v>0</v>
      </c>
      <c r="D262" s="35">
        <f>WORKDAY(E261,1,holiday_dates)</f>
        <v>45687</v>
      </c>
      <c r="E262" s="35">
        <f t="shared" si="46"/>
        <v>45688</v>
      </c>
      <c r="F262" s="34">
        <v>2</v>
      </c>
      <c r="G262" s="36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  <c r="BV262" s="37"/>
      <c r="BW262" s="37"/>
      <c r="BX262" s="37"/>
      <c r="BY262" s="37"/>
      <c r="BZ262" s="37"/>
      <c r="CA262" s="37"/>
      <c r="CB262" s="37"/>
      <c r="CC262" s="37"/>
      <c r="CD262" s="37"/>
      <c r="CE262" s="37"/>
      <c r="CF262" s="37"/>
    </row>
    <row r="263" spans="1:84" ht="17" x14ac:dyDescent="0.2">
      <c r="A263" s="77" t="s">
        <v>166</v>
      </c>
      <c r="B263" s="39" t="s">
        <v>301</v>
      </c>
      <c r="C263" s="38">
        <v>0</v>
      </c>
      <c r="D263" s="35">
        <f>WORKDAY(E262,1,holiday_dates)</f>
        <v>45691</v>
      </c>
      <c r="E263" s="35">
        <f t="shared" si="46"/>
        <v>45692</v>
      </c>
      <c r="F263" s="34">
        <v>2</v>
      </c>
      <c r="G263" s="36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  <c r="BV263" s="37"/>
      <c r="BW263" s="37"/>
      <c r="BX263" s="37"/>
      <c r="BY263" s="37"/>
      <c r="BZ263" s="37"/>
      <c r="CA263" s="37"/>
      <c r="CB263" s="37"/>
      <c r="CC263" s="37"/>
      <c r="CD263" s="37"/>
      <c r="CE263" s="37"/>
      <c r="CF263" s="37"/>
    </row>
    <row r="264" spans="1:84" ht="34" x14ac:dyDescent="0.2">
      <c r="A264" s="77" t="s">
        <v>167</v>
      </c>
      <c r="B264" s="39" t="s">
        <v>305</v>
      </c>
      <c r="C264" s="38">
        <v>0</v>
      </c>
      <c r="D264" s="35">
        <f>WORKDAY(E263,1,holiday_dates)</f>
        <v>45693</v>
      </c>
      <c r="E264" s="35">
        <f t="shared" ref="E264" si="47">IF(OR(D264="",F264=""),"-",WORKDAY.INTL(D264,F264-1,weekend_option,holiday_dates))</f>
        <v>45693</v>
      </c>
      <c r="F264" s="34">
        <v>1</v>
      </c>
      <c r="G264" s="36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  <c r="BV264" s="37"/>
      <c r="BW264" s="37"/>
      <c r="BX264" s="37"/>
      <c r="BY264" s="37"/>
      <c r="BZ264" s="37"/>
      <c r="CA264" s="37"/>
      <c r="CB264" s="37"/>
      <c r="CC264" s="37"/>
      <c r="CD264" s="37"/>
      <c r="CE264" s="37"/>
      <c r="CF264" s="37"/>
    </row>
    <row r="265" spans="1:84" ht="17" x14ac:dyDescent="0.2">
      <c r="A265" s="79" t="s">
        <v>243</v>
      </c>
      <c r="B265" s="40"/>
      <c r="C265" s="40"/>
      <c r="D265" s="35">
        <f>WORKDAY(E264-1,1,holiday_dates)</f>
        <v>45693</v>
      </c>
      <c r="E265" s="41"/>
      <c r="F265" s="40"/>
      <c r="G265" s="42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  <c r="BK265" s="43"/>
      <c r="BL265" s="43"/>
      <c r="BM265" s="43"/>
      <c r="BN265" s="43"/>
      <c r="BO265" s="43"/>
      <c r="BP265" s="43"/>
      <c r="BQ265" s="43"/>
      <c r="BR265" s="43"/>
      <c r="BS265" s="43"/>
      <c r="BT265" s="43"/>
      <c r="BU265" s="43"/>
      <c r="BV265" s="43"/>
      <c r="BW265" s="43"/>
      <c r="BX265" s="43"/>
      <c r="BY265" s="43"/>
      <c r="BZ265" s="43"/>
      <c r="CA265" s="43"/>
      <c r="CB265" s="43"/>
      <c r="CC265" s="43"/>
      <c r="CD265" s="43"/>
      <c r="CE265" s="43"/>
      <c r="CF265" s="43"/>
    </row>
    <row r="266" spans="1:84" ht="17" x14ac:dyDescent="0.2">
      <c r="A266" s="61" t="s">
        <v>168</v>
      </c>
      <c r="B266" s="44"/>
      <c r="C266" s="44"/>
      <c r="D266" s="45"/>
      <c r="E266" s="45"/>
      <c r="F266" s="44"/>
      <c r="G266" s="46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7"/>
      <c r="AY266" s="47"/>
      <c r="AZ266" s="47"/>
      <c r="BA266" s="47"/>
      <c r="BB266" s="47"/>
      <c r="BC266" s="47"/>
      <c r="BD266" s="47"/>
      <c r="BE266" s="47"/>
      <c r="BF266" s="47"/>
      <c r="BG266" s="47"/>
      <c r="BH266" s="47"/>
      <c r="BI266" s="47"/>
      <c r="BJ266" s="47"/>
      <c r="BK266" s="47"/>
      <c r="BL266" s="47"/>
      <c r="BM266" s="47"/>
      <c r="BN266" s="47"/>
      <c r="BO266" s="47"/>
      <c r="BP266" s="47"/>
      <c r="BQ266" s="47"/>
      <c r="BR266" s="47"/>
      <c r="BS266" s="47"/>
      <c r="BT266" s="47"/>
      <c r="BU266" s="47"/>
      <c r="BV266" s="47"/>
      <c r="BW266" s="47"/>
      <c r="BX266" s="47"/>
      <c r="BY266" s="47"/>
      <c r="BZ266" s="47"/>
      <c r="CA266" s="47"/>
      <c r="CB266" s="47"/>
      <c r="CC266" s="47"/>
      <c r="CD266" s="47"/>
      <c r="CE266" s="47"/>
      <c r="CF266" s="47"/>
    </row>
    <row r="267" spans="1:84" ht="17" x14ac:dyDescent="0.2">
      <c r="A267" s="80" t="s">
        <v>169</v>
      </c>
      <c r="B267" s="48"/>
      <c r="C267" s="49"/>
      <c r="D267" s="45"/>
      <c r="E267" s="45"/>
      <c r="F267" s="44"/>
      <c r="G267" s="46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7"/>
      <c r="AY267" s="47"/>
      <c r="AZ267" s="47"/>
      <c r="BA267" s="47"/>
      <c r="BB267" s="47"/>
      <c r="BC267" s="47"/>
      <c r="BD267" s="47"/>
      <c r="BE267" s="47"/>
      <c r="BF267" s="47"/>
      <c r="BG267" s="47"/>
      <c r="BH267" s="47"/>
      <c r="BI267" s="47"/>
      <c r="BJ267" s="47"/>
      <c r="BK267" s="47"/>
      <c r="BL267" s="47"/>
      <c r="BM267" s="47"/>
      <c r="BN267" s="47"/>
      <c r="BO267" s="47"/>
      <c r="BP267" s="47"/>
      <c r="BQ267" s="47"/>
      <c r="BR267" s="47"/>
      <c r="BS267" s="47"/>
      <c r="BT267" s="47"/>
      <c r="BU267" s="47"/>
      <c r="BV267" s="47"/>
      <c r="BW267" s="47"/>
      <c r="BX267" s="47"/>
      <c r="BY267" s="47"/>
      <c r="BZ267" s="47"/>
      <c r="CA267" s="47"/>
      <c r="CB267" s="47"/>
      <c r="CC267" s="47"/>
      <c r="CD267" s="47"/>
      <c r="CE267" s="47"/>
      <c r="CF267" s="47"/>
    </row>
    <row r="268" spans="1:84" ht="34" x14ac:dyDescent="0.2">
      <c r="A268" s="81" t="s">
        <v>170</v>
      </c>
      <c r="B268" s="48" t="s">
        <v>28</v>
      </c>
      <c r="C268" s="49">
        <v>0</v>
      </c>
      <c r="D268" s="45">
        <f>WORKDAY(E264,1,holiday_dates)</f>
        <v>45694</v>
      </c>
      <c r="E268" s="45">
        <f t="shared" ref="E268:E275" si="48">IF(OR(D268="",F268=""),"-",WORKDAY.INTL(D268,F268-1,weekend_option,holiday_dates))</f>
        <v>45694</v>
      </c>
      <c r="F268" s="44">
        <v>1</v>
      </c>
      <c r="G268" s="46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7"/>
      <c r="AY268" s="47"/>
      <c r="AZ268" s="47"/>
      <c r="BA268" s="47"/>
      <c r="BB268" s="47"/>
      <c r="BC268" s="47"/>
      <c r="BD268" s="47"/>
      <c r="BE268" s="47"/>
      <c r="BF268" s="47"/>
      <c r="BG268" s="47"/>
      <c r="BH268" s="47"/>
      <c r="BI268" s="47"/>
      <c r="BJ268" s="47"/>
      <c r="BK268" s="47"/>
      <c r="BL268" s="47"/>
      <c r="BM268" s="47"/>
      <c r="BN268" s="47"/>
      <c r="BO268" s="47"/>
      <c r="BP268" s="47"/>
      <c r="BQ268" s="47"/>
      <c r="BR268" s="47"/>
      <c r="BS268" s="47"/>
      <c r="BT268" s="47"/>
      <c r="BU268" s="47"/>
      <c r="BV268" s="47"/>
      <c r="BW268" s="47"/>
      <c r="BX268" s="47"/>
      <c r="BY268" s="47"/>
      <c r="BZ268" s="47"/>
      <c r="CA268" s="47"/>
      <c r="CB268" s="47"/>
      <c r="CC268" s="47"/>
      <c r="CD268" s="47"/>
      <c r="CE268" s="47"/>
      <c r="CF268" s="47"/>
    </row>
    <row r="269" spans="1:84" ht="34" x14ac:dyDescent="0.2">
      <c r="A269" s="81" t="s">
        <v>171</v>
      </c>
      <c r="B269" s="48" t="s">
        <v>28</v>
      </c>
      <c r="C269" s="49">
        <v>0</v>
      </c>
      <c r="D269" s="45">
        <f>WORKDAY(E268,1,holiday_dates)</f>
        <v>45695</v>
      </c>
      <c r="E269" s="45">
        <f t="shared" si="48"/>
        <v>45695</v>
      </c>
      <c r="F269" s="44">
        <v>1</v>
      </c>
      <c r="G269" s="46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7"/>
      <c r="AY269" s="47"/>
      <c r="AZ269" s="47"/>
      <c r="BA269" s="47"/>
      <c r="BB269" s="47"/>
      <c r="BC269" s="47"/>
      <c r="BD269" s="47"/>
      <c r="BE269" s="47"/>
      <c r="BF269" s="47"/>
      <c r="BG269" s="47"/>
      <c r="BH269" s="47"/>
      <c r="BI269" s="47"/>
      <c r="BJ269" s="47"/>
      <c r="BK269" s="47"/>
      <c r="BL269" s="47"/>
      <c r="BM269" s="47"/>
      <c r="BN269" s="47"/>
      <c r="BO269" s="47"/>
      <c r="BP269" s="47"/>
      <c r="BQ269" s="47"/>
      <c r="BR269" s="47"/>
      <c r="BS269" s="47"/>
      <c r="BT269" s="47"/>
      <c r="BU269" s="47"/>
      <c r="BV269" s="47"/>
      <c r="BW269" s="47"/>
      <c r="BX269" s="47"/>
      <c r="BY269" s="47"/>
      <c r="BZ269" s="47"/>
      <c r="CA269" s="47"/>
      <c r="CB269" s="47"/>
      <c r="CC269" s="47"/>
      <c r="CD269" s="47"/>
      <c r="CE269" s="47"/>
      <c r="CF269" s="47"/>
    </row>
    <row r="270" spans="1:84" ht="34" x14ac:dyDescent="0.2">
      <c r="A270" s="81" t="s">
        <v>172</v>
      </c>
      <c r="B270" s="48" t="s">
        <v>186</v>
      </c>
      <c r="C270" s="49">
        <v>0</v>
      </c>
      <c r="D270" s="45">
        <f>WORKDAY(E269,1,holiday_dates)</f>
        <v>45698</v>
      </c>
      <c r="E270" s="45">
        <f t="shared" si="48"/>
        <v>45698</v>
      </c>
      <c r="F270" s="44">
        <v>1</v>
      </c>
      <c r="G270" s="46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7"/>
      <c r="AY270" s="47"/>
      <c r="AZ270" s="47"/>
      <c r="BA270" s="47"/>
      <c r="BB270" s="47"/>
      <c r="BC270" s="47"/>
      <c r="BD270" s="47"/>
      <c r="BE270" s="47"/>
      <c r="BF270" s="47"/>
      <c r="BG270" s="47"/>
      <c r="BH270" s="47"/>
      <c r="BI270" s="47"/>
      <c r="BJ270" s="47"/>
      <c r="BK270" s="47"/>
      <c r="BL270" s="47"/>
      <c r="BM270" s="47"/>
      <c r="BN270" s="47"/>
      <c r="BO270" s="47"/>
      <c r="BP270" s="47"/>
      <c r="BQ270" s="47"/>
      <c r="BR270" s="47"/>
      <c r="BS270" s="47"/>
      <c r="BT270" s="47"/>
      <c r="BU270" s="47"/>
      <c r="BV270" s="47"/>
      <c r="BW270" s="47"/>
      <c r="BX270" s="47"/>
      <c r="BY270" s="47"/>
      <c r="BZ270" s="47"/>
      <c r="CA270" s="47"/>
      <c r="CB270" s="47"/>
      <c r="CC270" s="47"/>
      <c r="CD270" s="47"/>
      <c r="CE270" s="47"/>
      <c r="CF270" s="47"/>
    </row>
    <row r="271" spans="1:84" ht="34" x14ac:dyDescent="0.2">
      <c r="A271" s="81" t="s">
        <v>173</v>
      </c>
      <c r="B271" s="48" t="s">
        <v>185</v>
      </c>
      <c r="C271" s="49">
        <v>0</v>
      </c>
      <c r="D271" s="45">
        <f>WORKDAY(E269,1,holiday_dates)</f>
        <v>45698</v>
      </c>
      <c r="E271" s="45">
        <f t="shared" si="48"/>
        <v>45698</v>
      </c>
      <c r="F271" s="44">
        <v>1</v>
      </c>
      <c r="G271" s="46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7"/>
      <c r="AY271" s="47"/>
      <c r="AZ271" s="47"/>
      <c r="BA271" s="47"/>
      <c r="BB271" s="47"/>
      <c r="BC271" s="47"/>
      <c r="BD271" s="47"/>
      <c r="BE271" s="47"/>
      <c r="BF271" s="47"/>
      <c r="BG271" s="47"/>
      <c r="BH271" s="47"/>
      <c r="BI271" s="47"/>
      <c r="BJ271" s="47"/>
      <c r="BK271" s="47"/>
      <c r="BL271" s="47"/>
      <c r="BM271" s="47"/>
      <c r="BN271" s="47"/>
      <c r="BO271" s="47"/>
      <c r="BP271" s="47"/>
      <c r="BQ271" s="47"/>
      <c r="BR271" s="47"/>
      <c r="BS271" s="47"/>
      <c r="BT271" s="47"/>
      <c r="BU271" s="47"/>
      <c r="BV271" s="47"/>
      <c r="BW271" s="47"/>
      <c r="BX271" s="47"/>
      <c r="BY271" s="47"/>
      <c r="BZ271" s="47"/>
      <c r="CA271" s="47"/>
      <c r="CB271" s="47"/>
      <c r="CC271" s="47"/>
      <c r="CD271" s="47"/>
      <c r="CE271" s="47"/>
      <c r="CF271" s="47"/>
    </row>
    <row r="272" spans="1:84" ht="17" x14ac:dyDescent="0.2">
      <c r="A272" s="81" t="s">
        <v>174</v>
      </c>
      <c r="B272" s="48" t="s">
        <v>186</v>
      </c>
      <c r="C272" s="49">
        <v>0</v>
      </c>
      <c r="D272" s="45">
        <f>WORKDAY(E271,1,holiday_dates)</f>
        <v>45699</v>
      </c>
      <c r="E272" s="45">
        <f t="shared" si="48"/>
        <v>45699</v>
      </c>
      <c r="F272" s="44">
        <v>1</v>
      </c>
      <c r="G272" s="46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7"/>
      <c r="AY272" s="47"/>
      <c r="AZ272" s="47"/>
      <c r="BA272" s="47"/>
      <c r="BB272" s="47"/>
      <c r="BC272" s="47"/>
      <c r="BD272" s="47"/>
      <c r="BE272" s="47"/>
      <c r="BF272" s="47"/>
      <c r="BG272" s="47"/>
      <c r="BH272" s="47"/>
      <c r="BI272" s="47"/>
      <c r="BJ272" s="47"/>
      <c r="BK272" s="47"/>
      <c r="BL272" s="47"/>
      <c r="BM272" s="47"/>
      <c r="BN272" s="47"/>
      <c r="BO272" s="47"/>
      <c r="BP272" s="47"/>
      <c r="BQ272" s="47"/>
      <c r="BR272" s="47"/>
      <c r="BS272" s="47"/>
      <c r="BT272" s="47"/>
      <c r="BU272" s="47"/>
      <c r="BV272" s="47"/>
      <c r="BW272" s="47"/>
      <c r="BX272" s="47"/>
      <c r="BY272" s="47"/>
      <c r="BZ272" s="47"/>
      <c r="CA272" s="47"/>
      <c r="CB272" s="47"/>
      <c r="CC272" s="47"/>
      <c r="CD272" s="47"/>
      <c r="CE272" s="47"/>
      <c r="CF272" s="47"/>
    </row>
    <row r="273" spans="1:84" ht="17" x14ac:dyDescent="0.2">
      <c r="A273" s="81" t="s">
        <v>175</v>
      </c>
      <c r="B273" s="48" t="s">
        <v>185</v>
      </c>
      <c r="C273" s="49">
        <v>0</v>
      </c>
      <c r="D273" s="45">
        <f>WORKDAY(E271,1,holiday_dates)</f>
        <v>45699</v>
      </c>
      <c r="E273" s="45">
        <f t="shared" si="48"/>
        <v>45699</v>
      </c>
      <c r="F273" s="44">
        <v>1</v>
      </c>
      <c r="G273" s="46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7"/>
      <c r="AY273" s="47"/>
      <c r="AZ273" s="47"/>
      <c r="BA273" s="47"/>
      <c r="BB273" s="47"/>
      <c r="BC273" s="47"/>
      <c r="BD273" s="47"/>
      <c r="BE273" s="47"/>
      <c r="BF273" s="47"/>
      <c r="BG273" s="47"/>
      <c r="BH273" s="47"/>
      <c r="BI273" s="47"/>
      <c r="BJ273" s="47"/>
      <c r="BK273" s="47"/>
      <c r="BL273" s="47"/>
      <c r="BM273" s="47"/>
      <c r="BN273" s="47"/>
      <c r="BO273" s="47"/>
      <c r="BP273" s="47"/>
      <c r="BQ273" s="47"/>
      <c r="BR273" s="47"/>
      <c r="BS273" s="47"/>
      <c r="BT273" s="47"/>
      <c r="BU273" s="47"/>
      <c r="BV273" s="47"/>
      <c r="BW273" s="47"/>
      <c r="BX273" s="47"/>
      <c r="BY273" s="47"/>
      <c r="BZ273" s="47"/>
      <c r="CA273" s="47"/>
      <c r="CB273" s="47"/>
      <c r="CC273" s="47"/>
      <c r="CD273" s="47"/>
      <c r="CE273" s="47"/>
      <c r="CF273" s="47"/>
    </row>
    <row r="274" spans="1:84" ht="17" x14ac:dyDescent="0.2">
      <c r="A274" s="81" t="s">
        <v>176</v>
      </c>
      <c r="B274" s="48" t="s">
        <v>28</v>
      </c>
      <c r="C274" s="49">
        <v>0</v>
      </c>
      <c r="D274" s="45">
        <f>WORKDAY(E273,1,holiday_dates)</f>
        <v>45700</v>
      </c>
      <c r="E274" s="45">
        <f t="shared" si="48"/>
        <v>45700</v>
      </c>
      <c r="F274" s="44">
        <v>1</v>
      </c>
      <c r="G274" s="46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7"/>
      <c r="AY274" s="47"/>
      <c r="AZ274" s="47"/>
      <c r="BA274" s="47"/>
      <c r="BB274" s="47"/>
      <c r="BC274" s="47"/>
      <c r="BD274" s="47"/>
      <c r="BE274" s="47"/>
      <c r="BF274" s="47"/>
      <c r="BG274" s="47"/>
      <c r="BH274" s="47"/>
      <c r="BI274" s="47"/>
      <c r="BJ274" s="47"/>
      <c r="BK274" s="47"/>
      <c r="BL274" s="47"/>
      <c r="BM274" s="47"/>
      <c r="BN274" s="47"/>
      <c r="BO274" s="47"/>
      <c r="BP274" s="47"/>
      <c r="BQ274" s="47"/>
      <c r="BR274" s="47"/>
      <c r="BS274" s="47"/>
      <c r="BT274" s="47"/>
      <c r="BU274" s="47"/>
      <c r="BV274" s="47"/>
      <c r="BW274" s="47"/>
      <c r="BX274" s="47"/>
      <c r="BY274" s="47"/>
      <c r="BZ274" s="47"/>
      <c r="CA274" s="47"/>
      <c r="CB274" s="47"/>
      <c r="CC274" s="47"/>
      <c r="CD274" s="47"/>
      <c r="CE274" s="47"/>
      <c r="CF274" s="47"/>
    </row>
    <row r="275" spans="1:84" ht="17" x14ac:dyDescent="0.2">
      <c r="A275" s="81" t="s">
        <v>177</v>
      </c>
      <c r="B275" s="48" t="s">
        <v>28</v>
      </c>
      <c r="C275" s="49">
        <v>0</v>
      </c>
      <c r="D275" s="45">
        <f>WORKDAY(E274,1,holiday_dates)</f>
        <v>45701</v>
      </c>
      <c r="E275" s="45">
        <f t="shared" si="48"/>
        <v>45701</v>
      </c>
      <c r="F275" s="44">
        <v>1</v>
      </c>
      <c r="G275" s="46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7"/>
      <c r="AY275" s="47"/>
      <c r="AZ275" s="47"/>
      <c r="BA275" s="47"/>
      <c r="BB275" s="47"/>
      <c r="BC275" s="47"/>
      <c r="BD275" s="47"/>
      <c r="BE275" s="47"/>
      <c r="BF275" s="47"/>
      <c r="BG275" s="47"/>
      <c r="BH275" s="47"/>
      <c r="BI275" s="47"/>
      <c r="BJ275" s="47"/>
      <c r="BK275" s="47"/>
      <c r="BL275" s="47"/>
      <c r="BM275" s="47"/>
      <c r="BN275" s="47"/>
      <c r="BO275" s="47"/>
      <c r="BP275" s="47"/>
      <c r="BQ275" s="47"/>
      <c r="BR275" s="47"/>
      <c r="BS275" s="47"/>
      <c r="BT275" s="47"/>
      <c r="BU275" s="47"/>
      <c r="BV275" s="47"/>
      <c r="BW275" s="47"/>
      <c r="BX275" s="47"/>
      <c r="BY275" s="47"/>
      <c r="BZ275" s="47"/>
      <c r="CA275" s="47"/>
      <c r="CB275" s="47"/>
      <c r="CC275" s="47"/>
      <c r="CD275" s="47"/>
      <c r="CE275" s="47"/>
      <c r="CF275" s="47"/>
    </row>
    <row r="276" spans="1:84" ht="34" x14ac:dyDescent="0.2">
      <c r="A276" s="81" t="s">
        <v>178</v>
      </c>
      <c r="B276" s="44" t="s">
        <v>28</v>
      </c>
      <c r="C276" s="49">
        <v>0</v>
      </c>
      <c r="D276" s="45">
        <f>WORKDAY(E275,1,holiday_dates)</f>
        <v>45702</v>
      </c>
      <c r="E276" s="45">
        <f t="shared" ref="E276" si="49">IF(OR(D276="",F276=""),"-",WORKDAY.INTL(D276,F276-1,weekend_option,holiday_dates))</f>
        <v>45702</v>
      </c>
      <c r="F276" s="44">
        <v>1</v>
      </c>
      <c r="G276" s="46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7"/>
      <c r="AY276" s="47"/>
      <c r="AZ276" s="47"/>
      <c r="BA276" s="47"/>
      <c r="BB276" s="47"/>
      <c r="BC276" s="47"/>
      <c r="BD276" s="47"/>
      <c r="BE276" s="47"/>
      <c r="BF276" s="47"/>
      <c r="BG276" s="47"/>
      <c r="BH276" s="47"/>
      <c r="BI276" s="47"/>
      <c r="BJ276" s="47"/>
      <c r="BK276" s="47"/>
      <c r="BL276" s="47"/>
      <c r="BM276" s="47"/>
      <c r="BN276" s="47"/>
      <c r="BO276" s="47"/>
      <c r="BP276" s="47"/>
      <c r="BQ276" s="47"/>
      <c r="BR276" s="47"/>
      <c r="BS276" s="47"/>
      <c r="BT276" s="47"/>
      <c r="BU276" s="47"/>
      <c r="BV276" s="47"/>
      <c r="BW276" s="47"/>
      <c r="BX276" s="47"/>
      <c r="BY276" s="47"/>
      <c r="BZ276" s="47"/>
      <c r="CA276" s="47"/>
      <c r="CB276" s="47"/>
      <c r="CC276" s="47"/>
      <c r="CD276" s="47"/>
      <c r="CE276" s="47"/>
      <c r="CF276" s="47"/>
    </row>
    <row r="277" spans="1:84" ht="34" x14ac:dyDescent="0.2">
      <c r="A277" s="81" t="s">
        <v>307</v>
      </c>
      <c r="B277" s="44"/>
      <c r="C277" s="44"/>
      <c r="D277" s="45">
        <f>WORKDAY(E276-1,1,holiday_dates)</f>
        <v>45702</v>
      </c>
      <c r="E277" s="45"/>
      <c r="F277" s="44"/>
      <c r="G277" s="46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7"/>
      <c r="AY277" s="47"/>
      <c r="AZ277" s="47"/>
      <c r="BA277" s="47"/>
      <c r="BB277" s="47"/>
      <c r="BC277" s="47"/>
      <c r="BD277" s="47"/>
      <c r="BE277" s="47"/>
      <c r="BF277" s="47"/>
      <c r="BG277" s="47"/>
      <c r="BH277" s="47"/>
      <c r="BI277" s="47"/>
      <c r="BJ277" s="47"/>
      <c r="BK277" s="47"/>
      <c r="BL277" s="47"/>
      <c r="BM277" s="47"/>
      <c r="BN277" s="47"/>
      <c r="BO277" s="47"/>
      <c r="BP277" s="47"/>
      <c r="BQ277" s="47"/>
      <c r="BR277" s="47"/>
      <c r="BS277" s="47"/>
      <c r="BT277" s="47"/>
      <c r="BU277" s="47"/>
      <c r="BV277" s="47"/>
      <c r="BW277" s="47"/>
      <c r="BX277" s="47"/>
      <c r="BY277" s="47"/>
      <c r="BZ277" s="47"/>
      <c r="CA277" s="47"/>
      <c r="CB277" s="47"/>
      <c r="CC277" s="47"/>
      <c r="CD277" s="47"/>
      <c r="CE277" s="47"/>
      <c r="CF277" s="47"/>
    </row>
    <row r="278" spans="1:84" ht="17" x14ac:dyDescent="0.2">
      <c r="A278" s="80" t="s">
        <v>310</v>
      </c>
      <c r="B278" s="48"/>
      <c r="C278" s="49">
        <v>0</v>
      </c>
      <c r="D278" s="45"/>
      <c r="E278" s="45"/>
      <c r="F278" s="44"/>
      <c r="G278" s="46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</row>
    <row r="279" spans="1:84" ht="34" x14ac:dyDescent="0.2">
      <c r="A279" s="81" t="s">
        <v>311</v>
      </c>
      <c r="B279" s="48" t="s">
        <v>28</v>
      </c>
      <c r="C279" s="49">
        <v>0</v>
      </c>
      <c r="D279" s="45">
        <f>WORKDAY(E276,1,holiday_dates)</f>
        <v>45705</v>
      </c>
      <c r="E279" s="45">
        <f>IF(OR(D279="",F279=""),"-",WORKDAY.INTL(D279,F279-1,weekend_option,holiday_dates))</f>
        <v>45705</v>
      </c>
      <c r="F279" s="44">
        <v>1</v>
      </c>
      <c r="G279" s="46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</row>
    <row r="280" spans="1:84" ht="34" x14ac:dyDescent="0.2">
      <c r="A280" s="81" t="s">
        <v>179</v>
      </c>
      <c r="B280" s="48" t="s">
        <v>28</v>
      </c>
      <c r="C280" s="49">
        <v>0</v>
      </c>
      <c r="D280" s="45">
        <f>WORKDAY(E279,1,holiday_dates)</f>
        <v>45706</v>
      </c>
      <c r="E280" s="45">
        <f>IF(OR(D280="",F280=""),"-",WORKDAY.INTL(D280,F280-1,weekend_option,holiday_dates))</f>
        <v>45706</v>
      </c>
      <c r="F280" s="44">
        <v>1</v>
      </c>
      <c r="G280" s="46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</row>
    <row r="281" spans="1:84" ht="51" x14ac:dyDescent="0.2">
      <c r="A281" s="81" t="s">
        <v>312</v>
      </c>
      <c r="B281" s="44" t="s">
        <v>28</v>
      </c>
      <c r="C281" s="49">
        <v>0</v>
      </c>
      <c r="D281" s="45">
        <f>WORKDAY(E280,1,holiday_dates)</f>
        <v>45707</v>
      </c>
      <c r="E281" s="45">
        <f t="shared" ref="E281" si="50">IF(OR(D281="",F281=""),"-",WORKDAY.INTL(D281,F281-1,weekend_option,holiday_dates))</f>
        <v>45707</v>
      </c>
      <c r="F281" s="44">
        <v>1</v>
      </c>
      <c r="G281" s="46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</row>
    <row r="282" spans="1:84" ht="17" x14ac:dyDescent="0.2">
      <c r="A282" s="81" t="s">
        <v>313</v>
      </c>
      <c r="B282" s="44"/>
      <c r="C282" s="44"/>
      <c r="D282" s="45">
        <f>WORKDAY(E281-1,1,holiday_dates)</f>
        <v>45707</v>
      </c>
      <c r="E282" s="45"/>
      <c r="F282" s="44"/>
      <c r="G282" s="46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</row>
    <row r="283" spans="1:84" ht="17" x14ac:dyDescent="0.2">
      <c r="A283" s="80" t="s">
        <v>180</v>
      </c>
      <c r="B283" s="48"/>
      <c r="C283" s="49"/>
      <c r="D283" s="45"/>
      <c r="E283" s="45"/>
      <c r="F283" s="44"/>
      <c r="G283" s="46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</row>
    <row r="284" spans="1:84" ht="17" x14ac:dyDescent="0.2">
      <c r="A284" s="81" t="s">
        <v>309</v>
      </c>
      <c r="B284" s="48" t="s">
        <v>28</v>
      </c>
      <c r="C284" s="49">
        <v>0</v>
      </c>
      <c r="D284" s="45">
        <f>WORKDAY(E281,1,holiday_dates)</f>
        <v>45708</v>
      </c>
      <c r="E284" s="45">
        <f>IF(OR(D284="",F284=""),"-",WORKDAY.INTL(D284,F284-1,weekend_option,holiday_dates))</f>
        <v>45709</v>
      </c>
      <c r="F284" s="44">
        <v>2</v>
      </c>
      <c r="G284" s="46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</row>
    <row r="285" spans="1:84" ht="17" x14ac:dyDescent="0.2">
      <c r="A285" s="81" t="s">
        <v>181</v>
      </c>
      <c r="B285" s="48" t="s">
        <v>28</v>
      </c>
      <c r="C285" s="49">
        <v>0</v>
      </c>
      <c r="D285" s="45">
        <f>WORKDAY(E284,1,holiday_dates)</f>
        <v>45712</v>
      </c>
      <c r="E285" s="45">
        <f>IF(OR(D285="",F285=""),"-",WORKDAY.INTL(D285,F285-1,weekend_option,holiday_dates))</f>
        <v>45713</v>
      </c>
      <c r="F285" s="44">
        <v>2</v>
      </c>
      <c r="G285" s="46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</row>
    <row r="286" spans="1:84" ht="17" x14ac:dyDescent="0.2">
      <c r="A286" s="81" t="s">
        <v>182</v>
      </c>
      <c r="B286" s="48" t="s">
        <v>28</v>
      </c>
      <c r="C286" s="49">
        <v>0</v>
      </c>
      <c r="D286" s="45">
        <f>WORKDAY(E285,1,holiday_dates)</f>
        <v>45714</v>
      </c>
      <c r="E286" s="45">
        <f>IF(OR(D286="",F286=""),"-",WORKDAY.INTL(D286,F286-1,weekend_option,holiday_dates))</f>
        <v>45714</v>
      </c>
      <c r="F286" s="44">
        <v>1</v>
      </c>
      <c r="G286" s="46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</row>
    <row r="287" spans="1:84" ht="17" x14ac:dyDescent="0.2">
      <c r="A287" s="81" t="s">
        <v>143</v>
      </c>
      <c r="B287" s="44" t="s">
        <v>28</v>
      </c>
      <c r="C287" s="49">
        <v>0</v>
      </c>
      <c r="D287" s="45">
        <f>WORKDAY(E286,1,holiday_dates)</f>
        <v>45715</v>
      </c>
      <c r="E287" s="45">
        <f t="shared" ref="E287" si="51">IF(OR(D287="",F287=""),"-",WORKDAY.INTL(D287,F287-1,weekend_option,holiday_dates))</f>
        <v>45715</v>
      </c>
      <c r="F287" s="44">
        <v>1</v>
      </c>
      <c r="G287" s="46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</row>
    <row r="288" spans="1:84" ht="17" x14ac:dyDescent="0.2">
      <c r="A288" s="81" t="s">
        <v>308</v>
      </c>
      <c r="B288" s="44"/>
      <c r="C288" s="44"/>
      <c r="D288" s="45">
        <f>WORKDAY(E287-1,1,holiday_dates)</f>
        <v>45715</v>
      </c>
      <c r="E288" s="45"/>
      <c r="F288" s="44"/>
      <c r="G288" s="46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</row>
    <row r="289" spans="1:84" ht="17" x14ac:dyDescent="0.2">
      <c r="A289" s="80" t="s">
        <v>183</v>
      </c>
      <c r="B289" s="48"/>
      <c r="C289" s="49"/>
      <c r="D289" s="45"/>
      <c r="E289" s="45"/>
      <c r="F289" s="44"/>
      <c r="G289" s="46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7"/>
      <c r="AC289" s="47"/>
      <c r="AD289" s="47"/>
      <c r="AE289" s="47"/>
      <c r="AF289" s="47"/>
      <c r="AG289" s="47"/>
      <c r="AH289" s="47"/>
      <c r="AI289" s="47"/>
      <c r="AJ289" s="47"/>
      <c r="AK289" s="47"/>
      <c r="AL289" s="47"/>
      <c r="AM289" s="47"/>
      <c r="AN289" s="47"/>
      <c r="AO289" s="47"/>
      <c r="AP289" s="47"/>
      <c r="AQ289" s="47"/>
      <c r="AR289" s="47"/>
      <c r="AS289" s="47"/>
      <c r="AT289" s="47"/>
      <c r="AU289" s="47"/>
      <c r="AV289" s="47"/>
      <c r="AW289" s="47"/>
      <c r="AX289" s="47"/>
      <c r="AY289" s="47"/>
      <c r="AZ289" s="47"/>
      <c r="BA289" s="47"/>
      <c r="BB289" s="47"/>
      <c r="BC289" s="47"/>
      <c r="BD289" s="47"/>
      <c r="BE289" s="47"/>
      <c r="BF289" s="47"/>
      <c r="BG289" s="47"/>
      <c r="BH289" s="47"/>
      <c r="BI289" s="47"/>
      <c r="BJ289" s="47"/>
      <c r="BK289" s="47"/>
      <c r="BL289" s="47"/>
      <c r="BM289" s="47"/>
      <c r="BN289" s="47"/>
      <c r="BO289" s="47"/>
      <c r="BP289" s="47"/>
      <c r="BQ289" s="47"/>
      <c r="BR289" s="47"/>
      <c r="BS289" s="47"/>
      <c r="BT289" s="47"/>
      <c r="BU289" s="47"/>
      <c r="BV289" s="47"/>
      <c r="BW289" s="47"/>
      <c r="BX289" s="47"/>
      <c r="BY289" s="47"/>
      <c r="BZ289" s="47"/>
      <c r="CA289" s="47"/>
      <c r="CB289" s="47"/>
      <c r="CC289" s="47"/>
      <c r="CD289" s="47"/>
      <c r="CE289" s="47"/>
      <c r="CF289" s="47"/>
    </row>
    <row r="290" spans="1:84" ht="34" x14ac:dyDescent="0.2">
      <c r="A290" s="81" t="s">
        <v>145</v>
      </c>
      <c r="B290" s="48" t="s">
        <v>28</v>
      </c>
      <c r="C290" s="49">
        <v>0</v>
      </c>
      <c r="D290" s="45">
        <f>WORKDAY(E51,1,holiday_dates)</f>
        <v>45726</v>
      </c>
      <c r="E290" s="45">
        <f>IF(OR(D290="",F290=""),"-",WORKDAY.INTL(D290,F290-1,weekend_option,holiday_dates))</f>
        <v>45727</v>
      </c>
      <c r="F290" s="44">
        <v>2</v>
      </c>
      <c r="G290" s="46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47"/>
      <c r="AU290" s="47"/>
      <c r="AV290" s="47"/>
      <c r="AW290" s="47"/>
      <c r="AX290" s="47"/>
      <c r="AY290" s="47"/>
      <c r="AZ290" s="47"/>
      <c r="BA290" s="47"/>
      <c r="BB290" s="47"/>
      <c r="BC290" s="47"/>
      <c r="BD290" s="47"/>
      <c r="BE290" s="47"/>
      <c r="BF290" s="47"/>
      <c r="BG290" s="47"/>
      <c r="BH290" s="47"/>
      <c r="BI290" s="47"/>
      <c r="BJ290" s="47"/>
      <c r="BK290" s="47"/>
      <c r="BL290" s="47"/>
      <c r="BM290" s="47"/>
      <c r="BN290" s="47"/>
      <c r="BO290" s="47"/>
      <c r="BP290" s="47"/>
      <c r="BQ290" s="47"/>
      <c r="BR290" s="47"/>
      <c r="BS290" s="47"/>
      <c r="BT290" s="47"/>
      <c r="BU290" s="47"/>
      <c r="BV290" s="47"/>
      <c r="BW290" s="47"/>
      <c r="BX290" s="47"/>
      <c r="BY290" s="47"/>
      <c r="BZ290" s="47"/>
      <c r="CA290" s="47"/>
      <c r="CB290" s="47"/>
      <c r="CC290" s="47"/>
      <c r="CD290" s="47"/>
      <c r="CE290" s="47"/>
      <c r="CF290" s="47"/>
    </row>
    <row r="291" spans="1:84" ht="17" x14ac:dyDescent="0.2">
      <c r="A291" s="81" t="s">
        <v>146</v>
      </c>
      <c r="B291" s="48" t="s">
        <v>28</v>
      </c>
      <c r="C291" s="49">
        <v>0</v>
      </c>
      <c r="D291" s="45">
        <f>WORKDAY(E290,1,holiday_dates)</f>
        <v>45728</v>
      </c>
      <c r="E291" s="45">
        <f>IF(OR(D291="",F291=""),"-",WORKDAY.INTL(D291,F291-1,weekend_option,holiday_dates))</f>
        <v>45728</v>
      </c>
      <c r="F291" s="44">
        <v>1</v>
      </c>
      <c r="G291" s="46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7"/>
      <c r="AC291" s="47"/>
      <c r="AD291" s="47"/>
      <c r="AE291" s="47"/>
      <c r="AF291" s="47"/>
      <c r="AG291" s="47"/>
      <c r="AH291" s="47"/>
      <c r="AI291" s="47"/>
      <c r="AJ291" s="47"/>
      <c r="AK291" s="47"/>
      <c r="AL291" s="47"/>
      <c r="AM291" s="47"/>
      <c r="AN291" s="47"/>
      <c r="AO291" s="47"/>
      <c r="AP291" s="47"/>
      <c r="AQ291" s="47"/>
      <c r="AR291" s="47"/>
      <c r="AS291" s="47"/>
      <c r="AT291" s="47"/>
      <c r="AU291" s="47"/>
      <c r="AV291" s="47"/>
      <c r="AW291" s="47"/>
      <c r="AX291" s="47"/>
      <c r="AY291" s="47"/>
      <c r="AZ291" s="47"/>
      <c r="BA291" s="47"/>
      <c r="BB291" s="47"/>
      <c r="BC291" s="47"/>
      <c r="BD291" s="47"/>
      <c r="BE291" s="47"/>
      <c r="BF291" s="47"/>
      <c r="BG291" s="47"/>
      <c r="BH291" s="47"/>
      <c r="BI291" s="47"/>
      <c r="BJ291" s="47"/>
      <c r="BK291" s="47"/>
      <c r="BL291" s="47"/>
      <c r="BM291" s="47"/>
      <c r="BN291" s="47"/>
      <c r="BO291" s="47"/>
      <c r="BP291" s="47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</row>
    <row r="292" spans="1:84" ht="17" x14ac:dyDescent="0.2">
      <c r="A292" s="81" t="s">
        <v>184</v>
      </c>
      <c r="B292" s="48" t="s">
        <v>28</v>
      </c>
      <c r="C292" s="49">
        <v>0</v>
      </c>
      <c r="D292" s="45">
        <f>WORKDAY(E291,1,holiday_dates)</f>
        <v>45729</v>
      </c>
      <c r="E292" s="45">
        <f>IF(OR(D292="",F292=""),"-",WORKDAY.INTL(D292,F292-1,weekend_option,holiday_dates))</f>
        <v>45729</v>
      </c>
      <c r="F292" s="44">
        <v>1</v>
      </c>
      <c r="G292" s="46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7"/>
      <c r="AC292" s="47"/>
      <c r="AD292" s="47"/>
      <c r="AE292" s="47"/>
      <c r="AF292" s="47"/>
      <c r="AG292" s="47"/>
      <c r="AH292" s="47"/>
      <c r="AI292" s="47"/>
      <c r="AJ292" s="47"/>
      <c r="AK292" s="47"/>
      <c r="AL292" s="47"/>
      <c r="AM292" s="47"/>
      <c r="AN292" s="47"/>
      <c r="AO292" s="47"/>
      <c r="AP292" s="47"/>
      <c r="AQ292" s="47"/>
      <c r="AR292" s="47"/>
      <c r="AS292" s="47"/>
      <c r="AT292" s="47"/>
      <c r="AU292" s="47"/>
      <c r="AV292" s="47"/>
      <c r="AW292" s="47"/>
      <c r="AX292" s="47"/>
      <c r="AY292" s="47"/>
      <c r="AZ292" s="47"/>
      <c r="BA292" s="47"/>
      <c r="BB292" s="47"/>
      <c r="BC292" s="47"/>
      <c r="BD292" s="47"/>
      <c r="BE292" s="47"/>
      <c r="BF292" s="47"/>
      <c r="BG292" s="47"/>
      <c r="BH292" s="47"/>
      <c r="BI292" s="47"/>
      <c r="BJ292" s="47"/>
      <c r="BK292" s="47"/>
      <c r="BL292" s="47"/>
      <c r="BM292" s="47"/>
      <c r="BN292" s="47"/>
      <c r="BO292" s="47"/>
      <c r="BP292" s="47"/>
      <c r="BQ292" s="47"/>
      <c r="BR292" s="47"/>
      <c r="BS292" s="47"/>
      <c r="BT292" s="47"/>
      <c r="BU292" s="47"/>
      <c r="BV292" s="47"/>
      <c r="BW292" s="47"/>
      <c r="BX292" s="47"/>
      <c r="BY292" s="47"/>
      <c r="BZ292" s="47"/>
      <c r="CA292" s="47"/>
      <c r="CB292" s="47"/>
      <c r="CC292" s="47"/>
      <c r="CD292" s="47"/>
      <c r="CE292" s="47"/>
      <c r="CF292" s="47"/>
    </row>
  </sheetData>
  <autoFilter ref="A6:F292" xr:uid="{E6B1D73C-0293-2447-9761-1AD4D0F6AC52}"/>
  <mergeCells count="1">
    <mergeCell ref="D3:E3"/>
  </mergeCells>
  <conditionalFormatting sqref="C7:C96">
    <cfRule type="dataBar" priority="10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{62350984-58A9-C645-92C6-77900559CD5C}</x14:id>
        </ext>
      </extLst>
    </cfRule>
  </conditionalFormatting>
  <conditionalFormatting sqref="C7:C292">
    <cfRule type="dataBar" priority="358">
      <dataBar>
        <cfvo type="num" val="0"/>
        <cfvo type="num" val="1"/>
        <color theme="0" tint="-0.249977111117893"/>
      </dataBar>
      <extLst>
        <ext xmlns:x14="http://schemas.microsoft.com/office/spreadsheetml/2009/9/main" uri="{B025F937-C7B1-47D3-B67F-A62EFF666E3E}">
          <x14:id>{F25DB74A-5B27-6B45-8741-085AD80277FC}</x14:id>
        </ext>
      </extLst>
    </cfRule>
  </conditionalFormatting>
  <conditionalFormatting sqref="C97:C151">
    <cfRule type="dataBar" priority="9">
      <dataBar>
        <cfvo type="num" val="0"/>
        <cfvo type="num" val="1"/>
        <color theme="9" tint="0.39997558519241921"/>
      </dataBar>
      <extLst>
        <ext xmlns:x14="http://schemas.microsoft.com/office/spreadsheetml/2009/9/main" uri="{B025F937-C7B1-47D3-B67F-A62EFF666E3E}">
          <x14:id>{35227115-9018-6F4A-BD95-9433583FC120}</x14:id>
        </ext>
      </extLst>
    </cfRule>
  </conditionalFormatting>
  <conditionalFormatting sqref="C152:C265">
    <cfRule type="dataBar" priority="7">
      <dataBar>
        <cfvo type="num" val="0"/>
        <cfvo type="num" val="1"/>
        <color theme="5" tint="0.39997558519241921"/>
      </dataBar>
      <extLst>
        <ext xmlns:x14="http://schemas.microsoft.com/office/spreadsheetml/2009/9/main" uri="{B025F937-C7B1-47D3-B67F-A62EFF666E3E}">
          <x14:id>{3E522417-EFF9-A64F-A2F8-CF8B4A86727D}</x14:id>
        </ext>
      </extLst>
    </cfRule>
  </conditionalFormatting>
  <conditionalFormatting sqref="C266:C292">
    <cfRule type="dataBar" priority="5">
      <dataBar>
        <cfvo type="num" val="0"/>
        <cfvo type="num" val="1"/>
        <color theme="8" tint="0.39997558519241921"/>
      </dataBar>
      <extLst>
        <ext xmlns:x14="http://schemas.microsoft.com/office/spreadsheetml/2009/9/main" uri="{B025F937-C7B1-47D3-B67F-A62EFF666E3E}">
          <x14:id>{0B984B8B-FD6C-374F-869B-10B2D6C76001}</x14:id>
        </ext>
      </extLst>
    </cfRule>
  </conditionalFormatting>
  <conditionalFormatting sqref="H5:CF6">
    <cfRule type="expression" dxfId="9" priority="355">
      <formula>MATCH(H$5,holiday_dates,0)</formula>
    </cfRule>
  </conditionalFormatting>
  <conditionalFormatting sqref="H5:CF292">
    <cfRule type="expression" dxfId="8" priority="14">
      <formula>NETWORKDAYS.INTL(H$5,H$5,weekend_option,holiday_dates)=0</formula>
    </cfRule>
    <cfRule type="expression" dxfId="7" priority="16">
      <formula>H$5=TODAY()</formula>
    </cfRule>
  </conditionalFormatting>
  <conditionalFormatting sqref="H7:CF96">
    <cfRule type="expression" dxfId="6" priority="2">
      <formula>1*AND(H$5&gt;=task_start,H$5&lt;=task_start+(task_progress*(task_end-task_start+1))-1)</formula>
    </cfRule>
  </conditionalFormatting>
  <conditionalFormatting sqref="H7:CF292">
    <cfRule type="expression" dxfId="5" priority="15">
      <formula>1*AND(H$5&gt;=task_start,H$5&lt;=task_start+(task_progress*(task_end-task_start+1))-1)</formula>
    </cfRule>
    <cfRule type="expression" dxfId="4" priority="17">
      <formula>AND(task_start&lt;&gt;"",H$5&gt;=$D7,H$5&lt;=$E7)</formula>
    </cfRule>
  </conditionalFormatting>
  <conditionalFormatting sqref="H20:CF20">
    <cfRule type="expression" dxfId="3" priority="1">
      <formula>AND(task_start&lt;&gt;"",H$20&gt;=$D20,H$20&lt;=$E20)</formula>
    </cfRule>
  </conditionalFormatting>
  <conditionalFormatting sqref="H97:CF151">
    <cfRule type="expression" dxfId="2" priority="8">
      <formula>1*AND(H$5&gt;=task_start,H$5&lt;=task_start+(task_progress*(task_end-task_start+1))-1)</formula>
    </cfRule>
  </conditionalFormatting>
  <conditionalFormatting sqref="H152:CF265">
    <cfRule type="expression" dxfId="1" priority="6">
      <formula>1*AND(H$5&gt;=task_start,H$5&lt;=task_start+(task_progress*(task_end-task_start+1))-1)</formula>
    </cfRule>
  </conditionalFormatting>
  <conditionalFormatting sqref="H266:CF292">
    <cfRule type="expression" dxfId="0" priority="4">
      <formula>1*AND(H$5&gt;=task_start,H$5&lt;=task_start+(task_progress*(task_end-task_start+1))-1)</formula>
    </cfRule>
  </conditionalFormatting>
  <pageMargins left="0.25" right="0.25" top="0.5" bottom="0.5" header="0.3" footer="0.3"/>
  <pageSetup paperSize="9" scale="10" orientation="landscape" horizontalDpi="0" verticalDpi="0"/>
  <headerFooter>
    <oddFooter>&amp;C&amp;"Aptos Narrow,Normale"&amp;K000000Page &amp;P of &amp;P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croll Bar 1">
              <controlPr defaultSize="0" print="0" autoPict="0">
                <anchor moveWithCells="1">
                  <from>
                    <xdr:col>7</xdr:col>
                    <xdr:colOff>25400</xdr:colOff>
                    <xdr:row>1</xdr:row>
                    <xdr:rowOff>165100</xdr:rowOff>
                  </from>
                  <to>
                    <xdr:col>24</xdr:col>
                    <xdr:colOff>114300</xdr:colOff>
                    <xdr:row>2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4" name="Check Box 25">
              <controlPr defaultSize="0" autoFill="0" autoLine="0" autoPict="0">
                <anchor moveWithCells="1">
                  <from>
                    <xdr:col>7</xdr:col>
                    <xdr:colOff>114300</xdr:colOff>
                    <xdr:row>0</xdr:row>
                    <xdr:rowOff>101600</xdr:rowOff>
                  </from>
                  <to>
                    <xdr:col>14</xdr:col>
                    <xdr:colOff>38100</xdr:colOff>
                    <xdr:row>1</xdr:row>
                    <xdr:rowOff>76200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2350984-58A9-C645-92C6-77900559CD5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C7:C96</xm:sqref>
        </x14:conditionalFormatting>
        <x14:conditionalFormatting xmlns:xm="http://schemas.microsoft.com/office/excel/2006/main">
          <x14:cfRule type="dataBar" id="{F25DB74A-5B27-6B45-8741-085AD80277FC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C7:C292</xm:sqref>
        </x14:conditionalFormatting>
        <x14:conditionalFormatting xmlns:xm="http://schemas.microsoft.com/office/excel/2006/main">
          <x14:cfRule type="dataBar" id="{35227115-9018-6F4A-BD95-9433583FC120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C97:C151</xm:sqref>
        </x14:conditionalFormatting>
        <x14:conditionalFormatting xmlns:xm="http://schemas.microsoft.com/office/excel/2006/main">
          <x14:cfRule type="dataBar" id="{3E522417-EFF9-A64F-A2F8-CF8B4A86727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C152:C265</xm:sqref>
        </x14:conditionalFormatting>
        <x14:conditionalFormatting xmlns:xm="http://schemas.microsoft.com/office/excel/2006/main">
          <x14:cfRule type="dataBar" id="{0B984B8B-FD6C-374F-869B-10B2D6C7600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C266:C292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2455-34CF-0342-9752-371D1CCF4F64}">
  <dimension ref="A1:C13"/>
  <sheetViews>
    <sheetView workbookViewId="0">
      <selection activeCell="D21" sqref="D21"/>
    </sheetView>
  </sheetViews>
  <sheetFormatPr baseColWidth="10" defaultRowHeight="16" x14ac:dyDescent="0.2"/>
  <cols>
    <col min="1" max="1" width="10.83203125" style="6"/>
    <col min="2" max="2" width="19.1640625" style="6" customWidth="1"/>
    <col min="3" max="16384" width="10.83203125" style="6"/>
  </cols>
  <sheetData>
    <row r="1" spans="1:3" ht="23" x14ac:dyDescent="0.25">
      <c r="A1" s="53" t="s">
        <v>11</v>
      </c>
    </row>
    <row r="3" spans="1:3" x14ac:dyDescent="0.2">
      <c r="B3" s="6" t="s">
        <v>12</v>
      </c>
      <c r="C3" s="54" t="str">
        <f>_xlfn.TEXTJOIN(,,C5:C11)</f>
        <v>0000011</v>
      </c>
    </row>
    <row r="5" spans="1:3" x14ac:dyDescent="0.2">
      <c r="B5" s="6" t="s">
        <v>13</v>
      </c>
      <c r="C5" s="55">
        <v>0</v>
      </c>
    </row>
    <row r="6" spans="1:3" x14ac:dyDescent="0.2">
      <c r="B6" s="6" t="s">
        <v>14</v>
      </c>
      <c r="C6" s="55">
        <v>0</v>
      </c>
    </row>
    <row r="7" spans="1:3" x14ac:dyDescent="0.2">
      <c r="B7" s="6" t="s">
        <v>15</v>
      </c>
      <c r="C7" s="55">
        <v>0</v>
      </c>
    </row>
    <row r="8" spans="1:3" x14ac:dyDescent="0.2">
      <c r="B8" s="6" t="s">
        <v>16</v>
      </c>
      <c r="C8" s="55">
        <v>0</v>
      </c>
    </row>
    <row r="9" spans="1:3" x14ac:dyDescent="0.2">
      <c r="B9" s="6" t="s">
        <v>17</v>
      </c>
      <c r="C9" s="55">
        <v>0</v>
      </c>
    </row>
    <row r="10" spans="1:3" x14ac:dyDescent="0.2">
      <c r="B10" s="6" t="s">
        <v>18</v>
      </c>
      <c r="C10" s="55">
        <v>1</v>
      </c>
    </row>
    <row r="11" spans="1:3" x14ac:dyDescent="0.2">
      <c r="B11" s="6" t="s">
        <v>19</v>
      </c>
      <c r="C11" s="55">
        <v>1</v>
      </c>
    </row>
    <row r="13" spans="1:3" x14ac:dyDescent="0.2">
      <c r="B13" s="6" t="s">
        <v>20</v>
      </c>
      <c r="C13" s="56" t="b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BB3F5-A167-2440-91A9-79A7592AA532}">
  <dimension ref="A1:B8"/>
  <sheetViews>
    <sheetView zoomScale="161" workbookViewId="0">
      <selection sqref="A1:XFD1048576"/>
    </sheetView>
  </sheetViews>
  <sheetFormatPr baseColWidth="10" defaultRowHeight="16" x14ac:dyDescent="0.2"/>
  <cols>
    <col min="1" max="1" width="12.1640625" style="6" bestFit="1" customWidth="1"/>
    <col min="2" max="2" width="21.83203125" style="6" customWidth="1"/>
    <col min="3" max="16384" width="10.83203125" style="6"/>
  </cols>
  <sheetData>
    <row r="1" spans="1:2" ht="22" customHeight="1" x14ac:dyDescent="0.2">
      <c r="A1" s="69" t="s">
        <v>10</v>
      </c>
      <c r="B1" s="69"/>
    </row>
    <row r="2" spans="1:2" x14ac:dyDescent="0.2">
      <c r="A2" s="50" t="s">
        <v>8</v>
      </c>
      <c r="B2" s="50" t="s">
        <v>9</v>
      </c>
    </row>
    <row r="3" spans="1:2" x14ac:dyDescent="0.2">
      <c r="A3" s="51">
        <v>45651</v>
      </c>
      <c r="B3" s="6" t="s">
        <v>321</v>
      </c>
    </row>
    <row r="4" spans="1:2" x14ac:dyDescent="0.2">
      <c r="A4" s="51">
        <v>45658</v>
      </c>
      <c r="B4" s="6" t="s">
        <v>322</v>
      </c>
    </row>
    <row r="5" spans="1:2" x14ac:dyDescent="0.2">
      <c r="A5" s="52">
        <v>45652</v>
      </c>
      <c r="B5" s="6" t="s">
        <v>284</v>
      </c>
    </row>
    <row r="6" spans="1:2" x14ac:dyDescent="0.2">
      <c r="A6" s="52">
        <v>45634</v>
      </c>
      <c r="B6" s="6" t="s">
        <v>320</v>
      </c>
    </row>
    <row r="7" spans="1:2" x14ac:dyDescent="0.2">
      <c r="A7" s="52">
        <v>45663</v>
      </c>
      <c r="B7" s="6" t="s">
        <v>319</v>
      </c>
    </row>
    <row r="8" spans="1:2" x14ac:dyDescent="0.2">
      <c r="A8" s="52">
        <v>45597</v>
      </c>
      <c r="B8" s="6" t="s">
        <v>317</v>
      </c>
    </row>
  </sheetData>
  <mergeCells count="1">
    <mergeCell ref="A1:B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9</vt:i4>
      </vt:variant>
    </vt:vector>
  </HeadingPairs>
  <TitlesOfParts>
    <vt:vector size="12" baseType="lpstr">
      <vt:lpstr>GANTT</vt:lpstr>
      <vt:lpstr>Settings</vt:lpstr>
      <vt:lpstr>Holidays</vt:lpstr>
      <vt:lpstr>display_week</vt:lpstr>
      <vt:lpstr>holiday_dates</vt:lpstr>
      <vt:lpstr>project_start</vt:lpstr>
      <vt:lpstr>show_weekends</vt:lpstr>
      <vt:lpstr>GANTT!task_end</vt:lpstr>
      <vt:lpstr>GANTT!task_progress</vt:lpstr>
      <vt:lpstr>GANTT!task_start</vt:lpstr>
      <vt:lpstr>GANTT!Titoli_stampa</vt:lpstr>
      <vt:lpstr>weekend_option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RAFFAELLA SPAGNUOLO</dc:creator>
  <cp:lastModifiedBy>RAFFAELLA SPAGNUOLO</cp:lastModifiedBy>
  <dcterms:created xsi:type="dcterms:W3CDTF">2024-12-02T07:01:32Z</dcterms:created>
  <dcterms:modified xsi:type="dcterms:W3CDTF">2024-12-14T10:16:40Z</dcterms:modified>
</cp:coreProperties>
</file>