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munoz/Desktop/Dotu/Scraping/scrapingdotu/Braloy/"/>
    </mc:Choice>
  </mc:AlternateContent>
  <xr:revisionPtr revIDLastSave="0" documentId="13_ncr:1_{B25728C7-EEDE-D544-8B0F-8B1BD4A56FA2}" xr6:coauthVersionLast="47" xr6:coauthVersionMax="47" xr10:uidLastSave="{00000000-0000-0000-0000-000000000000}"/>
  <bookViews>
    <workbookView xWindow="0" yWindow="780" windowWidth="34200" windowHeight="19980" xr2:uid="{B2EBE93B-D5A6-B84A-A810-B40A504DA6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16" i="1"/>
  <c r="D3" i="1"/>
  <c r="G36" i="1"/>
  <c r="G37" i="1" s="1"/>
  <c r="G35" i="1"/>
  <c r="E36" i="1"/>
  <c r="F36" i="1" s="1"/>
  <c r="E37" i="1" s="1"/>
  <c r="F37" i="1" s="1"/>
  <c r="E35" i="1"/>
  <c r="F35" i="1" s="1"/>
  <c r="E34" i="1"/>
  <c r="E20" i="1"/>
  <c r="G7" i="1"/>
  <c r="F34" i="1"/>
  <c r="G34" i="1" s="1"/>
  <c r="F7" i="1"/>
  <c r="D34" i="1"/>
  <c r="A32" i="1"/>
  <c r="G26" i="1"/>
  <c r="D20" i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G20" i="1"/>
  <c r="G21" i="1" s="1"/>
  <c r="G22" i="1" s="1"/>
  <c r="G23" i="1" s="1"/>
  <c r="G24" i="1" s="1"/>
  <c r="G25" i="1" s="1"/>
  <c r="G19" i="1"/>
  <c r="E19" i="1"/>
  <c r="D19" i="1"/>
  <c r="F19" i="1"/>
  <c r="A6" i="1"/>
  <c r="G18" i="1"/>
  <c r="E7" i="1"/>
  <c r="G6" i="1"/>
  <c r="D7" i="1"/>
  <c r="D8" i="1"/>
  <c r="D9" i="1"/>
  <c r="D10" i="1"/>
  <c r="D11" i="1"/>
  <c r="D12" i="1"/>
  <c r="D13" i="1"/>
  <c r="D14" i="1"/>
  <c r="A4" i="1"/>
  <c r="E38" i="1" l="1"/>
  <c r="F38" i="1" s="1"/>
  <c r="G38" i="1" s="1"/>
  <c r="E8" i="1"/>
  <c r="F8" i="1" s="1"/>
  <c r="G8" i="1" s="1"/>
  <c r="E9" i="1" l="1"/>
  <c r="F9" i="1" s="1"/>
  <c r="G9" i="1" s="1"/>
  <c r="E10" i="1" s="1"/>
  <c r="F10" i="1" s="1"/>
  <c r="G10" i="1" s="1"/>
  <c r="E11" i="1" l="1"/>
  <c r="F11" i="1" s="1"/>
  <c r="G11" i="1" s="1"/>
  <c r="E12" i="1" l="1"/>
  <c r="F12" i="1" s="1"/>
  <c r="G12" i="1" s="1"/>
  <c r="E13" i="1" l="1"/>
  <c r="F13" i="1" s="1"/>
  <c r="G13" i="1" s="1"/>
  <c r="E14" i="1" l="1"/>
  <c r="F14" i="1" s="1"/>
</calcChain>
</file>

<file path=xl/sharedStrings.xml><?xml version="1.0" encoding="utf-8"?>
<sst xmlns="http://schemas.openxmlformats.org/spreadsheetml/2006/main" count="36" uniqueCount="10">
  <si>
    <t>Credito</t>
  </si>
  <si>
    <t xml:space="preserve">Tasa </t>
  </si>
  <si>
    <t>Periodos</t>
  </si>
  <si>
    <t>N Periodos</t>
  </si>
  <si>
    <t>Cuota</t>
  </si>
  <si>
    <t>Interes</t>
  </si>
  <si>
    <t>Amortizacion</t>
  </si>
  <si>
    <t>Saldo</t>
  </si>
  <si>
    <t>-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</si>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</sst>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E7FA-315D-C443-8EEB-BAAD41A8EC34}">
  <dimension ref="A1:G38"/>
  <sheetViews>
    <sheetView tabSelected="1" workbookViewId="0">
      <selection activeCell="E28" sqref="E28"/>
    </sheetView>
  </sheetViews>
  <sheetFormatPr baseColWidth="10" defaultRowHeight="16" x14ac:dyDescent="0.2"/>
  <cols>
    <col min="1" max="1" width="13.33203125" bestFit="1" customWidth="1"/>
    <col min="2" max="2" width="12.6640625" bestFit="1" customWidth="1"/>
    <col min="3" max="3" width="11.6640625" customWidth="1"/>
    <col min="4" max="4" width="13.6640625" bestFit="1" customWidth="1"/>
    <col min="5" max="6" width="11.6640625" customWidth="1"/>
    <col min="7" max="7" width="23.5" bestFit="1" customWidth="1"/>
  </cols>
  <sheetData>
    <row r="1" spans="1:7" x14ac:dyDescent="0.2">
      <c r="A1" t="s">
        <v>0</v>
      </c>
      <c r="B1" s="1">
        <v>14000000</v>
      </c>
    </row>
    <row r="2" spans="1:7" x14ac:dyDescent="0.2">
      <c r="A2" t="s">
        <v>1</v>
      </c>
      <c r="B2">
        <v>0.12</v>
      </c>
    </row>
    <row r="3" spans="1:7" x14ac:dyDescent="0.2">
      <c r="A3" t="s">
        <v>2</v>
      </c>
      <c r="B3">
        <v>8</v>
      </c>
      <c r="C3" t="s">
        <v>9</v>
      </c>
      <c r="D3" s="2">
        <f>NPV(0.12,D7:D14)</f>
        <v>14000000.003614431</v>
      </c>
    </row>
    <row r="4" spans="1:7" x14ac:dyDescent="0.2">
      <c r="A4" s="2">
        <f>PMT(12%,B3,-B1)</f>
        <v>2818239.7792724036</v>
      </c>
    </row>
    <row r="5" spans="1:7" x14ac:dyDescent="0.2"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</row>
    <row r="6" spans="1:7" x14ac:dyDescent="0.2">
      <c r="A6" s="2">
        <f>PMT(1.17%,24,-50000)</f>
        <v>2401.5890991430301</v>
      </c>
      <c r="C6">
        <v>0</v>
      </c>
      <c r="G6" s="1">
        <f>B1</f>
        <v>14000000</v>
      </c>
    </row>
    <row r="7" spans="1:7" x14ac:dyDescent="0.2">
      <c r="C7">
        <v>1</v>
      </c>
      <c r="D7">
        <f t="shared" ref="D7:D14" si="0">2818239.78</f>
        <v>2818239.78</v>
      </c>
      <c r="E7" s="1">
        <f>G6*$B$2</f>
        <v>1680000</v>
      </c>
      <c r="F7" s="1">
        <f>D7-E7</f>
        <v>1138239.7799999998</v>
      </c>
      <c r="G7" s="1">
        <f>G6-F7</f>
        <v>12861760.220000001</v>
      </c>
    </row>
    <row r="8" spans="1:7" x14ac:dyDescent="0.2">
      <c r="C8">
        <v>2</v>
      </c>
      <c r="D8">
        <f t="shared" si="0"/>
        <v>2818239.78</v>
      </c>
      <c r="E8" s="1">
        <f t="shared" ref="E8:E14" si="1">G7*$B$2</f>
        <v>1543411.2264</v>
      </c>
      <c r="F8" s="1">
        <f t="shared" ref="F8:F14" si="2">D8-E8</f>
        <v>1274828.5535999998</v>
      </c>
      <c r="G8" s="1">
        <f t="shared" ref="G8:G14" si="3">G7-F8</f>
        <v>11586931.6664</v>
      </c>
    </row>
    <row r="9" spans="1:7" x14ac:dyDescent="0.2">
      <c r="C9">
        <v>3</v>
      </c>
      <c r="D9">
        <f t="shared" si="0"/>
        <v>2818239.78</v>
      </c>
      <c r="E9" s="1">
        <f t="shared" si="1"/>
        <v>1390431.799968</v>
      </c>
      <c r="F9" s="1">
        <f t="shared" si="2"/>
        <v>1427807.9800319998</v>
      </c>
      <c r="G9" s="1">
        <f t="shared" si="3"/>
        <v>10159123.686368</v>
      </c>
    </row>
    <row r="10" spans="1:7" x14ac:dyDescent="0.2">
      <c r="C10">
        <v>4</v>
      </c>
      <c r="D10">
        <f t="shared" si="0"/>
        <v>2818239.78</v>
      </c>
      <c r="E10" s="1">
        <f t="shared" si="1"/>
        <v>1219094.8423641599</v>
      </c>
      <c r="F10" s="1">
        <f t="shared" si="2"/>
        <v>1599144.9376358399</v>
      </c>
      <c r="G10" s="1">
        <f t="shared" si="3"/>
        <v>8559978.7487321608</v>
      </c>
    </row>
    <row r="11" spans="1:7" x14ac:dyDescent="0.2">
      <c r="C11">
        <v>5</v>
      </c>
      <c r="D11">
        <f t="shared" si="0"/>
        <v>2818239.78</v>
      </c>
      <c r="E11" s="1">
        <f t="shared" si="1"/>
        <v>1027197.4498478592</v>
      </c>
      <c r="F11" s="1">
        <f t="shared" si="2"/>
        <v>1791042.3301521405</v>
      </c>
      <c r="G11" s="1">
        <f t="shared" si="3"/>
        <v>6768936.4185800198</v>
      </c>
    </row>
    <row r="12" spans="1:7" x14ac:dyDescent="0.2">
      <c r="C12">
        <v>6</v>
      </c>
      <c r="D12">
        <f t="shared" si="0"/>
        <v>2818239.78</v>
      </c>
      <c r="E12" s="1">
        <f t="shared" si="1"/>
        <v>812272.37022960233</v>
      </c>
      <c r="F12" s="1">
        <f t="shared" si="2"/>
        <v>2005967.4097703975</v>
      </c>
      <c r="G12" s="1">
        <f t="shared" si="3"/>
        <v>4762969.0088096224</v>
      </c>
    </row>
    <row r="13" spans="1:7" x14ac:dyDescent="0.2">
      <c r="C13">
        <v>7</v>
      </c>
      <c r="D13">
        <f t="shared" si="0"/>
        <v>2818239.78</v>
      </c>
      <c r="E13" s="1">
        <f t="shared" si="1"/>
        <v>571556.28105715464</v>
      </c>
      <c r="F13" s="1">
        <f t="shared" si="2"/>
        <v>2246683.498942845</v>
      </c>
      <c r="G13" s="1">
        <f t="shared" si="3"/>
        <v>2516285.5098667773</v>
      </c>
    </row>
    <row r="14" spans="1:7" x14ac:dyDescent="0.2">
      <c r="C14">
        <v>8</v>
      </c>
      <c r="D14">
        <f t="shared" si="0"/>
        <v>2818239.78</v>
      </c>
      <c r="E14" s="1">
        <f t="shared" si="1"/>
        <v>301954.26118401327</v>
      </c>
      <c r="F14" s="1">
        <f t="shared" si="2"/>
        <v>2516285.5188159863</v>
      </c>
      <c r="G14" s="1">
        <v>0</v>
      </c>
    </row>
    <row r="15" spans="1:7" s="4" customFormat="1" x14ac:dyDescent="0.2"/>
    <row r="16" spans="1:7" x14ac:dyDescent="0.2">
      <c r="C16" t="s">
        <v>9</v>
      </c>
      <c r="D16" s="2">
        <f>NPV(0.12,D19:D26)</f>
        <v>13999999.999999996</v>
      </c>
    </row>
    <row r="17" spans="1:7" x14ac:dyDescent="0.2"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</row>
    <row r="18" spans="1:7" x14ac:dyDescent="0.2">
      <c r="C18">
        <v>0</v>
      </c>
      <c r="G18" s="1">
        <f>B1</f>
        <v>14000000</v>
      </c>
    </row>
    <row r="19" spans="1:7" x14ac:dyDescent="0.2">
      <c r="C19">
        <v>1</v>
      </c>
      <c r="D19" s="2">
        <f>F19+E19</f>
        <v>3430000</v>
      </c>
      <c r="E19" s="1">
        <f>G18*$B$2</f>
        <v>1680000</v>
      </c>
      <c r="F19">
        <f>B1/8</f>
        <v>1750000</v>
      </c>
      <c r="G19" s="1">
        <f>G18-F19</f>
        <v>12250000</v>
      </c>
    </row>
    <row r="20" spans="1:7" x14ac:dyDescent="0.2">
      <c r="C20">
        <v>2</v>
      </c>
      <c r="D20" s="2">
        <f t="shared" ref="D20:D26" si="4">F20+E20</f>
        <v>3220000</v>
      </c>
      <c r="E20" s="1">
        <f>G19*$B$2</f>
        <v>1470000</v>
      </c>
      <c r="F20">
        <v>1750000</v>
      </c>
      <c r="G20" s="1">
        <f t="shared" ref="G20:G26" si="5">G19-F20</f>
        <v>10500000</v>
      </c>
    </row>
    <row r="21" spans="1:7" x14ac:dyDescent="0.2">
      <c r="C21">
        <v>3</v>
      </c>
      <c r="D21" s="2">
        <f t="shared" si="4"/>
        <v>3010000</v>
      </c>
      <c r="E21" s="1">
        <f t="shared" ref="E20:E26" si="6">G20*$B$2</f>
        <v>1260000</v>
      </c>
      <c r="F21">
        <v>1750000</v>
      </c>
      <c r="G21" s="1">
        <f t="shared" si="5"/>
        <v>8750000</v>
      </c>
    </row>
    <row r="22" spans="1:7" x14ac:dyDescent="0.2">
      <c r="C22">
        <v>4</v>
      </c>
      <c r="D22" s="2">
        <f t="shared" si="4"/>
        <v>2800000</v>
      </c>
      <c r="E22" s="1">
        <f t="shared" si="6"/>
        <v>1050000</v>
      </c>
      <c r="F22">
        <v>1750000</v>
      </c>
      <c r="G22" s="1">
        <f t="shared" si="5"/>
        <v>7000000</v>
      </c>
    </row>
    <row r="23" spans="1:7" x14ac:dyDescent="0.2">
      <c r="C23">
        <v>5</v>
      </c>
      <c r="D23" s="2">
        <f t="shared" si="4"/>
        <v>2590000</v>
      </c>
      <c r="E23" s="1">
        <f t="shared" si="6"/>
        <v>840000</v>
      </c>
      <c r="F23">
        <v>1750000</v>
      </c>
      <c r="G23" s="1">
        <f t="shared" si="5"/>
        <v>5250000</v>
      </c>
    </row>
    <row r="24" spans="1:7" x14ac:dyDescent="0.2">
      <c r="C24">
        <v>6</v>
      </c>
      <c r="D24" s="2">
        <f t="shared" si="4"/>
        <v>2380000</v>
      </c>
      <c r="E24" s="1">
        <f t="shared" si="6"/>
        <v>630000</v>
      </c>
      <c r="F24">
        <v>1750000</v>
      </c>
      <c r="G24" s="1">
        <f t="shared" si="5"/>
        <v>3500000</v>
      </c>
    </row>
    <row r="25" spans="1:7" x14ac:dyDescent="0.2">
      <c r="C25">
        <v>7</v>
      </c>
      <c r="D25" s="2">
        <f t="shared" si="4"/>
        <v>2170000</v>
      </c>
      <c r="E25" s="1">
        <f t="shared" si="6"/>
        <v>420000</v>
      </c>
      <c r="F25">
        <v>1750000</v>
      </c>
      <c r="G25" s="1">
        <f t="shared" si="5"/>
        <v>1750000</v>
      </c>
    </row>
    <row r="26" spans="1:7" x14ac:dyDescent="0.2">
      <c r="C26">
        <v>8</v>
      </c>
      <c r="D26" s="2">
        <f t="shared" si="4"/>
        <v>1960000</v>
      </c>
      <c r="E26" s="1">
        <f t="shared" si="6"/>
        <v>210000</v>
      </c>
      <c r="F26">
        <v>1750000</v>
      </c>
      <c r="G26" s="1">
        <f>G25-F26</f>
        <v>0</v>
      </c>
    </row>
    <row r="27" spans="1:7" s="4" customFormat="1" x14ac:dyDescent="0.2">
      <c r="E27" s="5"/>
    </row>
    <row r="28" spans="1:7" x14ac:dyDescent="0.2">
      <c r="A28" t="s">
        <v>0</v>
      </c>
      <c r="B28" s="1">
        <v>14000000</v>
      </c>
      <c r="C28" t="s">
        <v>9</v>
      </c>
      <c r="D28" s="2">
        <f>NPV(0.12,D31:D38)</f>
        <v>13999999.999999998</v>
      </c>
    </row>
    <row r="29" spans="1:7" x14ac:dyDescent="0.2">
      <c r="A29" t="s">
        <v>1</v>
      </c>
      <c r="B29">
        <v>0.12</v>
      </c>
      <c r="C29" s="3" t="s">
        <v>3</v>
      </c>
      <c r="D29" s="3" t="s">
        <v>4</v>
      </c>
      <c r="E29" s="3" t="s">
        <v>5</v>
      </c>
      <c r="F29" s="3" t="s">
        <v>6</v>
      </c>
      <c r="G29" s="3" t="s">
        <v>7</v>
      </c>
    </row>
    <row r="30" spans="1:7" x14ac:dyDescent="0.2">
      <c r="A30" t="s">
        <v>2</v>
      </c>
      <c r="B30">
        <v>5</v>
      </c>
      <c r="C30">
        <v>0</v>
      </c>
      <c r="G30" s="1">
        <v>14000000</v>
      </c>
    </row>
    <row r="31" spans="1:7" x14ac:dyDescent="0.2">
      <c r="C31">
        <v>1</v>
      </c>
      <c r="D31" t="s">
        <v>8</v>
      </c>
      <c r="E31" t="s">
        <v>8</v>
      </c>
      <c r="F31" t="s">
        <v>8</v>
      </c>
      <c r="G31" t="s">
        <v>8</v>
      </c>
    </row>
    <row r="32" spans="1:7" x14ac:dyDescent="0.2">
      <c r="A32" s="2">
        <f>PMT(B29,B30,-B28)</f>
        <v>3883736.2471746849</v>
      </c>
      <c r="C32">
        <v>2</v>
      </c>
      <c r="D32" t="s">
        <v>8</v>
      </c>
      <c r="E32" t="s">
        <v>8</v>
      </c>
      <c r="F32" t="s">
        <v>8</v>
      </c>
      <c r="G32" t="s">
        <v>8</v>
      </c>
    </row>
    <row r="33" spans="3:7" x14ac:dyDescent="0.2">
      <c r="C33">
        <v>3</v>
      </c>
      <c r="D33" t="s">
        <v>8</v>
      </c>
      <c r="E33" t="s">
        <v>8</v>
      </c>
      <c r="F33" t="s">
        <v>8</v>
      </c>
      <c r="G33" t="s">
        <v>8</v>
      </c>
    </row>
    <row r="34" spans="3:7" x14ac:dyDescent="0.2">
      <c r="C34">
        <v>4</v>
      </c>
      <c r="D34" s="1">
        <f>A32</f>
        <v>3883736.2471746849</v>
      </c>
      <c r="E34" s="1">
        <f>G30*$B$29</f>
        <v>1680000</v>
      </c>
      <c r="F34" s="1">
        <f>D34-E34</f>
        <v>2203736.2471746849</v>
      </c>
      <c r="G34" s="1">
        <f>G30-F34</f>
        <v>11796263.752825316</v>
      </c>
    </row>
    <row r="35" spans="3:7" x14ac:dyDescent="0.2">
      <c r="C35">
        <v>5</v>
      </c>
      <c r="D35" s="1">
        <v>3883736.2471746849</v>
      </c>
      <c r="E35" s="1">
        <f>G34*$B$29</f>
        <v>1415551.6503390379</v>
      </c>
      <c r="F35" s="1">
        <f t="shared" ref="F35:F38" si="7">D35-E35</f>
        <v>2468184.5968356468</v>
      </c>
      <c r="G35" s="1">
        <f>G34-F35</f>
        <v>9328079.1559896693</v>
      </c>
    </row>
    <row r="36" spans="3:7" x14ac:dyDescent="0.2">
      <c r="C36">
        <v>6</v>
      </c>
      <c r="D36" s="1">
        <v>3883736.2471746849</v>
      </c>
      <c r="E36" s="1">
        <f>G35*$B$29</f>
        <v>1119369.4987187602</v>
      </c>
      <c r="F36" s="1">
        <f t="shared" si="7"/>
        <v>2764366.7484559249</v>
      </c>
      <c r="G36" s="1">
        <f t="shared" ref="G36:G38" si="8">G35-F36</f>
        <v>6563712.4075337444</v>
      </c>
    </row>
    <row r="37" spans="3:7" x14ac:dyDescent="0.2">
      <c r="C37">
        <v>7</v>
      </c>
      <c r="D37" s="1">
        <v>3883736.2471746849</v>
      </c>
      <c r="E37" s="1">
        <f t="shared" ref="E36:E38" si="9">G36*$B$29</f>
        <v>787645.48890404927</v>
      </c>
      <c r="F37" s="1">
        <f t="shared" si="7"/>
        <v>3096090.7582706357</v>
      </c>
      <c r="G37" s="1">
        <f t="shared" si="8"/>
        <v>3467621.6492631086</v>
      </c>
    </row>
    <row r="38" spans="3:7" x14ac:dyDescent="0.2">
      <c r="C38">
        <v>8</v>
      </c>
      <c r="D38" s="1">
        <v>3883736.2471746849</v>
      </c>
      <c r="E38" s="1">
        <f t="shared" si="9"/>
        <v>416114.59791157302</v>
      </c>
      <c r="F38" s="1">
        <f t="shared" si="7"/>
        <v>3467621.6492631119</v>
      </c>
      <c r="G38" s="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Muñoz Norambuena</dc:creator>
  <cp:lastModifiedBy>Benjamín Muñoz Norambuena</cp:lastModifiedBy>
  <dcterms:created xsi:type="dcterms:W3CDTF">2023-10-17T21:49:09Z</dcterms:created>
  <dcterms:modified xsi:type="dcterms:W3CDTF">2023-10-17T22:28:51Z</dcterms:modified>
</cp:coreProperties>
</file>