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.boeuf\Downloads\"/>
    </mc:Choice>
  </mc:AlternateContent>
  <xr:revisionPtr revIDLastSave="0" documentId="13_ncr:1_{1A61759C-70E5-4D6E-8D65-CA6A211FFE2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irm" sheetId="1" r:id="rId1"/>
    <sheet name="INDUSTRY DASHBOARD" sheetId="6" r:id="rId2"/>
    <sheet name="Sonites" sheetId="3" r:id="rId3"/>
    <sheet name="INDUSTRY BENCHMARKING" sheetId="7" r:id="rId4"/>
    <sheet name="Studies - Sonites Market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5" i="8" l="1"/>
  <c r="R601" i="8" s="1"/>
  <c r="I605" i="8"/>
  <c r="Q604" i="8" s="1"/>
  <c r="H605" i="8"/>
  <c r="P601" i="8" s="1"/>
  <c r="G605" i="8"/>
  <c r="O603" i="8" s="1"/>
  <c r="F605" i="8"/>
  <c r="N604" i="8" s="1"/>
  <c r="R604" i="8"/>
  <c r="M604" i="8"/>
  <c r="R603" i="8"/>
  <c r="Q603" i="8"/>
  <c r="P603" i="8"/>
  <c r="M603" i="8"/>
  <c r="R602" i="8"/>
  <c r="Q602" i="8"/>
  <c r="P602" i="8"/>
  <c r="O602" i="8"/>
  <c r="N602" i="8"/>
  <c r="M602" i="8"/>
  <c r="M601" i="8"/>
  <c r="R600" i="8"/>
  <c r="M600" i="8"/>
  <c r="R599" i="8"/>
  <c r="Q599" i="8"/>
  <c r="P599" i="8"/>
  <c r="M599" i="8"/>
  <c r="R598" i="8"/>
  <c r="Q598" i="8"/>
  <c r="P598" i="8"/>
  <c r="O598" i="8"/>
  <c r="N598" i="8"/>
  <c r="M598" i="8"/>
  <c r="M597" i="8"/>
  <c r="R596" i="8"/>
  <c r="M596" i="8"/>
  <c r="R595" i="8"/>
  <c r="Q595" i="8"/>
  <c r="P595" i="8"/>
  <c r="M595" i="8"/>
  <c r="R594" i="8"/>
  <c r="Q594" i="8"/>
  <c r="P594" i="8"/>
  <c r="O594" i="8"/>
  <c r="N594" i="8"/>
  <c r="M594" i="8"/>
  <c r="M593" i="8"/>
  <c r="R592" i="8"/>
  <c r="M592" i="8"/>
  <c r="R591" i="8"/>
  <c r="Q591" i="8"/>
  <c r="P591" i="8"/>
  <c r="M591" i="8"/>
  <c r="R590" i="8"/>
  <c r="Q590" i="8"/>
  <c r="P590" i="8"/>
  <c r="O590" i="8"/>
  <c r="N590" i="8"/>
  <c r="M590" i="8"/>
  <c r="M589" i="8"/>
  <c r="R588" i="8"/>
  <c r="M588" i="8"/>
  <c r="R587" i="8"/>
  <c r="Q587" i="8"/>
  <c r="P587" i="8"/>
  <c r="M587" i="8"/>
  <c r="R586" i="8"/>
  <c r="Q586" i="8"/>
  <c r="P586" i="8"/>
  <c r="O586" i="8"/>
  <c r="N586" i="8"/>
  <c r="M586" i="8"/>
  <c r="M585" i="8"/>
  <c r="R584" i="8"/>
  <c r="M584" i="8"/>
  <c r="R583" i="8"/>
  <c r="Q583" i="8"/>
  <c r="P583" i="8"/>
  <c r="M583" i="8"/>
  <c r="R582" i="8"/>
  <c r="Q582" i="8"/>
  <c r="P582" i="8"/>
  <c r="O582" i="8"/>
  <c r="N582" i="8"/>
  <c r="M582" i="8"/>
  <c r="M581" i="8"/>
  <c r="R580" i="8"/>
  <c r="M580" i="8"/>
  <c r="R579" i="8"/>
  <c r="Q579" i="8"/>
  <c r="P579" i="8"/>
  <c r="M579" i="8"/>
  <c r="R578" i="8"/>
  <c r="Q578" i="8"/>
  <c r="P578" i="8"/>
  <c r="O578" i="8"/>
  <c r="N578" i="8"/>
  <c r="M578" i="8"/>
  <c r="N577" i="8"/>
  <c r="M577" i="8"/>
  <c r="R576" i="8"/>
  <c r="M576" i="8"/>
  <c r="R575" i="8"/>
  <c r="Q575" i="8"/>
  <c r="P575" i="8"/>
  <c r="M575" i="8"/>
  <c r="R574" i="8"/>
  <c r="Q574" i="8"/>
  <c r="P574" i="8"/>
  <c r="O574" i="8"/>
  <c r="N574" i="8"/>
  <c r="M574" i="8"/>
  <c r="J536" i="8"/>
  <c r="I536" i="8"/>
  <c r="H536" i="8"/>
  <c r="G536" i="8"/>
  <c r="F536" i="8"/>
  <c r="H526" i="8"/>
  <c r="N522" i="8" s="1"/>
  <c r="G526" i="8"/>
  <c r="M525" i="8" s="1"/>
  <c r="F526" i="8"/>
  <c r="N525" i="8"/>
  <c r="N523" i="8"/>
  <c r="M523" i="8"/>
  <c r="L523" i="8"/>
  <c r="F515" i="8"/>
  <c r="F489" i="8"/>
  <c r="J463" i="8"/>
  <c r="I463" i="8"/>
  <c r="H463" i="8"/>
  <c r="G463" i="8"/>
  <c r="F463" i="8"/>
  <c r="J429" i="8"/>
  <c r="I429" i="8"/>
  <c r="H429" i="8"/>
  <c r="G429" i="8"/>
  <c r="F429" i="8"/>
  <c r="K417" i="8"/>
  <c r="J417" i="8"/>
  <c r="I417" i="8"/>
  <c r="H417" i="8"/>
  <c r="G417" i="8"/>
  <c r="F417" i="8"/>
  <c r="K382" i="8"/>
  <c r="J382" i="8"/>
  <c r="I382" i="8"/>
  <c r="H382" i="8"/>
  <c r="G382" i="8"/>
  <c r="F382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N575" i="8" l="1"/>
  <c r="P576" i="8"/>
  <c r="R577" i="8"/>
  <c r="N579" i="8"/>
  <c r="P580" i="8"/>
  <c r="R581" i="8"/>
  <c r="N583" i="8"/>
  <c r="P584" i="8"/>
  <c r="R585" i="8"/>
  <c r="N587" i="8"/>
  <c r="P588" i="8"/>
  <c r="R589" i="8"/>
  <c r="N591" i="8"/>
  <c r="P592" i="8"/>
  <c r="R593" i="8"/>
  <c r="N595" i="8"/>
  <c r="P596" i="8"/>
  <c r="R597" i="8"/>
  <c r="N599" i="8"/>
  <c r="P600" i="8"/>
  <c r="N603" i="8"/>
  <c r="P604" i="8"/>
  <c r="L521" i="8"/>
  <c r="L526" i="8" s="1"/>
  <c r="N581" i="8"/>
  <c r="N585" i="8"/>
  <c r="N589" i="8"/>
  <c r="N593" i="8"/>
  <c r="N597" i="8"/>
  <c r="N601" i="8"/>
  <c r="M521" i="8"/>
  <c r="L524" i="8"/>
  <c r="O577" i="8"/>
  <c r="O581" i="8"/>
  <c r="O585" i="8"/>
  <c r="O589" i="8"/>
  <c r="O593" i="8"/>
  <c r="O597" i="8"/>
  <c r="O601" i="8"/>
  <c r="N521" i="8"/>
  <c r="M524" i="8"/>
  <c r="I526" i="8"/>
  <c r="N576" i="8"/>
  <c r="P577" i="8"/>
  <c r="N580" i="8"/>
  <c r="P581" i="8"/>
  <c r="N584" i="8"/>
  <c r="P585" i="8"/>
  <c r="N588" i="8"/>
  <c r="P589" i="8"/>
  <c r="N592" i="8"/>
  <c r="P593" i="8"/>
  <c r="N596" i="8"/>
  <c r="P597" i="8"/>
  <c r="N600" i="8"/>
  <c r="L522" i="8"/>
  <c r="N524" i="8"/>
  <c r="J526" i="8"/>
  <c r="K526" i="8" s="1"/>
  <c r="O576" i="8"/>
  <c r="Q577" i="8"/>
  <c r="O580" i="8"/>
  <c r="Q581" i="8"/>
  <c r="O584" i="8"/>
  <c r="Q585" i="8"/>
  <c r="O588" i="8"/>
  <c r="Q589" i="8"/>
  <c r="O592" i="8"/>
  <c r="Q593" i="8"/>
  <c r="O596" i="8"/>
  <c r="Q597" i="8"/>
  <c r="O600" i="8"/>
  <c r="Q601" i="8"/>
  <c r="O604" i="8"/>
  <c r="M522" i="8"/>
  <c r="L525" i="8"/>
  <c r="O575" i="8"/>
  <c r="Q576" i="8"/>
  <c r="O579" i="8"/>
  <c r="Q580" i="8"/>
  <c r="O583" i="8"/>
  <c r="Q584" i="8"/>
  <c r="O587" i="8"/>
  <c r="Q588" i="8"/>
  <c r="O591" i="8"/>
  <c r="Q592" i="8"/>
  <c r="O595" i="8"/>
  <c r="Q596" i="8"/>
  <c r="O599" i="8"/>
  <c r="Q600" i="8"/>
  <c r="N526" i="8" l="1"/>
  <c r="M526" i="8"/>
</calcChain>
</file>

<file path=xl/sharedStrings.xml><?xml version="1.0" encoding="utf-8"?>
<sst xmlns="http://schemas.openxmlformats.org/spreadsheetml/2006/main" count="1267" uniqueCount="220">
  <si>
    <t>FINANCIAL REPORT – FIRM SOUPE – PERIOD 7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</si>
  <si>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</si>
  <si>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</si>
  <si>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</si>
  <si>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</si>
  <si>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</si>
  <si>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</si>
  <si>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</si>
  <si>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</si>
  <si>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</si>
  <si>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</si>
  <si>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</si>
  <si>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</si>
  <si>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</si>
  <si>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</si>
  <si>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</si>
  <si>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</si>
  <si>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</si>
  <si>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</si>
  <si>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</si>
  <si>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</si>
  <si>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</si>
  <si>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</si>
  <si>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</si>
  <si>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</si>
  <si>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</si>
  <si>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</si>
  <si>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</si>
  <si>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</si>
  <si>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</si>
  <si>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</si>
  <si>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Net contribution</t>
  </si>
  <si>
    <t>Product Contribution</t>
  </si>
  <si>
    <t>SOCOOL</t>
  </si>
  <si>
    <t>SOFT</t>
  </si>
  <si>
    <t>SOLO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</si>
  <si>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</si>
  <si>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</si>
  <si>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</si>
  <si>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</si>
  <si>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</si>
  <si>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</si>
  <si>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</si>
  <si>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</si>
  <si>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</si>
  <si>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</si>
  <si>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</si>
  <si>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</si>
  <si>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Pure Online Players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</si>
  <si>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</si>
  <si>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</si>
  <si>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</si>
  <si>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</si>
  <si>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</si>
  <si>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</si>
  <si>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</si>
  <si>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</si>
  <si>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</si>
  <si>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</si>
  <si>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</si>
  <si>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</si>
  <si>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</si>
  <si>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</si>
  <si>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</si>
  <si>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</si>
  <si>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Design</t>
  </si>
  <si>
    <t>Battery Life</t>
  </si>
  <si>
    <t>Display Size</t>
  </si>
  <si>
    <t>Proc. Power</t>
  </si>
  <si>
    <t>Recyclable Materials</t>
  </si>
  <si>
    <t>Carbon Footprint</t>
  </si>
  <si>
    <t xml:space="preserve"> Durability</t>
  </si>
  <si>
    <t xml:space="preserve"> Repairability</t>
  </si>
  <si>
    <t>Desired base cost</t>
  </si>
  <si>
    <t>Minimum base cost</t>
  </si>
  <si>
    <t>Required budget for completion</t>
  </si>
  <si>
    <t>Cumulative allocated budget</t>
  </si>
  <si>
    <t>POSOLOCRP7</t>
  </si>
  <si>
    <t>POSOLOCRP5</t>
  </si>
  <si>
    <t>POGENZV2</t>
  </si>
  <si>
    <t>POPO</t>
  </si>
  <si>
    <t>POSOLOX</t>
  </si>
  <si>
    <t>POSOFTCRP2</t>
  </si>
  <si>
    <t>POSOLOCRP2</t>
  </si>
  <si>
    <t>POSOLO</t>
  </si>
  <si>
    <t>POSOFT</t>
  </si>
  <si>
    <t>Unit costs are given in $. Cumulative budget and Budget required for completion are given in thousands of $. Physical characteristics are given in the appropriate units: Kg, kHz, hours, etc.</t>
  </si>
  <si>
    <t>INDUSTRY DASHBOARD – PERIOD 7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</si>
  <si>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</si>
  <si>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</si>
  <si>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</si>
  <si>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</si>
  <si>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</si>
  <si>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</si>
  <si>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</si>
  <si>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</si>
  <si>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</si>
  <si>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</si>
  <si>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</si>
  <si>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7</t>
  </si>
  <si>
    <t>Retail Sales and Volume Sold</t>
  </si>
  <si>
    <t>Launched in Period</t>
  </si>
  <si>
    <t>Variation</t>
  </si>
  <si>
    <t>Base Cost</t>
  </si>
  <si>
    <t>LOLOLO</t>
  </si>
  <si>
    <t>LOOP</t>
  </si>
  <si>
    <t>LORIE</t>
  </si>
  <si>
    <t>MOGEN</t>
  </si>
  <si>
    <t>MOMIL</t>
  </si>
  <si>
    <t>MOVE</t>
  </si>
  <si>
    <t>NOONN</t>
  </si>
  <si>
    <t>NOVA</t>
  </si>
  <si>
    <t>ROCK</t>
  </si>
  <si>
    <t>ROLEX</t>
  </si>
  <si>
    <t>ROLEZ</t>
  </si>
  <si>
    <t>ROLL</t>
  </si>
  <si>
    <t>TODE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</si>
  <si>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</si>
  <si>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</si>
  <si>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</si>
  <si>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</si>
  <si>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</si>
  <si>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</si>
  <si>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INDUSTRY BENCHMARKING – PERIOD 7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</si>
  <si>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</si>
  <si>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</si>
  <si>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</si>
  <si>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7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</si>
  <si>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</si>
  <si>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</si>
  <si>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</si>
  <si>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</si>
  <si>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</si>
  <si>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</si>
  <si>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</si>
  <si>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</si>
  <si>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</si>
  <si>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</si>
  <si>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</si>
  <si>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</si>
  <si>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PureOnlinePlayers</t>
  </si>
  <si>
    <t>CONSUMER PANEL – Sonites MARKET – PERIOD 7</t>
  </si>
  <si>
    <t>Market Shares by Consumer Segment (based on volume)</t>
  </si>
  <si>
    <t>Volume Sold by Consumer Segment</t>
  </si>
  <si>
    <t>DISTRIBUTION PANEL – Sonites MARKET – PERIOD 7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</si>
  <si>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</si>
  <si>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</si>
  <si>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</si>
  <si>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7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</si>
  <si>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</si>
  <si>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</si>
  <si>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</si>
  <si>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</si>
  <si>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</si>
  <si>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</si>
  <si>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</si>
  <si>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</si>
  <si>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>MULTIDIMENSIONAL SCALING  – Sonites MARKET – PERIOD 7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</si>
  <si>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</si>
  <si>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</si>
  <si>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</si>
  <si>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</si>
  <si>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</si>
  <si>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Circularity</t>
  </si>
  <si>
    <t>Ideal Values for each Segment - On a scale from -20 (Low) to +20 (High)</t>
  </si>
  <si>
    <t>Influence of Product Characteristics on Perceptual Dimensions</t>
  </si>
  <si>
    <t>-</t>
  </si>
  <si>
    <t>Strong</t>
  </si>
  <si>
    <t>Slight</t>
  </si>
  <si>
    <t>Moderate</t>
  </si>
  <si>
    <t>Processing Power</t>
  </si>
  <si>
    <t xml:space="preserve"> Recyclable Materials</t>
  </si>
  <si>
    <t>COMPETITIVE ADVERTISING – Sonites MARKET – PERIOD 7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</si>
  <si>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</si>
  <si>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</si>
  <si>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7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</si>
  <si>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</si>
  <si>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</si>
  <si>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7</t>
  </si>
  <si>
    <t>Expected Change in Brand Awareness</t>
  </si>
  <si>
    <t>Expected Change in unit Market Share (%U)</t>
  </si>
  <si>
    <t>Expected Change in Contribution (in K$)</t>
  </si>
  <si>
    <t>COMMERCIAL TEAM EXPERIMENT – Sonites MARKET – PERIOD 7</t>
  </si>
  <si>
    <t>Expected Change in Number of Distributors</t>
  </si>
  <si>
    <t>MARKET FORECAST – Sonites MARKET – PERIOD 7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</si>
  <si>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</si>
  <si>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</si>
  <si>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</si>
  <si>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</si>
  <si>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12</t>
  </si>
  <si>
    <t>Total until Period 12</t>
  </si>
  <si>
    <t>Average until Period 12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</si>
  <si>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</si>
  <si>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</si>
  <si>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7</t>
  </si>
  <si>
    <t>Relative Importance of Price and Physical Characteristics</t>
  </si>
  <si>
    <t>Levels and Utilities</t>
  </si>
  <si>
    <t>_Conjoint</t>
  </si>
  <si>
    <t>Level</t>
  </si>
  <si>
    <t>Utility</t>
  </si>
  <si>
    <t>CUSTOMER CENTRICITY – Sonites MARKET – PERIOD 7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</si>
  <si>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</si>
  <si>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</si>
  <si>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</si>
  <si>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</si>
  <si>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</si>
  <si>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</si>
  <si>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</si>
  <si>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</si>
  <si>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7</t>
  </si>
  <si>
    <t>Media Share Of Voice</t>
  </si>
  <si>
    <t>Online - Owned Media</t>
  </si>
  <si>
    <t>Online - Paid Media</t>
  </si>
  <si>
    <t>Online - Earned Media</t>
  </si>
  <si>
    <t>Offline - Mass Media</t>
  </si>
  <si>
    <t>Offline - Outdoor Media</t>
  </si>
  <si>
    <t>Media Coverage</t>
  </si>
  <si>
    <t>Segments Media Habits</t>
  </si>
  <si>
    <t>Gen_Z</t>
  </si>
  <si>
    <t>Return On Marketing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</si>
</sst>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0">
    <xf numFmtId="0" fontId="0" fillId="0" borderId="0" xfId="0"/>
    <xf numFmtId="3" fontId="8" fillId="0" borderId="0" xfId="0" applyNumberFormat="1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3" fontId="2" fillId="0" borderId="7" xfId="0" applyNumberFormat="1" applyFont="1" applyBorder="1" applyAlignment="1">
      <alignment horizontal="right" vertical="center" wrapText="1"/>
    </xf>
    <xf numFmtId="3" fontId="2" fillId="0" borderId="8" xfId="0" applyNumberFormat="1" applyFont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164" fontId="2" fillId="0" borderId="8" xfId="1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vertical="center"/>
    </xf>
    <xf numFmtId="3" fontId="2" fillId="0" borderId="19" xfId="0" applyNumberFormat="1" applyFont="1" applyBorder="1" applyAlignment="1">
      <alignment horizontal="left" vertical="center"/>
    </xf>
    <xf numFmtId="164" fontId="3" fillId="2" borderId="16" xfId="1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horizontal="left" vertical="center"/>
    </xf>
    <xf numFmtId="3" fontId="2" fillId="0" borderId="20" xfId="0" applyNumberFormat="1" applyFont="1" applyBorder="1" applyAlignment="1">
      <alignment horizontal="left" vertical="center"/>
    </xf>
    <xf numFmtId="164" fontId="3" fillId="2" borderId="17" xfId="1" applyNumberFormat="1" applyFont="1" applyFill="1" applyBorder="1" applyAlignment="1">
      <alignment horizontal="right" vertical="center"/>
    </xf>
    <xf numFmtId="3" fontId="3" fillId="2" borderId="3" xfId="0" applyNumberFormat="1" applyFont="1" applyFill="1" applyBorder="1" applyAlignment="1">
      <alignment horizontal="right" vertical="center"/>
    </xf>
    <xf numFmtId="164" fontId="3" fillId="0" borderId="3" xfId="1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3" fontId="3" fillId="2" borderId="4" xfId="0" applyNumberFormat="1" applyFont="1" applyFill="1" applyBorder="1" applyAlignment="1">
      <alignment horizontal="right" vertical="center"/>
    </xf>
    <xf numFmtId="3" fontId="2" fillId="0" borderId="21" xfId="0" applyNumberFormat="1" applyFont="1" applyBorder="1" applyAlignment="1">
      <alignment horizontal="left" vertical="center"/>
    </xf>
    <xf numFmtId="164" fontId="3" fillId="2" borderId="18" xfId="1" applyNumberFormat="1" applyFont="1" applyFill="1" applyBorder="1" applyAlignment="1">
      <alignment vertical="center"/>
    </xf>
    <xf numFmtId="3" fontId="3" fillId="2" borderId="5" xfId="0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3" fontId="3" fillId="2" borderId="6" xfId="0" applyNumberFormat="1" applyFont="1" applyFill="1" applyBorder="1" applyAlignment="1">
      <alignment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164" fontId="11" fillId="0" borderId="0" xfId="1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16" xfId="0" applyNumberFormat="1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3" fillId="0" borderId="20" xfId="0" applyNumberFormat="1" applyFont="1" applyBorder="1" applyAlignment="1">
      <alignment horizontal="left" vertical="center"/>
    </xf>
    <xf numFmtId="3" fontId="3" fillId="0" borderId="17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  <xf numFmtId="3" fontId="2" fillId="0" borderId="17" xfId="0" applyNumberFormat="1" applyFont="1" applyBorder="1" applyAlignment="1">
      <alignment horizontal="right" vertical="center"/>
    </xf>
    <xf numFmtId="3" fontId="2" fillId="2" borderId="3" xfId="0" applyNumberFormat="1" applyFon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18" xfId="0" applyNumberFormat="1" applyFont="1" applyBorder="1" applyAlignment="1">
      <alignment vertical="center"/>
    </xf>
    <xf numFmtId="3" fontId="2" fillId="2" borderId="5" xfId="0" applyNumberFormat="1" applyFont="1" applyFill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2" borderId="9" xfId="0" applyNumberFormat="1" applyFont="1" applyFill="1" applyBorder="1" applyAlignment="1">
      <alignment horizontal="right" vertical="center"/>
    </xf>
    <xf numFmtId="3" fontId="2" fillId="2" borderId="2" xfId="0" applyNumberFormat="1" applyFont="1" applyFill="1" applyBorder="1" applyAlignment="1">
      <alignment horizontal="right" vertical="center"/>
    </xf>
    <xf numFmtId="3" fontId="2" fillId="2" borderId="4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vertical="center"/>
    </xf>
    <xf numFmtId="3" fontId="2" fillId="0" borderId="12" xfId="0" applyNumberFormat="1" applyFont="1" applyBorder="1" applyAlignment="1">
      <alignment horizontal="right" vertical="center"/>
    </xf>
    <xf numFmtId="3" fontId="2" fillId="2" borderId="10" xfId="0" applyNumberFormat="1" applyFont="1" applyFill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3" fontId="2" fillId="2" borderId="11" xfId="0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13" xfId="0" applyNumberFormat="1" applyFont="1" applyBorder="1" applyAlignment="1">
      <alignment horizontal="right" vertical="center"/>
    </xf>
    <xf numFmtId="3" fontId="8" fillId="2" borderId="14" xfId="0" applyNumberFormat="1" applyFont="1" applyFill="1" applyBorder="1" applyAlignment="1">
      <alignment horizontal="right" vertical="center"/>
    </xf>
    <xf numFmtId="3" fontId="8" fillId="0" borderId="14" xfId="0" applyNumberFormat="1" applyFont="1" applyBorder="1" applyAlignment="1">
      <alignment horizontal="right" vertical="center"/>
    </xf>
    <xf numFmtId="3" fontId="8" fillId="2" borderId="15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3" fillId="0" borderId="21" xfId="0" applyNumberFormat="1" applyFont="1" applyBorder="1" applyAlignment="1">
      <alignment horizontal="left" vertical="center"/>
    </xf>
    <xf numFmtId="3" fontId="3" fillId="0" borderId="18" xfId="0" applyNumberFormat="1" applyFont="1" applyBorder="1" applyAlignment="1">
      <alignment vertical="center"/>
    </xf>
    <xf numFmtId="3" fontId="3" fillId="0" borderId="16" xfId="0" applyNumberFormat="1" applyFont="1" applyBorder="1" applyAlignment="1">
      <alignment horizontal="right" vertical="center"/>
    </xf>
    <xf numFmtId="3" fontId="14" fillId="0" borderId="0" xfId="0" applyNumberFormat="1" applyFont="1" applyAlignment="1">
      <alignment horizontal="center" vertical="center" wrapText="1"/>
    </xf>
    <xf numFmtId="164" fontId="2" fillId="2" borderId="22" xfId="1" applyNumberFormat="1" applyFont="1" applyFill="1" applyBorder="1" applyAlignment="1">
      <alignment horizontal="right" vertical="center" wrapText="1"/>
    </xf>
    <xf numFmtId="164" fontId="2" fillId="2" borderId="8" xfId="1" applyNumberFormat="1" applyFont="1" applyFill="1" applyBorder="1" applyAlignment="1">
      <alignment horizontal="right" vertical="center" wrapText="1"/>
    </xf>
    <xf numFmtId="3" fontId="2" fillId="0" borderId="9" xfId="0" applyNumberFormat="1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vertical="center"/>
    </xf>
    <xf numFmtId="3" fontId="6" fillId="0" borderId="0" xfId="1" applyNumberFormat="1" applyFont="1" applyAlignment="1">
      <alignment horizontal="right" vertical="center"/>
    </xf>
    <xf numFmtId="3" fontId="3" fillId="0" borderId="0" xfId="1" applyNumberFormat="1" applyFont="1" applyAlignment="1">
      <alignment horizontal="right" vertical="center"/>
    </xf>
    <xf numFmtId="3" fontId="2" fillId="0" borderId="7" xfId="1" applyNumberFormat="1" applyFont="1" applyBorder="1" applyAlignment="1">
      <alignment horizontal="right" vertical="center" wrapText="1"/>
    </xf>
    <xf numFmtId="3" fontId="3" fillId="0" borderId="16" xfId="1" applyNumberFormat="1" applyFont="1" applyBorder="1" applyAlignment="1">
      <alignment horizontal="right" vertical="center"/>
    </xf>
    <xf numFmtId="3" fontId="3" fillId="0" borderId="17" xfId="1" applyNumberFormat="1" applyFont="1" applyBorder="1" applyAlignment="1">
      <alignment horizontal="right" vertical="center"/>
    </xf>
    <xf numFmtId="3" fontId="3" fillId="0" borderId="18" xfId="1" applyNumberFormat="1" applyFont="1" applyBorder="1" applyAlignment="1">
      <alignment vertical="center"/>
    </xf>
    <xf numFmtId="3" fontId="11" fillId="0" borderId="0" xfId="1" applyNumberFormat="1" applyFont="1" applyAlignment="1">
      <alignment horizontal="right" vertical="center"/>
    </xf>
    <xf numFmtId="3" fontId="2" fillId="0" borderId="8" xfId="1" applyNumberFormat="1" applyFont="1" applyBorder="1" applyAlignment="1">
      <alignment horizontal="right" vertical="center" wrapText="1"/>
    </xf>
    <xf numFmtId="3" fontId="3" fillId="0" borderId="1" xfId="1" applyNumberFormat="1" applyFont="1" applyBorder="1" applyAlignment="1">
      <alignment horizontal="right" vertical="center"/>
    </xf>
    <xf numFmtId="3" fontId="3" fillId="0" borderId="3" xfId="1" applyNumberFormat="1" applyFont="1" applyBorder="1" applyAlignment="1">
      <alignment horizontal="right" vertical="center"/>
    </xf>
    <xf numFmtId="3" fontId="2" fillId="2" borderId="8" xfId="1" applyNumberFormat="1" applyFont="1" applyFill="1" applyBorder="1" applyAlignment="1">
      <alignment horizontal="right" vertical="center" wrapText="1"/>
    </xf>
    <xf numFmtId="3" fontId="3" fillId="2" borderId="1" xfId="1" applyNumberFormat="1" applyFont="1" applyFill="1" applyBorder="1" applyAlignment="1">
      <alignment horizontal="right" vertical="center"/>
    </xf>
    <xf numFmtId="3" fontId="3" fillId="2" borderId="3" xfId="1" applyNumberFormat="1" applyFont="1" applyFill="1" applyBorder="1" applyAlignment="1">
      <alignment horizontal="right" vertical="center"/>
    </xf>
    <xf numFmtId="3" fontId="3" fillId="2" borderId="5" xfId="1" applyNumberFormat="1" applyFont="1" applyFill="1" applyBorder="1" applyAlignment="1">
      <alignment vertical="center"/>
    </xf>
    <xf numFmtId="3" fontId="2" fillId="2" borderId="7" xfId="1" applyNumberFormat="1" applyFont="1" applyFill="1" applyBorder="1" applyAlignment="1">
      <alignment horizontal="right" vertical="center" wrapText="1"/>
    </xf>
    <xf numFmtId="3" fontId="2" fillId="2" borderId="9" xfId="1" applyNumberFormat="1" applyFont="1" applyFill="1" applyBorder="1" applyAlignment="1">
      <alignment horizontal="right" vertical="center" wrapText="1"/>
    </xf>
    <xf numFmtId="3" fontId="3" fillId="2" borderId="2" xfId="1" applyNumberFormat="1" applyFont="1" applyFill="1" applyBorder="1" applyAlignment="1">
      <alignment horizontal="right" vertical="center"/>
    </xf>
    <xf numFmtId="3" fontId="3" fillId="2" borderId="4" xfId="1" applyNumberFormat="1" applyFont="1" applyFill="1" applyBorder="1" applyAlignment="1">
      <alignment horizontal="right" vertical="center"/>
    </xf>
    <xf numFmtId="3" fontId="2" fillId="2" borderId="23" xfId="0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3" fontId="2" fillId="2" borderId="25" xfId="0" applyNumberFormat="1" applyFont="1" applyFill="1" applyBorder="1" applyAlignment="1">
      <alignment horizontal="right" vertical="center"/>
    </xf>
    <xf numFmtId="3" fontId="3" fillId="0" borderId="5" xfId="1" applyNumberFormat="1" applyFont="1" applyBorder="1" applyAlignment="1">
      <alignment horizontal="right" vertical="center"/>
    </xf>
    <xf numFmtId="3" fontId="3" fillId="2" borderId="5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9" fontId="3" fillId="0" borderId="1" xfId="1" applyFont="1" applyBorder="1" applyAlignment="1">
      <alignment horizontal="right" vertical="center"/>
    </xf>
    <xf numFmtId="9" fontId="3" fillId="0" borderId="3" xfId="1" applyFont="1" applyBorder="1" applyAlignment="1">
      <alignment horizontal="right" vertical="center"/>
    </xf>
    <xf numFmtId="9" fontId="3" fillId="0" borderId="5" xfId="1" applyFont="1" applyBorder="1" applyAlignment="1">
      <alignment horizontal="right" vertical="center"/>
    </xf>
    <xf numFmtId="164" fontId="3" fillId="0" borderId="5" xfId="1" applyNumberFormat="1" applyFont="1" applyBorder="1" applyAlignment="1">
      <alignment horizontal="right" vertical="center"/>
    </xf>
    <xf numFmtId="164" fontId="11" fillId="0" borderId="0" xfId="1" applyNumberFormat="1" applyFont="1" applyAlignment="1">
      <alignment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  <xf numFmtId="3" fontId="3" fillId="2" borderId="18" xfId="1" applyNumberFormat="1" applyFont="1" applyFill="1" applyBorder="1" applyAlignment="1">
      <alignment vertical="center"/>
    </xf>
    <xf numFmtId="3" fontId="3" fillId="0" borderId="24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3" fontId="2" fillId="0" borderId="23" xfId="0" applyNumberFormat="1" applyFont="1" applyBorder="1" applyAlignment="1">
      <alignment horizontal="right" vertical="center"/>
    </xf>
    <xf numFmtId="3" fontId="2" fillId="0" borderId="24" xfId="0" applyNumberFormat="1" applyFont="1" applyBorder="1" applyAlignment="1">
      <alignment horizontal="right" vertical="center"/>
    </xf>
    <xf numFmtId="3" fontId="2" fillId="0" borderId="25" xfId="0" applyNumberFormat="1" applyFont="1" applyBorder="1" applyAlignment="1">
      <alignment vertical="center"/>
    </xf>
    <xf numFmtId="9" fontId="3" fillId="0" borderId="16" xfId="1" applyFont="1" applyBorder="1" applyAlignment="1">
      <alignment horizontal="right" vertical="center"/>
    </xf>
    <xf numFmtId="9" fontId="3" fillId="2" borderId="16" xfId="1" applyFont="1" applyFill="1" applyBorder="1" applyAlignment="1">
      <alignment horizontal="right" vertical="center"/>
    </xf>
    <xf numFmtId="9" fontId="3" fillId="2" borderId="1" xfId="1" applyFont="1" applyFill="1" applyBorder="1" applyAlignment="1">
      <alignment horizontal="right" vertical="center"/>
    </xf>
    <xf numFmtId="9" fontId="3" fillId="2" borderId="2" xfId="1" applyFont="1" applyFill="1" applyBorder="1" applyAlignment="1">
      <alignment horizontal="right" vertical="center"/>
    </xf>
    <xf numFmtId="9" fontId="3" fillId="0" borderId="17" xfId="1" applyFont="1" applyBorder="1" applyAlignment="1">
      <alignment horizontal="right" vertical="center"/>
    </xf>
    <xf numFmtId="9" fontId="3" fillId="2" borderId="17" xfId="1" applyFont="1" applyFill="1" applyBorder="1" applyAlignment="1">
      <alignment horizontal="right" vertical="center"/>
    </xf>
    <xf numFmtId="9" fontId="3" fillId="2" borderId="3" xfId="1" applyFont="1" applyFill="1" applyBorder="1" applyAlignment="1">
      <alignment horizontal="right" vertical="center"/>
    </xf>
    <xf numFmtId="9" fontId="3" fillId="2" borderId="4" xfId="1" applyFont="1" applyFill="1" applyBorder="1" applyAlignment="1">
      <alignment horizontal="right" vertical="center"/>
    </xf>
    <xf numFmtId="9" fontId="2" fillId="0" borderId="26" xfId="1" applyFont="1" applyBorder="1" applyAlignment="1">
      <alignment horizontal="right" vertical="center"/>
    </xf>
    <xf numFmtId="9" fontId="2" fillId="0" borderId="28" xfId="1" applyFont="1" applyBorder="1" applyAlignment="1">
      <alignment horizontal="right" vertical="center"/>
    </xf>
    <xf numFmtId="9" fontId="2" fillId="0" borderId="30" xfId="1" applyFont="1" applyBorder="1" applyAlignment="1">
      <alignment horizontal="right" vertical="center"/>
    </xf>
    <xf numFmtId="9" fontId="3" fillId="0" borderId="18" xfId="1" applyFont="1" applyBorder="1" applyAlignment="1">
      <alignment horizontal="right" vertical="center"/>
    </xf>
    <xf numFmtId="9" fontId="3" fillId="2" borderId="18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2" fillId="0" borderId="27" xfId="1" applyFont="1" applyBorder="1" applyAlignment="1">
      <alignment horizontal="right" vertical="center"/>
    </xf>
    <xf numFmtId="9" fontId="2" fillId="0" borderId="29" xfId="1" applyFont="1" applyBorder="1" applyAlignment="1">
      <alignment horizontal="right" vertical="center"/>
    </xf>
    <xf numFmtId="9" fontId="2" fillId="0" borderId="31" xfId="1" applyFont="1" applyBorder="1" applyAlignment="1">
      <alignment horizontal="right" vertical="center"/>
    </xf>
    <xf numFmtId="3" fontId="2" fillId="0" borderId="34" xfId="1" applyNumberFormat="1" applyFont="1" applyBorder="1" applyAlignment="1">
      <alignment horizontal="right" vertical="center" wrapText="1"/>
    </xf>
    <xf numFmtId="9" fontId="3" fillId="0" borderId="26" xfId="1" applyFont="1" applyBorder="1" applyAlignment="1">
      <alignment horizontal="right" vertical="center"/>
    </xf>
    <xf numFmtId="9" fontId="3" fillId="0" borderId="28" xfId="1" applyFont="1" applyBorder="1" applyAlignment="1">
      <alignment horizontal="right" vertical="center"/>
    </xf>
    <xf numFmtId="9" fontId="3" fillId="0" borderId="30" xfId="1" applyFont="1" applyBorder="1" applyAlignment="1">
      <alignment horizontal="right" vertical="center"/>
    </xf>
    <xf numFmtId="164" fontId="2" fillId="2" borderId="7" xfId="1" applyNumberFormat="1" applyFont="1" applyFill="1" applyBorder="1" applyAlignment="1">
      <alignment horizontal="right" vertical="center" wrapText="1"/>
    </xf>
    <xf numFmtId="9" fontId="3" fillId="2" borderId="23" xfId="1" applyFont="1" applyFill="1" applyBorder="1" applyAlignment="1">
      <alignment horizontal="right" vertical="center"/>
    </xf>
    <xf numFmtId="9" fontId="3" fillId="2" borderId="24" xfId="1" applyFont="1" applyFill="1" applyBorder="1" applyAlignment="1">
      <alignment horizontal="right" vertical="center"/>
    </xf>
    <xf numFmtId="9" fontId="3" fillId="2" borderId="25" xfId="1" applyFont="1" applyFill="1" applyBorder="1" applyAlignment="1">
      <alignment horizontal="right" vertical="center"/>
    </xf>
    <xf numFmtId="3" fontId="3" fillId="0" borderId="26" xfId="1" applyNumberFormat="1" applyFont="1" applyBorder="1" applyAlignment="1">
      <alignment horizontal="right" vertical="center"/>
    </xf>
    <xf numFmtId="3" fontId="3" fillId="2" borderId="23" xfId="1" applyNumberFormat="1" applyFont="1" applyFill="1" applyBorder="1" applyAlignment="1">
      <alignment horizontal="right" vertical="center"/>
    </xf>
    <xf numFmtId="3" fontId="3" fillId="0" borderId="28" xfId="1" applyNumberFormat="1" applyFont="1" applyBorder="1" applyAlignment="1">
      <alignment horizontal="right" vertical="center"/>
    </xf>
    <xf numFmtId="3" fontId="3" fillId="2" borderId="24" xfId="1" applyNumberFormat="1" applyFont="1" applyFill="1" applyBorder="1" applyAlignment="1">
      <alignment horizontal="right" vertical="center"/>
    </xf>
    <xf numFmtId="3" fontId="3" fillId="0" borderId="30" xfId="1" applyNumberFormat="1" applyFont="1" applyBorder="1" applyAlignment="1">
      <alignment horizontal="right" vertical="center"/>
    </xf>
    <xf numFmtId="3" fontId="3" fillId="2" borderId="25" xfId="1" applyNumberFormat="1" applyFont="1" applyFill="1" applyBorder="1" applyAlignment="1">
      <alignment horizontal="right" vertical="center"/>
    </xf>
    <xf numFmtId="9" fontId="3" fillId="0" borderId="24" xfId="1" applyFont="1" applyBorder="1" applyAlignment="1">
      <alignment horizontal="right" vertical="center"/>
    </xf>
    <xf numFmtId="9" fontId="3" fillId="0" borderId="25" xfId="1" applyFont="1" applyBorder="1" applyAlignment="1">
      <alignment horizontal="right" vertical="center"/>
    </xf>
    <xf numFmtId="9" fontId="3" fillId="0" borderId="36" xfId="1" applyFont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37" xfId="1" applyFont="1" applyBorder="1" applyAlignment="1">
      <alignment horizontal="right" vertical="center"/>
    </xf>
    <xf numFmtId="9" fontId="3" fillId="2" borderId="38" xfId="1" applyFont="1" applyFill="1" applyBorder="1" applyAlignment="1">
      <alignment horizontal="right" vertical="center"/>
    </xf>
    <xf numFmtId="3" fontId="2" fillId="0" borderId="25" xfId="1" applyNumberFormat="1" applyFont="1" applyBorder="1" applyAlignment="1">
      <alignment horizontal="right" vertical="center" wrapText="1"/>
    </xf>
    <xf numFmtId="164" fontId="2" fillId="2" borderId="5" xfId="1" applyNumberFormat="1" applyFont="1" applyFill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3" fillId="0" borderId="36" xfId="1" applyNumberFormat="1" applyFont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7" xfId="1" applyNumberFormat="1" applyFont="1" applyBorder="1" applyAlignment="1">
      <alignment horizontal="right" vertical="center"/>
    </xf>
    <xf numFmtId="3" fontId="3" fillId="2" borderId="38" xfId="1" applyNumberFormat="1" applyFont="1" applyFill="1" applyBorder="1" applyAlignment="1">
      <alignment horizontal="right" vertical="center"/>
    </xf>
    <xf numFmtId="3" fontId="3" fillId="0" borderId="24" xfId="1" applyNumberFormat="1" applyFont="1" applyBorder="1" applyAlignment="1">
      <alignment horizontal="right" vertical="center"/>
    </xf>
    <xf numFmtId="3" fontId="3" fillId="0" borderId="25" xfId="1" applyNumberFormat="1" applyFont="1" applyBorder="1" applyAlignment="1">
      <alignment horizontal="right" vertical="center"/>
    </xf>
    <xf numFmtId="3" fontId="2" fillId="0" borderId="0" xfId="1" applyNumberFormat="1" applyFont="1" applyAlignment="1">
      <alignment horizontal="right" vertical="center"/>
    </xf>
    <xf numFmtId="9" fontId="3" fillId="0" borderId="2" xfId="1" applyFont="1" applyBorder="1" applyAlignment="1">
      <alignment horizontal="right" vertical="center"/>
    </xf>
    <xf numFmtId="9" fontId="3" fillId="0" borderId="4" xfId="1" applyFont="1" applyBorder="1" applyAlignment="1">
      <alignment horizontal="right" vertical="center"/>
    </xf>
    <xf numFmtId="9" fontId="3" fillId="0" borderId="6" xfId="1" applyFont="1" applyBorder="1" applyAlignment="1">
      <alignment horizontal="right" vertical="center"/>
    </xf>
    <xf numFmtId="9" fontId="2" fillId="2" borderId="25" xfId="1" applyFont="1" applyFill="1" applyBorder="1" applyAlignment="1">
      <alignment horizontal="right" vertical="center"/>
    </xf>
    <xf numFmtId="9" fontId="2" fillId="0" borderId="5" xfId="1" applyFont="1" applyBorder="1" applyAlignment="1">
      <alignment horizontal="right" vertical="center"/>
    </xf>
    <xf numFmtId="9" fontId="2" fillId="2" borderId="5" xfId="1" applyFont="1" applyFill="1" applyBorder="1" applyAlignment="1">
      <alignment horizontal="right" vertical="center"/>
    </xf>
    <xf numFmtId="9" fontId="2" fillId="2" borderId="6" xfId="1" applyFont="1" applyFill="1" applyBorder="1" applyAlignment="1">
      <alignment horizontal="right" vertical="center"/>
    </xf>
    <xf numFmtId="9" fontId="2" fillId="0" borderId="6" xfId="1" applyFont="1" applyBorder="1" applyAlignment="1">
      <alignment horizontal="right" vertical="center"/>
    </xf>
    <xf numFmtId="3" fontId="2" fillId="0" borderId="30" xfId="1" applyNumberFormat="1" applyFont="1" applyBorder="1" applyAlignment="1">
      <alignment horizontal="right" vertical="center"/>
    </xf>
    <xf numFmtId="3" fontId="2" fillId="2" borderId="25" xfId="1" applyNumberFormat="1" applyFont="1" applyFill="1" applyBorder="1" applyAlignment="1">
      <alignment horizontal="right" vertical="center"/>
    </xf>
    <xf numFmtId="3" fontId="2" fillId="0" borderId="5" xfId="1" applyNumberFormat="1" applyFont="1" applyBorder="1" applyAlignment="1">
      <alignment horizontal="right" vertical="center"/>
    </xf>
    <xf numFmtId="3" fontId="2" fillId="2" borderId="5" xfId="1" applyNumberFormat="1" applyFont="1" applyFill="1" applyBorder="1" applyAlignment="1">
      <alignment horizontal="right" vertical="center"/>
    </xf>
    <xf numFmtId="3" fontId="2" fillId="2" borderId="6" xfId="1" applyNumberFormat="1" applyFont="1" applyFill="1" applyBorder="1" applyAlignment="1">
      <alignment horizontal="right" vertical="center"/>
    </xf>
    <xf numFmtId="9" fontId="2" fillId="0" borderId="7" xfId="1" applyFont="1" applyBorder="1" applyAlignment="1">
      <alignment horizontal="right" vertical="center"/>
    </xf>
    <xf numFmtId="9" fontId="2" fillId="0" borderId="8" xfId="1" applyFont="1" applyBorder="1" applyAlignment="1">
      <alignment horizontal="right" vertical="center"/>
    </xf>
    <xf numFmtId="9" fontId="2" fillId="0" borderId="9" xfId="1" applyFont="1" applyBorder="1" applyAlignment="1">
      <alignment horizontal="right" vertical="center"/>
    </xf>
    <xf numFmtId="3" fontId="2" fillId="0" borderId="22" xfId="1" applyNumberFormat="1" applyFont="1" applyBorder="1" applyAlignment="1">
      <alignment horizontal="right" vertical="center"/>
    </xf>
    <xf numFmtId="3" fontId="2" fillId="0" borderId="8" xfId="1" applyNumberFormat="1" applyFont="1" applyBorder="1" applyAlignment="1">
      <alignment horizontal="right" vertical="center"/>
    </xf>
    <xf numFmtId="3" fontId="2" fillId="0" borderId="9" xfId="1" applyNumberFormat="1" applyFont="1" applyBorder="1" applyAlignment="1">
      <alignment horizontal="right" vertical="center"/>
    </xf>
    <xf numFmtId="3" fontId="2" fillId="0" borderId="7" xfId="1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165" fontId="3" fillId="2" borderId="1" xfId="1" applyNumberFormat="1" applyFont="1" applyFill="1" applyBorder="1" applyAlignment="1">
      <alignment horizontal="right" vertical="center"/>
    </xf>
    <xf numFmtId="165" fontId="3" fillId="0" borderId="3" xfId="1" applyNumberFormat="1" applyFont="1" applyBorder="1" applyAlignment="1">
      <alignment horizontal="right" vertical="center"/>
    </xf>
    <xf numFmtId="165" fontId="3" fillId="2" borderId="3" xfId="1" applyNumberFormat="1" applyFont="1" applyFill="1" applyBorder="1" applyAlignment="1">
      <alignment horizontal="right" vertical="center"/>
    </xf>
    <xf numFmtId="165" fontId="3" fillId="0" borderId="5" xfId="1" applyNumberFormat="1" applyFont="1" applyBorder="1" applyAlignment="1">
      <alignment horizontal="right" vertical="center"/>
    </xf>
    <xf numFmtId="165" fontId="3" fillId="2" borderId="5" xfId="1" applyNumberFormat="1" applyFont="1" applyFill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 wrapText="1"/>
    </xf>
    <xf numFmtId="164" fontId="2" fillId="0" borderId="34" xfId="1" applyNumberFormat="1" applyFont="1" applyBorder="1" applyAlignment="1">
      <alignment horizontal="right" vertical="center" wrapText="1"/>
    </xf>
    <xf numFmtId="3" fontId="2" fillId="0" borderId="41" xfId="0" applyNumberFormat="1" applyFont="1" applyBorder="1" applyAlignment="1">
      <alignment horizontal="right" vertical="center" wrapText="1"/>
    </xf>
    <xf numFmtId="1" fontId="2" fillId="0" borderId="27" xfId="1" applyNumberFormat="1" applyFont="1" applyBorder="1" applyAlignment="1">
      <alignment horizontal="right" vertical="center"/>
    </xf>
    <xf numFmtId="1" fontId="2" fillId="0" borderId="29" xfId="1" applyNumberFormat="1" applyFont="1" applyBorder="1" applyAlignment="1">
      <alignment horizontal="right" vertical="center"/>
    </xf>
    <xf numFmtId="1" fontId="2" fillId="0" borderId="31" xfId="1" applyNumberFormat="1" applyFont="1" applyBorder="1" applyAlignment="1">
      <alignment horizontal="right" vertical="center"/>
    </xf>
    <xf numFmtId="165" fontId="3" fillId="0" borderId="23" xfId="1" applyNumberFormat="1" applyFont="1" applyBorder="1" applyAlignment="1">
      <alignment horizontal="right" vertical="center"/>
    </xf>
    <xf numFmtId="165" fontId="3" fillId="0" borderId="24" xfId="1" applyNumberFormat="1" applyFont="1" applyBorder="1" applyAlignment="1">
      <alignment horizontal="right" vertical="center"/>
    </xf>
    <xf numFmtId="165" fontId="3" fillId="0" borderId="25" xfId="1" applyNumberFormat="1" applyFont="1" applyBorder="1" applyAlignment="1">
      <alignment horizontal="right" vertical="center"/>
    </xf>
    <xf numFmtId="164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3" fontId="2" fillId="0" borderId="23" xfId="1" applyNumberFormat="1" applyFont="1" applyBorder="1" applyAlignment="1">
      <alignment horizontal="right" vertical="center" wrapText="1"/>
    </xf>
    <xf numFmtId="164" fontId="2" fillId="2" borderId="1" xfId="1" applyNumberFormat="1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3" fontId="3" fillId="0" borderId="23" xfId="1" applyNumberFormat="1" applyFont="1" applyBorder="1" applyAlignment="1">
      <alignment horizontal="right" vertical="center"/>
    </xf>
    <xf numFmtId="3" fontId="3" fillId="0" borderId="2" xfId="1" applyNumberFormat="1" applyFont="1" applyBorder="1" applyAlignment="1">
      <alignment horizontal="right" vertical="center"/>
    </xf>
    <xf numFmtId="3" fontId="3" fillId="0" borderId="4" xfId="1" applyNumberFormat="1" applyFont="1" applyBorder="1" applyAlignment="1">
      <alignment horizontal="right" vertical="center"/>
    </xf>
    <xf numFmtId="3" fontId="3" fillId="0" borderId="6" xfId="1" applyNumberFormat="1" applyFont="1" applyBorder="1" applyAlignment="1">
      <alignment horizontal="right" vertical="center"/>
    </xf>
    <xf numFmtId="3" fontId="2" fillId="0" borderId="6" xfId="1" applyNumberFormat="1" applyFont="1" applyBorder="1" applyAlignment="1">
      <alignment horizontal="right" vertical="center"/>
    </xf>
    <xf numFmtId="3" fontId="2" fillId="0" borderId="32" xfId="0" applyNumberFormat="1" applyFont="1" applyBorder="1" applyAlignment="1">
      <alignment vertical="center" wrapText="1"/>
    </xf>
    <xf numFmtId="3" fontId="2" fillId="0" borderId="40" xfId="1" applyNumberFormat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0" borderId="2" xfId="1" applyNumberFormat="1" applyFont="1" applyBorder="1" applyAlignment="1">
      <alignment horizontal="right" vertical="center"/>
    </xf>
    <xf numFmtId="164" fontId="3" fillId="0" borderId="17" xfId="1" applyNumberFormat="1" applyFont="1" applyBorder="1" applyAlignment="1">
      <alignment horizontal="right" vertical="center"/>
    </xf>
    <xf numFmtId="164" fontId="3" fillId="2" borderId="3" xfId="1" applyNumberFormat="1" applyFont="1" applyFill="1" applyBorder="1" applyAlignment="1">
      <alignment horizontal="right" vertical="center"/>
    </xf>
    <xf numFmtId="164" fontId="3" fillId="0" borderId="4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4" fontId="3" fillId="2" borderId="18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 wrapText="1"/>
    </xf>
    <xf numFmtId="164" fontId="2" fillId="2" borderId="8" xfId="0" applyNumberFormat="1" applyFont="1" applyFill="1" applyBorder="1" applyAlignment="1">
      <alignment horizontal="right" vertical="center" wrapText="1"/>
    </xf>
    <xf numFmtId="164" fontId="2" fillId="0" borderId="9" xfId="0" applyNumberFormat="1" applyFont="1" applyBorder="1" applyAlignment="1">
      <alignment horizontal="right" vertical="center" wrapText="1"/>
    </xf>
    <xf numFmtId="164" fontId="3" fillId="2" borderId="2" xfId="1" applyNumberFormat="1" applyFont="1" applyFill="1" applyBorder="1" applyAlignment="1">
      <alignment horizontal="right" vertical="center"/>
    </xf>
    <xf numFmtId="164" fontId="3" fillId="2" borderId="4" xfId="1" applyNumberFormat="1" applyFont="1" applyFill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2" fillId="2" borderId="9" xfId="0" applyNumberFormat="1" applyFont="1" applyFill="1" applyBorder="1" applyAlignment="1">
      <alignment horizontal="right" vertical="center" wrapText="1"/>
    </xf>
    <xf numFmtId="3" fontId="3" fillId="0" borderId="18" xfId="1" applyNumberFormat="1" applyFont="1" applyBorder="1" applyAlignment="1">
      <alignment horizontal="right" vertical="center"/>
    </xf>
    <xf numFmtId="3" fontId="3" fillId="2" borderId="18" xfId="1" applyNumberFormat="1" applyFont="1" applyFill="1" applyBorder="1" applyAlignment="1">
      <alignment horizontal="right" vertical="center"/>
    </xf>
    <xf numFmtId="9" fontId="2" fillId="0" borderId="39" xfId="1" applyFont="1" applyBorder="1" applyAlignment="1">
      <alignment horizontal="right" vertical="center"/>
    </xf>
    <xf numFmtId="9" fontId="2" fillId="0" borderId="42" xfId="1" applyFont="1" applyBorder="1" applyAlignment="1">
      <alignment horizontal="right" vertical="center"/>
    </xf>
    <xf numFmtId="9" fontId="2" fillId="0" borderId="43" xfId="1" applyFont="1" applyBorder="1" applyAlignment="1">
      <alignment horizontal="right" vertical="center"/>
    </xf>
    <xf numFmtId="164" fontId="2" fillId="2" borderId="18" xfId="1" applyNumberFormat="1" applyFont="1" applyFill="1" applyBorder="1" applyAlignment="1">
      <alignment horizontal="right" vertical="center" wrapText="1"/>
    </xf>
    <xf numFmtId="3" fontId="2" fillId="0" borderId="6" xfId="0" applyNumberFormat="1" applyFont="1" applyBorder="1" applyAlignment="1">
      <alignment horizontal="right" vertical="center" wrapText="1"/>
    </xf>
    <xf numFmtId="164" fontId="3" fillId="0" borderId="23" xfId="1" applyNumberFormat="1" applyFont="1" applyBorder="1" applyAlignment="1">
      <alignment horizontal="right" vertical="center"/>
    </xf>
    <xf numFmtId="164" fontId="3" fillId="0" borderId="24" xfId="1" applyNumberFormat="1" applyFont="1" applyBorder="1" applyAlignment="1">
      <alignment horizontal="right" vertical="center"/>
    </xf>
    <xf numFmtId="164" fontId="3" fillId="0" borderId="25" xfId="1" applyNumberFormat="1" applyFont="1" applyBorder="1" applyAlignment="1">
      <alignment horizontal="right" vertical="center"/>
    </xf>
    <xf numFmtId="4" fontId="3" fillId="0" borderId="2" xfId="1" applyNumberFormat="1" applyFont="1" applyBorder="1" applyAlignment="1">
      <alignment horizontal="left" vertical="center"/>
    </xf>
    <xf numFmtId="4" fontId="3" fillId="0" borderId="4" xfId="1" applyNumberFormat="1" applyFont="1" applyBorder="1" applyAlignment="1">
      <alignment horizontal="left" vertical="center"/>
    </xf>
    <xf numFmtId="4" fontId="3" fillId="0" borderId="6" xfId="1" applyNumberFormat="1" applyFont="1" applyBorder="1" applyAlignment="1">
      <alignment horizontal="left" vertical="center"/>
    </xf>
    <xf numFmtId="164" fontId="2" fillId="2" borderId="41" xfId="1" applyNumberFormat="1" applyFont="1" applyFill="1" applyBorder="1" applyAlignment="1">
      <alignment horizontal="left" vertical="center" wrapText="1"/>
    </xf>
    <xf numFmtId="164" fontId="2" fillId="0" borderId="41" xfId="1" applyNumberFormat="1" applyFont="1" applyBorder="1" applyAlignment="1">
      <alignment horizontal="left" vertical="center" wrapText="1"/>
    </xf>
    <xf numFmtId="4" fontId="3" fillId="2" borderId="2" xfId="1" applyNumberFormat="1" applyFont="1" applyFill="1" applyBorder="1" applyAlignment="1">
      <alignment horizontal="left" vertical="center"/>
    </xf>
    <xf numFmtId="4" fontId="3" fillId="2" borderId="4" xfId="1" applyNumberFormat="1" applyFont="1" applyFill="1" applyBorder="1" applyAlignment="1">
      <alignment horizontal="left" vertical="center"/>
    </xf>
    <xf numFmtId="4" fontId="3" fillId="2" borderId="6" xfId="1" applyNumberFormat="1" applyFont="1" applyFill="1" applyBorder="1" applyAlignment="1">
      <alignment horizontal="left" vertical="center"/>
    </xf>
    <xf numFmtId="9" fontId="2" fillId="0" borderId="44" xfId="1" applyFont="1" applyBorder="1" applyAlignment="1">
      <alignment horizontal="center" vertical="center"/>
    </xf>
    <xf numFmtId="9" fontId="2" fillId="0" borderId="45" xfId="1" applyFont="1" applyBorder="1" applyAlignment="1">
      <alignment horizontal="right" vertical="center"/>
    </xf>
    <xf numFmtId="9" fontId="2" fillId="0" borderId="46" xfId="1" applyFont="1" applyBorder="1" applyAlignment="1">
      <alignment horizontal="center" vertical="center"/>
    </xf>
    <xf numFmtId="9" fontId="2" fillId="0" borderId="35" xfId="1" applyFont="1" applyBorder="1" applyAlignment="1">
      <alignment horizontal="right" vertical="center"/>
    </xf>
    <xf numFmtId="9" fontId="2" fillId="0" borderId="47" xfId="1" applyFont="1" applyBorder="1" applyAlignment="1">
      <alignment horizontal="center" vertical="center"/>
    </xf>
    <xf numFmtId="9" fontId="2" fillId="0" borderId="33" xfId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2" borderId="18" xfId="1" applyNumberFormat="1" applyFont="1" applyFill="1" applyBorder="1" applyAlignment="1">
      <alignment horizontal="right" vertical="center"/>
    </xf>
    <xf numFmtId="164" fontId="2" fillId="0" borderId="5" xfId="1" applyNumberFormat="1" applyFont="1" applyBorder="1" applyAlignment="1">
      <alignment horizontal="right" vertical="center"/>
    </xf>
    <xf numFmtId="164" fontId="2" fillId="2" borderId="5" xfId="1" applyNumberFormat="1" applyFont="1" applyFill="1" applyBorder="1" applyAlignment="1">
      <alignment horizontal="right" vertical="center"/>
    </xf>
    <xf numFmtId="164" fontId="2" fillId="0" borderId="6" xfId="1" applyNumberFormat="1" applyFont="1" applyBorder="1" applyAlignment="1">
      <alignment horizontal="right" vertical="center"/>
    </xf>
    <xf numFmtId="3" fontId="15" fillId="0" borderId="0" xfId="0" applyNumberFormat="1" applyFont="1" applyAlignment="1">
      <alignment vertical="center"/>
    </xf>
    <xf numFmtId="3" fontId="15" fillId="0" borderId="0" xfId="0" applyNumberFormat="1" applyFont="1" applyAlignment="1">
      <alignment horizontal="right" vertical="center"/>
    </xf>
    <xf numFmtId="3" fontId="11" fillId="0" borderId="23" xfId="1" applyNumberFormat="1" applyFont="1" applyBorder="1" applyAlignment="1">
      <alignment horizontal="right" vertical="center"/>
    </xf>
    <xf numFmtId="3" fontId="11" fillId="0" borderId="24" xfId="1" applyNumberFormat="1" applyFont="1" applyBorder="1" applyAlignment="1">
      <alignment horizontal="right" vertical="center"/>
    </xf>
    <xf numFmtId="3" fontId="11" fillId="0" borderId="25" xfId="1" applyNumberFormat="1" applyFont="1" applyBorder="1" applyAlignment="1">
      <alignment horizontal="right" vertical="center"/>
    </xf>
    <xf numFmtId="3" fontId="11" fillId="2" borderId="23" xfId="1" applyNumberFormat="1" applyFont="1" applyFill="1" applyBorder="1" applyAlignment="1">
      <alignment horizontal="right" vertical="center"/>
    </xf>
    <xf numFmtId="3" fontId="11" fillId="2" borderId="24" xfId="1" applyNumberFormat="1" applyFont="1" applyFill="1" applyBorder="1" applyAlignment="1">
      <alignment horizontal="right" vertical="center"/>
    </xf>
    <xf numFmtId="3" fontId="11" fillId="2" borderId="25" xfId="1" applyNumberFormat="1" applyFont="1" applyFill="1" applyBorder="1" applyAlignment="1">
      <alignment horizontal="right" vertical="center"/>
    </xf>
    <xf numFmtId="3" fontId="14" fillId="0" borderId="7" xfId="1" applyNumberFormat="1" applyFont="1" applyBorder="1" applyAlignment="1">
      <alignment horizontal="right" vertical="center"/>
    </xf>
    <xf numFmtId="3" fontId="14" fillId="2" borderId="7" xfId="1" applyNumberFormat="1" applyFont="1" applyFill="1" applyBorder="1" applyAlignment="1">
      <alignment horizontal="right" vertical="center"/>
    </xf>
    <xf numFmtId="3" fontId="3" fillId="0" borderId="19" xfId="0" applyNumberFormat="1" applyFont="1" applyBorder="1" applyAlignment="1">
      <alignment horizontal="left" vertical="center"/>
    </xf>
    <xf numFmtId="164" fontId="3" fillId="0" borderId="18" xfId="1" applyNumberFormat="1" applyFont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9" fontId="8" fillId="0" borderId="27" xfId="1" applyFont="1" applyBorder="1" applyAlignment="1">
      <alignment horizontal="right" vertical="center"/>
    </xf>
    <xf numFmtId="9" fontId="8" fillId="0" borderId="29" xfId="1" applyFont="1" applyBorder="1" applyAlignment="1">
      <alignment horizontal="right" vertical="center"/>
    </xf>
    <xf numFmtId="9" fontId="8" fillId="0" borderId="31" xfId="1" applyFont="1" applyBorder="1" applyAlignment="1">
      <alignment horizontal="right" vertical="center"/>
    </xf>
    <xf numFmtId="1" fontId="3" fillId="0" borderId="16" xfId="1" applyNumberFormat="1" applyFont="1" applyBorder="1" applyAlignment="1">
      <alignment horizontal="right" vertical="center"/>
    </xf>
    <xf numFmtId="1" fontId="3" fillId="2" borderId="1" xfId="1" applyNumberFormat="1" applyFont="1" applyFill="1" applyBorder="1" applyAlignment="1">
      <alignment horizontal="right" vertical="center"/>
    </xf>
    <xf numFmtId="1" fontId="3" fillId="0" borderId="1" xfId="1" applyNumberFormat="1" applyFont="1" applyBorder="1" applyAlignment="1">
      <alignment horizontal="right" vertical="center"/>
    </xf>
    <xf numFmtId="1" fontId="3" fillId="2" borderId="2" xfId="1" applyNumberFormat="1" applyFont="1" applyFill="1" applyBorder="1" applyAlignment="1">
      <alignment horizontal="right" vertical="center"/>
    </xf>
    <xf numFmtId="1" fontId="3" fillId="0" borderId="17" xfId="0" applyNumberFormat="1" applyFont="1" applyBorder="1" applyAlignment="1">
      <alignment horizontal="right" vertical="center"/>
    </xf>
    <xf numFmtId="1" fontId="3" fillId="2" borderId="3" xfId="0" applyNumberFormat="1" applyFont="1" applyFill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1" fontId="3" fillId="2" borderId="4" xfId="0" applyNumberFormat="1" applyFont="1" applyFill="1" applyBorder="1" applyAlignment="1">
      <alignment horizontal="right" vertical="center"/>
    </xf>
    <xf numFmtId="1" fontId="3" fillId="0" borderId="18" xfId="1" applyNumberFormat="1" applyFont="1" applyBorder="1" applyAlignment="1">
      <alignment vertical="center"/>
    </xf>
    <xf numFmtId="1" fontId="3" fillId="2" borderId="5" xfId="1" applyNumberFormat="1" applyFont="1" applyFill="1" applyBorder="1" applyAlignment="1">
      <alignment vertical="center"/>
    </xf>
    <xf numFmtId="1" fontId="3" fillId="0" borderId="5" xfId="1" applyNumberFormat="1" applyFont="1" applyBorder="1" applyAlignment="1">
      <alignment vertical="center"/>
    </xf>
    <xf numFmtId="1" fontId="3" fillId="2" borderId="6" xfId="1" applyNumberFormat="1" applyFont="1" applyFill="1" applyBorder="1" applyAlignment="1">
      <alignment vertical="center"/>
    </xf>
    <xf numFmtId="3" fontId="2" fillId="0" borderId="40" xfId="1" applyNumberFormat="1" applyFont="1" applyBorder="1" applyAlignment="1">
      <alignment horizontal="right" vertical="center" wrapText="1"/>
    </xf>
    <xf numFmtId="164" fontId="2" fillId="2" borderId="40" xfId="1" applyNumberFormat="1" applyFont="1" applyFill="1" applyBorder="1" applyAlignment="1">
      <alignment horizontal="right" vertical="center" wrapText="1"/>
    </xf>
    <xf numFmtId="3" fontId="2" fillId="0" borderId="40" xfId="0" applyNumberFormat="1" applyFont="1" applyBorder="1" applyAlignment="1">
      <alignment horizontal="right" vertical="center" wrapText="1"/>
    </xf>
    <xf numFmtId="3" fontId="2" fillId="2" borderId="40" xfId="0" applyNumberFormat="1" applyFont="1" applyFill="1" applyBorder="1" applyAlignment="1">
      <alignment horizontal="right" vertical="center" wrapText="1"/>
    </xf>
    <xf numFmtId="164" fontId="3" fillId="0" borderId="19" xfId="1" applyNumberFormat="1" applyFont="1" applyBorder="1" applyAlignment="1">
      <alignment horizontal="right" vertical="center"/>
    </xf>
    <xf numFmtId="164" fontId="3" fillId="0" borderId="27" xfId="1" applyNumberFormat="1" applyFont="1" applyBorder="1" applyAlignment="1">
      <alignment horizontal="right" vertical="center"/>
    </xf>
    <xf numFmtId="164" fontId="3" fillId="0" borderId="20" xfId="1" applyNumberFormat="1" applyFont="1" applyBorder="1" applyAlignment="1">
      <alignment horizontal="right" vertical="center"/>
    </xf>
    <xf numFmtId="164" fontId="3" fillId="0" borderId="29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4" fontId="3" fillId="2" borderId="21" xfId="1" applyNumberFormat="1" applyFont="1" applyFill="1" applyBorder="1" applyAlignment="1">
      <alignment horizontal="right" vertical="center"/>
    </xf>
    <xf numFmtId="164" fontId="3" fillId="0" borderId="31" xfId="1" applyNumberFormat="1" applyFont="1" applyBorder="1" applyAlignment="1">
      <alignment horizontal="right" vertical="center"/>
    </xf>
    <xf numFmtId="164" fontId="3" fillId="2" borderId="19" xfId="1" applyNumberFormat="1" applyFont="1" applyFill="1" applyBorder="1" applyAlignment="1">
      <alignment horizontal="right" vertical="center"/>
    </xf>
    <xf numFmtId="164" fontId="3" fillId="2" borderId="20" xfId="1" applyNumberFormat="1" applyFont="1" applyFill="1" applyBorder="1" applyAlignment="1">
      <alignment horizontal="right" vertical="center"/>
    </xf>
    <xf numFmtId="3" fontId="3" fillId="0" borderId="47" xfId="0" applyNumberFormat="1" applyFont="1" applyBorder="1" applyAlignment="1">
      <alignment vertical="center"/>
    </xf>
    <xf numFmtId="3" fontId="3" fillId="0" borderId="33" xfId="1" applyNumberFormat="1" applyFont="1" applyBorder="1" applyAlignment="1">
      <alignment horizontal="right" vertical="center"/>
    </xf>
    <xf numFmtId="1" fontId="3" fillId="0" borderId="27" xfId="1" applyNumberFormat="1" applyFont="1" applyBorder="1" applyAlignment="1">
      <alignment horizontal="right" vertical="center"/>
    </xf>
    <xf numFmtId="1" fontId="3" fillId="2" borderId="19" xfId="1" applyNumberFormat="1" applyFont="1" applyFill="1" applyBorder="1" applyAlignment="1">
      <alignment horizontal="right" vertical="center"/>
    </xf>
    <xf numFmtId="1" fontId="3" fillId="0" borderId="29" xfId="1" applyNumberFormat="1" applyFont="1" applyBorder="1" applyAlignment="1">
      <alignment horizontal="right" vertical="center"/>
    </xf>
    <xf numFmtId="1" fontId="3" fillId="2" borderId="20" xfId="1" applyNumberFormat="1" applyFont="1" applyFill="1" applyBorder="1" applyAlignment="1">
      <alignment horizontal="right" vertical="center"/>
    </xf>
    <xf numFmtId="1" fontId="3" fillId="0" borderId="48" xfId="1" applyNumberFormat="1" applyFont="1" applyBorder="1" applyAlignment="1">
      <alignment horizontal="right" vertical="center"/>
    </xf>
    <xf numFmtId="1" fontId="3" fillId="2" borderId="21" xfId="1" applyNumberFormat="1" applyFont="1" applyFill="1" applyBorder="1" applyAlignment="1">
      <alignment horizontal="right" vertical="center"/>
    </xf>
    <xf numFmtId="1" fontId="3" fillId="0" borderId="48" xfId="0" applyNumberFormat="1" applyFont="1" applyBorder="1" applyAlignment="1">
      <alignment horizontal="right" vertical="center"/>
    </xf>
    <xf numFmtId="1" fontId="3" fillId="0" borderId="40" xfId="1" applyNumberFormat="1" applyFont="1" applyBorder="1" applyAlignment="1">
      <alignment horizontal="right" vertical="center"/>
    </xf>
    <xf numFmtId="3" fontId="3" fillId="0" borderId="32" xfId="1" applyNumberFormat="1" applyFont="1" applyBorder="1" applyAlignment="1">
      <alignment horizontal="right" vertical="center"/>
    </xf>
    <xf numFmtId="3" fontId="2" fillId="0" borderId="49" xfId="1" applyNumberFormat="1" applyFont="1" applyBorder="1" applyAlignment="1">
      <alignment horizontal="right" vertical="center" wrapText="1"/>
    </xf>
    <xf numFmtId="164" fontId="3" fillId="3" borderId="19" xfId="1" applyNumberFormat="1" applyFont="1" applyFill="1" applyBorder="1" applyAlignment="1">
      <alignment horizontal="right" vertical="center"/>
    </xf>
    <xf numFmtId="164" fontId="3" fillId="3" borderId="20" xfId="1" applyNumberFormat="1" applyFont="1" applyFill="1" applyBorder="1" applyAlignment="1">
      <alignment horizontal="right" vertical="center"/>
    </xf>
    <xf numFmtId="164" fontId="3" fillId="3" borderId="21" xfId="1" applyNumberFormat="1" applyFont="1" applyFill="1" applyBorder="1" applyAlignment="1">
      <alignment horizontal="right" vertical="center"/>
    </xf>
    <xf numFmtId="164" fontId="3" fillId="3" borderId="50" xfId="1" applyNumberFormat="1" applyFont="1" applyFill="1" applyBorder="1" applyAlignment="1">
      <alignment horizontal="right" vertical="center"/>
    </xf>
    <xf numFmtId="164" fontId="3" fillId="3" borderId="29" xfId="1" applyNumberFormat="1" applyFont="1" applyFill="1" applyBorder="1" applyAlignment="1">
      <alignment horizontal="right" vertical="center"/>
    </xf>
    <xf numFmtId="164" fontId="3" fillId="0" borderId="48" xfId="1" applyNumberFormat="1" applyFont="1" applyBorder="1" applyAlignment="1">
      <alignment horizontal="right" vertical="center"/>
    </xf>
    <xf numFmtId="164" fontId="3" fillId="0" borderId="48" xfId="0" applyNumberFormat="1" applyFont="1" applyBorder="1" applyAlignment="1">
      <alignment horizontal="right" vertical="center"/>
    </xf>
    <xf numFmtId="2" fontId="3" fillId="0" borderId="27" xfId="1" applyNumberFormat="1" applyFont="1" applyBorder="1" applyAlignment="1">
      <alignment horizontal="right" vertical="center"/>
    </xf>
    <xf numFmtId="2" fontId="3" fillId="2" borderId="19" xfId="1" applyNumberFormat="1" applyFont="1" applyFill="1" applyBorder="1" applyAlignment="1">
      <alignment horizontal="right" vertical="center"/>
    </xf>
    <xf numFmtId="2" fontId="3" fillId="0" borderId="29" xfId="1" applyNumberFormat="1" applyFont="1" applyBorder="1" applyAlignment="1">
      <alignment horizontal="right" vertical="center"/>
    </xf>
    <xf numFmtId="2" fontId="3" fillId="2" borderId="20" xfId="1" applyNumberFormat="1" applyFont="1" applyFill="1" applyBorder="1" applyAlignment="1">
      <alignment horizontal="right" vertical="center"/>
    </xf>
    <xf numFmtId="3" fontId="3" fillId="2" borderId="27" xfId="1" applyNumberFormat="1" applyFont="1" applyFill="1" applyBorder="1" applyAlignment="1">
      <alignment horizontal="right" vertical="center"/>
    </xf>
    <xf numFmtId="3" fontId="3" fillId="2" borderId="29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horizontal="center" vertical="center" wrapText="1"/>
    </xf>
    <xf numFmtId="3" fontId="11" fillId="0" borderId="35" xfId="0" applyNumberFormat="1" applyFont="1" applyBorder="1" applyAlignment="1">
      <alignment horizontal="center" vertical="center" wrapText="1"/>
    </xf>
    <xf numFmtId="3" fontId="11" fillId="0" borderId="32" xfId="0" applyNumberFormat="1" applyFont="1" applyBorder="1" applyAlignment="1">
      <alignment horizontal="center" vertical="center" wrapText="1"/>
    </xf>
    <xf numFmtId="3" fontId="11" fillId="0" borderId="33" xfId="0" applyNumberFormat="1" applyFont="1" applyBorder="1" applyAlignment="1">
      <alignment horizontal="center" vertical="center" wrapText="1"/>
    </xf>
    <xf numFmtId="3" fontId="2" fillId="0" borderId="26" xfId="0" applyNumberFormat="1" applyFont="1" applyBorder="1" applyAlignment="1">
      <alignment horizontal="center" vertical="center"/>
    </xf>
    <xf numFmtId="3" fontId="2" fillId="0" borderId="39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2" fillId="0" borderId="26" xfId="1" applyNumberFormat="1" applyFont="1" applyBorder="1" applyAlignment="1">
      <alignment horizontal="center" vertical="center"/>
    </xf>
    <xf numFmtId="3" fontId="2" fillId="0" borderId="39" xfId="1" applyNumberFormat="1" applyFont="1" applyBorder="1" applyAlignment="1">
      <alignment horizontal="center" vertical="center"/>
    </xf>
    <xf numFmtId="3" fontId="2" fillId="0" borderId="27" xfId="1" applyNumberFormat="1" applyFont="1" applyBorder="1" applyAlignment="1">
      <alignment horizontal="center" vertical="center"/>
    </xf>
    <xf numFmtId="3" fontId="2" fillId="0" borderId="34" xfId="1" applyNumberFormat="1" applyFont="1" applyBorder="1" applyAlignment="1">
      <alignment horizontal="center" vertical="center"/>
    </xf>
    <xf numFmtId="3" fontId="2" fillId="0" borderId="4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6"/>
  <sheetViews>
    <sheetView showGridLines="0" tabSelected="1" topLeftCell="A39" workbookViewId="0">
      <selection activeCell="E39" sqref="E39"/>
    </sheetView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35.6640625" style="14" customWidth="1"/>
    <col min="5" max="14" width="14.33203125" style="16" customWidth="1"/>
    <col min="15" max="15" width="12.88671875" style="16" customWidth="1"/>
    <col min="16" max="16" width="11.44140625" style="14" customWidth="1"/>
    <col min="17" max="16384" width="11.44140625" style="14"/>
  </cols>
  <sheetData>
    <row r="1" spans="1:16" s="9" customFormat="1" ht="23.4" x14ac:dyDescent="0.3">
      <c r="A1" s="7" t="s">
        <v>0</v>
      </c>
      <c r="B1" s="8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ht="18" x14ac:dyDescent="0.3">
      <c r="B2" s="13" t="s">
        <v>1</v>
      </c>
    </row>
    <row r="3" spans="1:16" s="12" customFormat="1" x14ac:dyDescent="0.3">
      <c r="B3" s="20"/>
      <c r="E3" s="44" t="s">
        <v>2</v>
      </c>
      <c r="F3" s="45" t="s">
        <v>3</v>
      </c>
      <c r="G3" s="46" t="s">
        <v>4</v>
      </c>
      <c r="H3" s="45" t="s">
        <v>5</v>
      </c>
      <c r="I3" s="46" t="s">
        <v>6</v>
      </c>
      <c r="J3" s="45" t="s">
        <v>7</v>
      </c>
      <c r="K3" s="46" t="s">
        <v>8</v>
      </c>
      <c r="L3" s="45" t="s">
        <v>9</v>
      </c>
      <c r="M3" s="46" t="s">
        <v>10</v>
      </c>
      <c r="N3" s="45"/>
      <c r="O3" s="47"/>
      <c r="P3" s="63" t="s">
        <v>11</v>
      </c>
    </row>
    <row r="4" spans="1:16" s="12" customFormat="1" x14ac:dyDescent="0.3">
      <c r="B4" s="20"/>
      <c r="D4" s="21" t="s">
        <v>12</v>
      </c>
      <c r="E4" s="48">
        <v>34569.93359375</v>
      </c>
      <c r="F4" s="49">
        <v>42795.9375</v>
      </c>
      <c r="G4" s="50">
        <v>47737.046875</v>
      </c>
      <c r="H4" s="49">
        <v>48866.390625</v>
      </c>
      <c r="I4" s="50">
        <v>29107.654296875</v>
      </c>
      <c r="J4" s="49">
        <v>71692.4765625</v>
      </c>
      <c r="K4" s="50">
        <v>96356.4609375</v>
      </c>
      <c r="L4" s="49">
        <v>104347.890625</v>
      </c>
      <c r="M4" s="50"/>
      <c r="N4" s="49"/>
      <c r="O4" s="51"/>
      <c r="P4" s="64">
        <v>475473.791015625</v>
      </c>
    </row>
    <row r="5" spans="1:16" x14ac:dyDescent="0.3">
      <c r="D5" s="52" t="s">
        <v>13</v>
      </c>
      <c r="E5" s="53">
        <v>-14060.728515625</v>
      </c>
      <c r="F5" s="30">
        <v>-14906.8251953125</v>
      </c>
      <c r="G5" s="32">
        <v>-15610.2080078125</v>
      </c>
      <c r="H5" s="30">
        <v>-14831.4951171875</v>
      </c>
      <c r="I5" s="32">
        <v>-8749.2802734375</v>
      </c>
      <c r="J5" s="30">
        <v>-42093.1015625</v>
      </c>
      <c r="K5" s="32">
        <v>-50567.140625</v>
      </c>
      <c r="L5" s="30">
        <v>-52116.1640625</v>
      </c>
      <c r="M5" s="32"/>
      <c r="N5" s="30"/>
      <c r="O5" s="54"/>
      <c r="P5" s="33">
        <v>-212934.943359375</v>
      </c>
    </row>
    <row r="6" spans="1:16" x14ac:dyDescent="0.3">
      <c r="D6" s="52" t="s">
        <v>14</v>
      </c>
      <c r="E6" s="53">
        <v>-435.42886352539063</v>
      </c>
      <c r="F6" s="30">
        <v>-630.870849609375</v>
      </c>
      <c r="G6" s="32">
        <v>-339.65072631835938</v>
      </c>
      <c r="H6" s="30">
        <v>-464.56918334960938</v>
      </c>
      <c r="I6" s="32">
        <v>-779.81756591796875</v>
      </c>
      <c r="J6" s="30">
        <v>-824.14422607421875</v>
      </c>
      <c r="K6" s="32">
        <v>-1136.2415771484375</v>
      </c>
      <c r="L6" s="30">
        <v>-1329.05224609375</v>
      </c>
      <c r="M6" s="32"/>
      <c r="N6" s="30"/>
      <c r="O6" s="54"/>
      <c r="P6" s="33">
        <v>-5939.7752380371094</v>
      </c>
    </row>
    <row r="7" spans="1:16" x14ac:dyDescent="0.3">
      <c r="D7" s="52" t="s">
        <v>15</v>
      </c>
      <c r="E7" s="53">
        <v>0</v>
      </c>
      <c r="F7" s="30">
        <v>0</v>
      </c>
      <c r="G7" s="32">
        <v>0</v>
      </c>
      <c r="H7" s="30">
        <v>-849.12677001953125</v>
      </c>
      <c r="I7" s="32">
        <v>0</v>
      </c>
      <c r="J7" s="30">
        <v>-1949.5438232421875</v>
      </c>
      <c r="K7" s="32">
        <v>0</v>
      </c>
      <c r="L7" s="30">
        <v>0</v>
      </c>
      <c r="M7" s="32"/>
      <c r="N7" s="30"/>
      <c r="O7" s="54"/>
      <c r="P7" s="33">
        <v>-2798.6705932617188</v>
      </c>
    </row>
    <row r="8" spans="1:16" s="12" customFormat="1" x14ac:dyDescent="0.3">
      <c r="B8" s="20"/>
      <c r="D8" s="28" t="s">
        <v>16</v>
      </c>
      <c r="E8" s="55">
        <v>20073.7734375</v>
      </c>
      <c r="F8" s="56">
        <v>27258.240234375</v>
      </c>
      <c r="G8" s="57">
        <v>31787.1875</v>
      </c>
      <c r="H8" s="56">
        <v>32721.19921875</v>
      </c>
      <c r="I8" s="57">
        <v>19578.556640625</v>
      </c>
      <c r="J8" s="56">
        <v>26825.693359375</v>
      </c>
      <c r="K8" s="57">
        <v>44653.0859375</v>
      </c>
      <c r="L8" s="56">
        <v>50902.66796875</v>
      </c>
      <c r="M8" s="57"/>
      <c r="N8" s="56"/>
      <c r="O8" s="58"/>
      <c r="P8" s="65">
        <v>253800.404296875</v>
      </c>
    </row>
    <row r="9" spans="1:16" x14ac:dyDescent="0.3">
      <c r="D9" s="52" t="s">
        <v>17</v>
      </c>
      <c r="E9" s="53">
        <v>-3840</v>
      </c>
      <c r="F9" s="30">
        <v>-5000</v>
      </c>
      <c r="G9" s="32">
        <v>-5460</v>
      </c>
      <c r="H9" s="30">
        <v>-6570</v>
      </c>
      <c r="I9" s="32">
        <v>-4300</v>
      </c>
      <c r="J9" s="30">
        <v>-5528</v>
      </c>
      <c r="K9" s="32">
        <v>-5804</v>
      </c>
      <c r="L9" s="30">
        <v>-6200</v>
      </c>
      <c r="M9" s="32"/>
      <c r="N9" s="30"/>
      <c r="O9" s="54"/>
      <c r="P9" s="33">
        <v>-42702</v>
      </c>
    </row>
    <row r="10" spans="1:16" x14ac:dyDescent="0.3">
      <c r="D10" s="52" t="s">
        <v>18</v>
      </c>
      <c r="E10" s="53">
        <v>-160</v>
      </c>
      <c r="F10" s="30">
        <v>-160</v>
      </c>
      <c r="G10" s="32">
        <v>-280</v>
      </c>
      <c r="H10" s="30">
        <v>-400</v>
      </c>
      <c r="I10" s="32">
        <v>-715</v>
      </c>
      <c r="J10" s="30">
        <v>-1100</v>
      </c>
      <c r="K10" s="32">
        <v>-1300</v>
      </c>
      <c r="L10" s="30">
        <v>-1300</v>
      </c>
      <c r="M10" s="32"/>
      <c r="N10" s="30"/>
      <c r="O10" s="54"/>
      <c r="P10" s="33">
        <v>-5415</v>
      </c>
    </row>
    <row r="11" spans="1:16" x14ac:dyDescent="0.3">
      <c r="D11" s="52" t="s">
        <v>19</v>
      </c>
      <c r="E11" s="53">
        <v>-1116</v>
      </c>
      <c r="F11" s="30">
        <v>-3682.39990234375</v>
      </c>
      <c r="G11" s="32">
        <v>-3394.417236328125</v>
      </c>
      <c r="H11" s="30">
        <v>-2271.512939453125</v>
      </c>
      <c r="I11" s="32">
        <v>-2219.912841796875</v>
      </c>
      <c r="J11" s="30">
        <v>-3339.898681640625</v>
      </c>
      <c r="K11" s="32">
        <v>-3109.51171875</v>
      </c>
      <c r="L11" s="30">
        <v>-2996.848388671875</v>
      </c>
      <c r="M11" s="32"/>
      <c r="N11" s="30"/>
      <c r="O11" s="54"/>
      <c r="P11" s="33">
        <v>-22130.501708984375</v>
      </c>
    </row>
    <row r="12" spans="1:16" s="12" customFormat="1" x14ac:dyDescent="0.3">
      <c r="B12" s="20"/>
      <c r="D12" s="28" t="s">
        <v>20</v>
      </c>
      <c r="E12" s="55">
        <v>14957.7734375</v>
      </c>
      <c r="F12" s="56">
        <v>18415.83984375</v>
      </c>
      <c r="G12" s="57">
        <v>22652.76953125</v>
      </c>
      <c r="H12" s="56">
        <v>23479.685546875</v>
      </c>
      <c r="I12" s="57">
        <v>12343.6435546875</v>
      </c>
      <c r="J12" s="56">
        <v>16857.796875</v>
      </c>
      <c r="K12" s="57">
        <v>34439.5703125</v>
      </c>
      <c r="L12" s="56">
        <v>40405.8203125</v>
      </c>
      <c r="M12" s="57"/>
      <c r="N12" s="56"/>
      <c r="O12" s="58"/>
      <c r="P12" s="65">
        <v>183552.8994140625</v>
      </c>
    </row>
    <row r="13" spans="1:16" x14ac:dyDescent="0.3">
      <c r="D13" s="52" t="s">
        <v>21</v>
      </c>
      <c r="E13" s="53">
        <v>-306</v>
      </c>
      <c r="F13" s="30">
        <v>-416.25</v>
      </c>
      <c r="G13" s="32">
        <v>-445.5</v>
      </c>
      <c r="H13" s="30">
        <v>-455</v>
      </c>
      <c r="I13" s="32">
        <v>-344.25</v>
      </c>
      <c r="J13" s="30">
        <v>-500.75</v>
      </c>
      <c r="K13" s="32">
        <v>-521.5</v>
      </c>
      <c r="L13" s="30">
        <v>-521.75</v>
      </c>
      <c r="M13" s="32"/>
      <c r="N13" s="30"/>
      <c r="O13" s="54"/>
      <c r="P13" s="33">
        <v>-3511</v>
      </c>
    </row>
    <row r="14" spans="1:16" x14ac:dyDescent="0.3">
      <c r="D14" s="52" t="s">
        <v>22</v>
      </c>
      <c r="E14" s="53">
        <v>0</v>
      </c>
      <c r="F14" s="30">
        <v>0</v>
      </c>
      <c r="G14" s="32">
        <v>-410</v>
      </c>
      <c r="H14" s="30">
        <v>-3000</v>
      </c>
      <c r="I14" s="32">
        <v>-3145</v>
      </c>
      <c r="J14" s="30">
        <v>-100</v>
      </c>
      <c r="K14" s="32">
        <v>0</v>
      </c>
      <c r="L14" s="30">
        <v>-100</v>
      </c>
      <c r="M14" s="32"/>
      <c r="N14" s="30"/>
      <c r="O14" s="54"/>
      <c r="P14" s="33">
        <v>-6755</v>
      </c>
    </row>
    <row r="15" spans="1:16" x14ac:dyDescent="0.3">
      <c r="D15" s="52" t="s">
        <v>23</v>
      </c>
      <c r="E15" s="53">
        <v>0</v>
      </c>
      <c r="F15" s="30">
        <v>0</v>
      </c>
      <c r="G15" s="32">
        <v>0</v>
      </c>
      <c r="H15" s="30">
        <v>0</v>
      </c>
      <c r="I15" s="32">
        <v>-576.47515869140625</v>
      </c>
      <c r="J15" s="30">
        <v>-830.62841796875</v>
      </c>
      <c r="K15" s="32">
        <v>-847.24102783203125</v>
      </c>
      <c r="L15" s="30">
        <v>-864.185791015625</v>
      </c>
      <c r="M15" s="32"/>
      <c r="N15" s="30"/>
      <c r="O15" s="54"/>
      <c r="P15" s="33">
        <v>-3118.5303955078125</v>
      </c>
    </row>
    <row r="16" spans="1:16" x14ac:dyDescent="0.3">
      <c r="D16" s="52" t="s">
        <v>24</v>
      </c>
      <c r="E16" s="53">
        <v>0</v>
      </c>
      <c r="F16" s="30">
        <v>0</v>
      </c>
      <c r="G16" s="32">
        <v>0</v>
      </c>
      <c r="H16" s="30">
        <v>3000</v>
      </c>
      <c r="I16" s="32">
        <v>1000</v>
      </c>
      <c r="J16" s="30">
        <v>0</v>
      </c>
      <c r="K16" s="32">
        <v>0</v>
      </c>
      <c r="L16" s="30">
        <v>0</v>
      </c>
      <c r="M16" s="32"/>
      <c r="N16" s="30"/>
      <c r="O16" s="54"/>
      <c r="P16" s="33">
        <v>4000</v>
      </c>
    </row>
    <row r="17" spans="2:16" x14ac:dyDescent="0.3">
      <c r="D17" s="52" t="s">
        <v>25</v>
      </c>
      <c r="E17" s="53">
        <v>0</v>
      </c>
      <c r="F17" s="30">
        <v>0</v>
      </c>
      <c r="G17" s="32">
        <v>0</v>
      </c>
      <c r="H17" s="30">
        <v>-60</v>
      </c>
      <c r="I17" s="32">
        <v>-80</v>
      </c>
      <c r="J17" s="30">
        <v>-68.470497131347656</v>
      </c>
      <c r="K17" s="32">
        <v>-51.857925415039063</v>
      </c>
      <c r="L17" s="30">
        <v>-34.913108825683594</v>
      </c>
      <c r="M17" s="32"/>
      <c r="N17" s="30"/>
      <c r="O17" s="54"/>
      <c r="P17" s="33">
        <v>-295.24153137207031</v>
      </c>
    </row>
    <row r="18" spans="2:16" x14ac:dyDescent="0.3">
      <c r="D18" s="52" t="s">
        <v>26</v>
      </c>
      <c r="E18" s="53">
        <v>0</v>
      </c>
      <c r="F18" s="30">
        <v>0</v>
      </c>
      <c r="G18" s="32">
        <v>0</v>
      </c>
      <c r="H18" s="30">
        <v>-1216</v>
      </c>
      <c r="I18" s="32">
        <v>-5578.22998046875</v>
      </c>
      <c r="J18" s="30">
        <v>8696</v>
      </c>
      <c r="K18" s="32">
        <v>9084</v>
      </c>
      <c r="L18" s="30">
        <v>6906.6748046875</v>
      </c>
      <c r="M18" s="32"/>
      <c r="N18" s="30"/>
      <c r="O18" s="54"/>
      <c r="P18" s="33">
        <v>17892.44482421875</v>
      </c>
    </row>
    <row r="19" spans="2:16" s="12" customFormat="1" x14ac:dyDescent="0.3">
      <c r="B19" s="20"/>
      <c r="D19" s="34" t="s">
        <v>27</v>
      </c>
      <c r="E19" s="59">
        <v>14651.7734375</v>
      </c>
      <c r="F19" s="60">
        <v>17479.58984375</v>
      </c>
      <c r="G19" s="61">
        <v>21477.26953125</v>
      </c>
      <c r="H19" s="60">
        <v>21153.685546875</v>
      </c>
      <c r="I19" s="61">
        <v>2589.6884765625</v>
      </c>
      <c r="J19" s="60">
        <v>23093.9453125</v>
      </c>
      <c r="K19" s="61">
        <v>40987.97265625</v>
      </c>
      <c r="L19" s="60">
        <v>44671.6484375</v>
      </c>
      <c r="M19" s="61"/>
      <c r="N19" s="60"/>
      <c r="O19" s="62"/>
      <c r="P19" s="66">
        <v>186105.5732421875</v>
      </c>
    </row>
    <row r="20" spans="2:16" s="40" customFormat="1" x14ac:dyDescent="0.3">
      <c r="B20" s="41"/>
      <c r="D20" s="40" t="s">
        <v>28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2" spans="2:16" ht="18" x14ac:dyDescent="0.3">
      <c r="B22" s="13" t="s">
        <v>29</v>
      </c>
    </row>
    <row r="23" spans="2:16" s="12" customFormat="1" x14ac:dyDescent="0.3">
      <c r="B23" s="20"/>
      <c r="E23" s="44" t="s">
        <v>30</v>
      </c>
      <c r="F23" s="63"/>
    </row>
    <row r="24" spans="2:16" s="12" customFormat="1" x14ac:dyDescent="0.3">
      <c r="B24" s="20"/>
      <c r="D24" s="21" t="s">
        <v>12</v>
      </c>
      <c r="E24" s="48">
        <v>104347.890625</v>
      </c>
      <c r="F24" s="64"/>
    </row>
    <row r="25" spans="2:16" x14ac:dyDescent="0.3">
      <c r="D25" s="52" t="s">
        <v>13</v>
      </c>
      <c r="E25" s="53">
        <v>-52116.1640625</v>
      </c>
      <c r="F25" s="33"/>
      <c r="G25" s="14"/>
      <c r="H25" s="14"/>
      <c r="I25" s="14"/>
      <c r="J25" s="14"/>
      <c r="K25" s="14"/>
      <c r="L25" s="14"/>
      <c r="M25" s="14"/>
      <c r="N25" s="14"/>
      <c r="O25" s="14"/>
    </row>
    <row r="26" spans="2:16" x14ac:dyDescent="0.3">
      <c r="D26" s="52" t="s">
        <v>14</v>
      </c>
      <c r="E26" s="53">
        <v>-1329.05224609375</v>
      </c>
      <c r="F26" s="33"/>
      <c r="G26" s="14"/>
      <c r="H26" s="14"/>
      <c r="I26" s="14"/>
      <c r="J26" s="14"/>
      <c r="K26" s="14"/>
      <c r="L26" s="14"/>
      <c r="M26" s="14"/>
      <c r="N26" s="14"/>
      <c r="O26" s="14"/>
    </row>
    <row r="27" spans="2:16" x14ac:dyDescent="0.3">
      <c r="D27" s="52" t="s">
        <v>15</v>
      </c>
      <c r="E27" s="53">
        <v>0</v>
      </c>
      <c r="F27" s="33"/>
      <c r="G27" s="14"/>
      <c r="H27" s="14"/>
      <c r="I27" s="14"/>
      <c r="J27" s="14"/>
      <c r="K27" s="14"/>
      <c r="L27" s="14"/>
      <c r="M27" s="14"/>
      <c r="N27" s="14"/>
      <c r="O27" s="14"/>
    </row>
    <row r="28" spans="2:16" s="12" customFormat="1" x14ac:dyDescent="0.3">
      <c r="B28" s="20"/>
      <c r="D28" s="28" t="s">
        <v>16</v>
      </c>
      <c r="E28" s="55">
        <v>50902.66796875</v>
      </c>
      <c r="F28" s="65"/>
    </row>
    <row r="29" spans="2:16" x14ac:dyDescent="0.3">
      <c r="D29" s="52" t="s">
        <v>17</v>
      </c>
      <c r="E29" s="53">
        <v>-6200</v>
      </c>
      <c r="F29" s="33"/>
      <c r="G29" s="14"/>
      <c r="H29" s="14"/>
      <c r="I29" s="14"/>
      <c r="J29" s="14"/>
      <c r="K29" s="14"/>
      <c r="L29" s="14"/>
      <c r="M29" s="14"/>
      <c r="N29" s="14"/>
      <c r="O29" s="14"/>
    </row>
    <row r="30" spans="2:16" x14ac:dyDescent="0.3">
      <c r="D30" s="52" t="s">
        <v>18</v>
      </c>
      <c r="E30" s="53">
        <v>-1300</v>
      </c>
      <c r="F30" s="33"/>
      <c r="G30" s="14"/>
      <c r="H30" s="14"/>
      <c r="I30" s="14"/>
      <c r="J30" s="14"/>
      <c r="K30" s="14"/>
      <c r="L30" s="14"/>
      <c r="M30" s="14"/>
      <c r="N30" s="14"/>
      <c r="O30" s="14"/>
    </row>
    <row r="31" spans="2:16" x14ac:dyDescent="0.3">
      <c r="D31" s="52" t="s">
        <v>19</v>
      </c>
      <c r="E31" s="53">
        <v>-2996.848388671875</v>
      </c>
      <c r="F31" s="33"/>
      <c r="G31" s="14"/>
      <c r="H31" s="14"/>
      <c r="I31" s="14"/>
      <c r="J31" s="14"/>
      <c r="K31" s="14"/>
      <c r="L31" s="14"/>
      <c r="M31" s="14"/>
      <c r="N31" s="14"/>
      <c r="O31" s="14"/>
    </row>
    <row r="32" spans="2:16" s="12" customFormat="1" x14ac:dyDescent="0.3">
      <c r="B32" s="20"/>
      <c r="D32" s="28" t="s">
        <v>20</v>
      </c>
      <c r="E32" s="55">
        <v>40405.8203125</v>
      </c>
      <c r="F32" s="65"/>
    </row>
    <row r="33" spans="2:15" x14ac:dyDescent="0.3">
      <c r="D33" s="52" t="s">
        <v>21</v>
      </c>
      <c r="E33" s="53">
        <v>-484.5</v>
      </c>
      <c r="F33" s="33"/>
      <c r="G33" s="14"/>
      <c r="H33" s="14"/>
      <c r="I33" s="14"/>
      <c r="J33" s="14"/>
      <c r="K33" s="14"/>
      <c r="L33" s="14"/>
      <c r="M33" s="14"/>
      <c r="N33" s="14"/>
      <c r="O33" s="14"/>
    </row>
    <row r="34" spans="2:15" x14ac:dyDescent="0.3">
      <c r="D34" s="52" t="s">
        <v>22</v>
      </c>
      <c r="E34" s="53">
        <v>-100</v>
      </c>
      <c r="F34" s="33"/>
      <c r="G34" s="14"/>
      <c r="H34" s="14"/>
      <c r="I34" s="14"/>
      <c r="J34" s="14"/>
      <c r="K34" s="14"/>
      <c r="L34" s="14"/>
      <c r="M34" s="14"/>
      <c r="N34" s="14"/>
      <c r="O34" s="14"/>
    </row>
    <row r="35" spans="2:15" s="12" customFormat="1" x14ac:dyDescent="0.3">
      <c r="B35" s="20"/>
      <c r="D35" s="34" t="s">
        <v>31</v>
      </c>
      <c r="E35" s="59">
        <v>39821.3203125</v>
      </c>
      <c r="F35" s="66"/>
    </row>
    <row r="36" spans="2:15" s="40" customFormat="1" x14ac:dyDescent="0.3">
      <c r="B36" s="41"/>
      <c r="D36" s="40" t="s">
        <v>28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8" spans="2:15" ht="18" x14ac:dyDescent="0.3">
      <c r="B38" s="13" t="s">
        <v>32</v>
      </c>
      <c r="O38" s="14"/>
    </row>
    <row r="39" spans="2:15" s="12" customFormat="1" x14ac:dyDescent="0.3">
      <c r="B39" s="20"/>
      <c r="E39" s="67" t="s">
        <v>33</v>
      </c>
      <c r="F39" s="68" t="s">
        <v>34</v>
      </c>
      <c r="G39" s="69" t="s">
        <v>35</v>
      </c>
      <c r="H39" s="68"/>
      <c r="I39" s="69"/>
      <c r="J39" s="68"/>
      <c r="K39" s="69"/>
      <c r="L39" s="68"/>
      <c r="M39" s="69"/>
      <c r="N39" s="70"/>
    </row>
    <row r="40" spans="2:15" s="71" customFormat="1" ht="12" x14ac:dyDescent="0.3">
      <c r="B40" s="72"/>
      <c r="E40" s="73" t="s">
        <v>30</v>
      </c>
      <c r="F40" s="74" t="s">
        <v>30</v>
      </c>
      <c r="G40" s="75" t="s">
        <v>30</v>
      </c>
      <c r="H40" s="74"/>
      <c r="I40" s="75"/>
      <c r="J40" s="74"/>
      <c r="K40" s="75"/>
      <c r="L40" s="74"/>
      <c r="M40" s="75"/>
      <c r="N40" s="76"/>
    </row>
    <row r="41" spans="2:15" s="12" customFormat="1" x14ac:dyDescent="0.3">
      <c r="B41" s="20"/>
      <c r="D41" s="21" t="s">
        <v>12</v>
      </c>
      <c r="E41" s="48">
        <v>9351.76171875</v>
      </c>
      <c r="F41" s="49">
        <v>72813.9921875</v>
      </c>
      <c r="G41" s="50">
        <v>22182.1328125</v>
      </c>
      <c r="H41" s="49"/>
      <c r="I41" s="50"/>
      <c r="J41" s="49"/>
      <c r="K41" s="50"/>
      <c r="L41" s="49"/>
      <c r="M41" s="50"/>
      <c r="N41" s="64"/>
    </row>
    <row r="42" spans="2:15" x14ac:dyDescent="0.3">
      <c r="D42" s="52" t="s">
        <v>13</v>
      </c>
      <c r="E42" s="53">
        <v>-5779.61865234375</v>
      </c>
      <c r="F42" s="30">
        <v>-37980.56640625</v>
      </c>
      <c r="G42" s="32">
        <v>-8355.9755859375</v>
      </c>
      <c r="H42" s="30"/>
      <c r="I42" s="32"/>
      <c r="J42" s="30"/>
      <c r="K42" s="32"/>
      <c r="L42" s="30"/>
      <c r="M42" s="32"/>
      <c r="N42" s="33"/>
      <c r="O42" s="14"/>
    </row>
    <row r="43" spans="2:15" x14ac:dyDescent="0.3">
      <c r="D43" s="52" t="s">
        <v>14</v>
      </c>
      <c r="E43" s="53">
        <v>-720.43035888671875</v>
      </c>
      <c r="F43" s="30">
        <v>0</v>
      </c>
      <c r="G43" s="32">
        <v>-608.6219482421875</v>
      </c>
      <c r="H43" s="30"/>
      <c r="I43" s="32"/>
      <c r="J43" s="30"/>
      <c r="K43" s="32"/>
      <c r="L43" s="30"/>
      <c r="M43" s="32"/>
      <c r="N43" s="33"/>
      <c r="O43" s="14"/>
    </row>
    <row r="44" spans="2:15" x14ac:dyDescent="0.3">
      <c r="D44" s="52" t="s">
        <v>15</v>
      </c>
      <c r="E44" s="53">
        <v>0</v>
      </c>
      <c r="F44" s="30">
        <v>0</v>
      </c>
      <c r="G44" s="32">
        <v>0</v>
      </c>
      <c r="H44" s="30"/>
      <c r="I44" s="32"/>
      <c r="J44" s="30"/>
      <c r="K44" s="32"/>
      <c r="L44" s="30"/>
      <c r="M44" s="32"/>
      <c r="N44" s="33"/>
      <c r="O44" s="14"/>
    </row>
    <row r="45" spans="2:15" s="12" customFormat="1" x14ac:dyDescent="0.3">
      <c r="B45" s="20"/>
      <c r="D45" s="28" t="s">
        <v>16</v>
      </c>
      <c r="E45" s="55">
        <v>2851.712890625</v>
      </c>
      <c r="F45" s="56">
        <v>34833.42578125</v>
      </c>
      <c r="G45" s="57">
        <v>13217.5341796875</v>
      </c>
      <c r="H45" s="56"/>
      <c r="I45" s="57"/>
      <c r="J45" s="56"/>
      <c r="K45" s="57"/>
      <c r="L45" s="56"/>
      <c r="M45" s="57"/>
      <c r="N45" s="65"/>
    </row>
    <row r="46" spans="2:15" x14ac:dyDescent="0.3">
      <c r="D46" s="52" t="s">
        <v>17</v>
      </c>
      <c r="E46" s="53">
        <v>-1200</v>
      </c>
      <c r="F46" s="30">
        <v>-3100</v>
      </c>
      <c r="G46" s="32">
        <v>-1900</v>
      </c>
      <c r="H46" s="30"/>
      <c r="I46" s="32"/>
      <c r="J46" s="30"/>
      <c r="K46" s="32"/>
      <c r="L46" s="30"/>
      <c r="M46" s="32"/>
      <c r="N46" s="33"/>
      <c r="O46" s="14"/>
    </row>
    <row r="47" spans="2:15" x14ac:dyDescent="0.3">
      <c r="D47" s="52" t="s">
        <v>18</v>
      </c>
      <c r="E47" s="53">
        <v>-400</v>
      </c>
      <c r="F47" s="30">
        <v>-500</v>
      </c>
      <c r="G47" s="32">
        <v>-400</v>
      </c>
      <c r="H47" s="30"/>
      <c r="I47" s="32"/>
      <c r="J47" s="30"/>
      <c r="K47" s="32"/>
      <c r="L47" s="30"/>
      <c r="M47" s="32"/>
      <c r="N47" s="33"/>
      <c r="O47" s="14"/>
    </row>
    <row r="48" spans="2:15" x14ac:dyDescent="0.3">
      <c r="D48" s="52" t="s">
        <v>19</v>
      </c>
      <c r="E48" s="53">
        <v>-690.8092041015625</v>
      </c>
      <c r="F48" s="30">
        <v>-1181.1973876953125</v>
      </c>
      <c r="G48" s="32">
        <v>-1124.8421630859375</v>
      </c>
      <c r="H48" s="30"/>
      <c r="I48" s="32"/>
      <c r="J48" s="30"/>
      <c r="K48" s="32"/>
      <c r="L48" s="30"/>
      <c r="M48" s="32"/>
      <c r="N48" s="33"/>
      <c r="O48" s="14"/>
    </row>
    <row r="49" spans="1:15" s="12" customFormat="1" x14ac:dyDescent="0.3">
      <c r="B49" s="20"/>
      <c r="D49" s="34" t="s">
        <v>20</v>
      </c>
      <c r="E49" s="59">
        <v>560.90386962890625</v>
      </c>
      <c r="F49" s="60">
        <v>30052.224609375</v>
      </c>
      <c r="G49" s="61">
        <v>9792.6923828125</v>
      </c>
      <c r="H49" s="60"/>
      <c r="I49" s="61"/>
      <c r="J49" s="60"/>
      <c r="K49" s="61"/>
      <c r="L49" s="60"/>
      <c r="M49" s="61"/>
      <c r="N49" s="66"/>
    </row>
    <row r="50" spans="1:15" s="40" customFormat="1" x14ac:dyDescent="0.3">
      <c r="B50" s="41"/>
      <c r="D50" s="40" t="s">
        <v>28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spans="1:15" x14ac:dyDescent="0.3">
      <c r="O51" s="14"/>
    </row>
    <row r="52" spans="1:15" ht="18" x14ac:dyDescent="0.3">
      <c r="B52" s="13" t="s">
        <v>36</v>
      </c>
      <c r="O52" s="14"/>
    </row>
    <row r="53" spans="1:15" s="12" customFormat="1" x14ac:dyDescent="0.3">
      <c r="B53" s="20"/>
      <c r="E53" s="67" t="s">
        <v>33</v>
      </c>
      <c r="F53" s="68" t="s">
        <v>34</v>
      </c>
      <c r="G53" s="69" t="s">
        <v>35</v>
      </c>
      <c r="H53" s="68"/>
      <c r="I53" s="69"/>
      <c r="J53" s="68"/>
      <c r="K53" s="69"/>
      <c r="L53" s="68"/>
      <c r="M53" s="69"/>
      <c r="N53" s="70"/>
    </row>
    <row r="54" spans="1:15" s="71" customFormat="1" ht="12" x14ac:dyDescent="0.3">
      <c r="B54" s="72"/>
      <c r="E54" s="73" t="s">
        <v>30</v>
      </c>
      <c r="F54" s="74" t="s">
        <v>30</v>
      </c>
      <c r="G54" s="75" t="s">
        <v>30</v>
      </c>
      <c r="H54" s="74"/>
      <c r="I54" s="75"/>
      <c r="J54" s="74"/>
      <c r="K54" s="75"/>
      <c r="L54" s="74"/>
      <c r="M54" s="75"/>
      <c r="N54" s="76"/>
    </row>
    <row r="55" spans="1:15" x14ac:dyDescent="0.3">
      <c r="A55" s="14"/>
      <c r="B55" s="77"/>
      <c r="D55" s="280" t="s">
        <v>37</v>
      </c>
      <c r="E55" s="287">
        <v>244</v>
      </c>
      <c r="F55" s="288">
        <v>205</v>
      </c>
      <c r="G55" s="289">
        <v>434</v>
      </c>
      <c r="H55" s="288"/>
      <c r="I55" s="289"/>
      <c r="J55" s="288"/>
      <c r="K55" s="289"/>
      <c r="L55" s="288"/>
      <c r="M55" s="289"/>
      <c r="N55" s="290"/>
      <c r="O55" s="14"/>
    </row>
    <row r="56" spans="1:15" x14ac:dyDescent="0.3">
      <c r="D56" s="52" t="s">
        <v>38</v>
      </c>
      <c r="E56" s="291">
        <v>233.01</v>
      </c>
      <c r="F56" s="292">
        <v>194.26</v>
      </c>
      <c r="G56" s="293">
        <v>414.74</v>
      </c>
      <c r="H56" s="292"/>
      <c r="I56" s="293"/>
      <c r="J56" s="292"/>
      <c r="K56" s="293"/>
      <c r="L56" s="292"/>
      <c r="M56" s="293"/>
      <c r="N56" s="294"/>
      <c r="O56" s="14"/>
    </row>
    <row r="57" spans="1:15" x14ac:dyDescent="0.3">
      <c r="A57" s="14"/>
      <c r="B57" s="77"/>
      <c r="D57" s="78" t="s">
        <v>39</v>
      </c>
      <c r="E57" s="295">
        <v>162.58000000000001</v>
      </c>
      <c r="F57" s="296">
        <v>139.72999999999999</v>
      </c>
      <c r="G57" s="297">
        <v>295.93</v>
      </c>
      <c r="H57" s="296"/>
      <c r="I57" s="297"/>
      <c r="J57" s="296"/>
      <c r="K57" s="297"/>
      <c r="L57" s="296"/>
      <c r="M57" s="297"/>
      <c r="N57" s="298"/>
      <c r="O57" s="14"/>
    </row>
    <row r="58" spans="1:15" x14ac:dyDescent="0.3">
      <c r="O58" s="14"/>
    </row>
    <row r="59" spans="1:15" ht="18" x14ac:dyDescent="0.3">
      <c r="B59" s="13" t="s">
        <v>40</v>
      </c>
      <c r="O59" s="14"/>
    </row>
    <row r="60" spans="1:15" s="12" customFormat="1" x14ac:dyDescent="0.3">
      <c r="B60" s="20"/>
      <c r="E60" s="67" t="s">
        <v>33</v>
      </c>
      <c r="F60" s="68" t="s">
        <v>34</v>
      </c>
      <c r="G60" s="69" t="s">
        <v>35</v>
      </c>
      <c r="H60" s="68"/>
      <c r="I60" s="69"/>
      <c r="J60" s="68"/>
      <c r="K60" s="69"/>
      <c r="L60" s="68"/>
      <c r="M60" s="69"/>
      <c r="N60" s="70"/>
    </row>
    <row r="61" spans="1:15" s="71" customFormat="1" ht="12" x14ac:dyDescent="0.3">
      <c r="B61" s="72"/>
      <c r="E61" s="73" t="s">
        <v>30</v>
      </c>
      <c r="F61" s="74" t="s">
        <v>30</v>
      </c>
      <c r="G61" s="75" t="s">
        <v>30</v>
      </c>
      <c r="H61" s="74"/>
      <c r="I61" s="75"/>
      <c r="J61" s="74"/>
      <c r="K61" s="75"/>
      <c r="L61" s="74"/>
      <c r="M61" s="75"/>
      <c r="N61" s="76"/>
    </row>
    <row r="62" spans="1:15" x14ac:dyDescent="0.3">
      <c r="A62" s="14"/>
      <c r="B62" s="77"/>
      <c r="D62" s="280" t="s">
        <v>41</v>
      </c>
      <c r="E62" s="223">
        <v>2.2319341078400612E-2</v>
      </c>
      <c r="F62" s="224">
        <v>0.20220538973808289</v>
      </c>
      <c r="G62" s="24">
        <v>2.9085377231240273E-2</v>
      </c>
      <c r="H62" s="224"/>
      <c r="I62" s="24"/>
      <c r="J62" s="224"/>
      <c r="K62" s="24"/>
      <c r="L62" s="224"/>
      <c r="M62" s="24"/>
      <c r="N62" s="237"/>
      <c r="O62" s="14"/>
    </row>
    <row r="63" spans="1:15" x14ac:dyDescent="0.3">
      <c r="A63" s="14"/>
      <c r="B63" s="77"/>
      <c r="D63" s="78" t="s">
        <v>42</v>
      </c>
      <c r="E63" s="281">
        <v>1.6638452187180519E-2</v>
      </c>
      <c r="F63" s="282">
        <v>0.12606905400753021</v>
      </c>
      <c r="G63" s="37">
        <v>3.8672629743814468E-2</v>
      </c>
      <c r="H63" s="282"/>
      <c r="I63" s="37"/>
      <c r="J63" s="282"/>
      <c r="K63" s="37"/>
      <c r="L63" s="282"/>
      <c r="M63" s="37"/>
      <c r="N63" s="283"/>
      <c r="O63" s="14"/>
    </row>
    <row r="64" spans="1:15" x14ac:dyDescent="0.3">
      <c r="O64" s="14"/>
    </row>
    <row r="65" spans="1:15" ht="18" x14ac:dyDescent="0.3">
      <c r="B65" s="13" t="s">
        <v>43</v>
      </c>
      <c r="E65" s="88"/>
      <c r="F65" s="88"/>
      <c r="G65" s="15"/>
      <c r="J65" s="15"/>
      <c r="L65" s="14"/>
      <c r="M65" s="14"/>
      <c r="N65" s="14"/>
      <c r="O65" s="14"/>
    </row>
    <row r="66" spans="1:15" s="17" customFormat="1" x14ac:dyDescent="0.3">
      <c r="B66" s="18"/>
      <c r="D66" s="338"/>
      <c r="E66" s="339"/>
      <c r="F66" s="342" t="s">
        <v>44</v>
      </c>
      <c r="G66" s="343"/>
      <c r="H66" s="343"/>
      <c r="I66" s="344"/>
      <c r="J66" s="342" t="s">
        <v>45</v>
      </c>
      <c r="K66" s="343"/>
      <c r="L66" s="343"/>
      <c r="M66" s="344"/>
    </row>
    <row r="67" spans="1:15" s="17" customFormat="1" ht="28.8" x14ac:dyDescent="0.3">
      <c r="B67" s="18"/>
      <c r="D67" s="340"/>
      <c r="E67" s="341"/>
      <c r="F67" s="162" t="s">
        <v>46</v>
      </c>
      <c r="G67" s="163" t="s">
        <v>47</v>
      </c>
      <c r="H67" s="164" t="s">
        <v>48</v>
      </c>
      <c r="I67" s="165" t="s">
        <v>49</v>
      </c>
      <c r="J67" s="162" t="s">
        <v>46</v>
      </c>
      <c r="K67" s="163" t="s">
        <v>47</v>
      </c>
      <c r="L67" s="164" t="s">
        <v>48</v>
      </c>
      <c r="M67" s="165" t="s">
        <v>49</v>
      </c>
    </row>
    <row r="68" spans="1:15" s="12" customFormat="1" x14ac:dyDescent="0.3">
      <c r="B68" s="20"/>
      <c r="D68" s="132" t="s">
        <v>33</v>
      </c>
      <c r="E68" s="284" t="s">
        <v>30</v>
      </c>
      <c r="F68" s="158">
        <v>0.215</v>
      </c>
      <c r="G68" s="159">
        <v>0.245</v>
      </c>
      <c r="H68" s="160">
        <v>0.13</v>
      </c>
      <c r="I68" s="161" t="s">
        <v>50</v>
      </c>
      <c r="J68" s="166">
        <v>18215</v>
      </c>
      <c r="K68" s="167">
        <v>30927</v>
      </c>
      <c r="L68" s="168">
        <v>6812</v>
      </c>
      <c r="M68" s="169">
        <v>1566</v>
      </c>
    </row>
    <row r="69" spans="1:15" x14ac:dyDescent="0.3">
      <c r="D69" s="133" t="s">
        <v>34</v>
      </c>
      <c r="E69" s="285" t="s">
        <v>30</v>
      </c>
      <c r="F69" s="156">
        <v>0.216</v>
      </c>
      <c r="G69" s="130">
        <v>0.35899999999999999</v>
      </c>
      <c r="H69" s="112">
        <v>0.41</v>
      </c>
      <c r="I69" s="131" t="s">
        <v>50</v>
      </c>
      <c r="J69" s="170">
        <v>54292</v>
      </c>
      <c r="K69" s="99">
        <v>335590</v>
      </c>
      <c r="L69" s="96">
        <v>94306</v>
      </c>
      <c r="M69" s="104">
        <v>36924</v>
      </c>
      <c r="N69" s="14"/>
      <c r="O69" s="14"/>
    </row>
    <row r="70" spans="1:15" x14ac:dyDescent="0.3">
      <c r="D70" s="133" t="s">
        <v>35</v>
      </c>
      <c r="E70" s="285" t="s">
        <v>30</v>
      </c>
      <c r="F70" s="156">
        <v>0.32100000000000001</v>
      </c>
      <c r="G70" s="130">
        <v>0.23100000000000001</v>
      </c>
      <c r="H70" s="112">
        <v>0.41399999999999998</v>
      </c>
      <c r="I70" s="131" t="s">
        <v>50</v>
      </c>
      <c r="J70" s="170">
        <v>30976</v>
      </c>
      <c r="K70" s="99">
        <v>17257</v>
      </c>
      <c r="L70" s="96">
        <v>18448</v>
      </c>
      <c r="M70" s="104">
        <v>8275</v>
      </c>
      <c r="N70" s="14"/>
      <c r="O70" s="14"/>
    </row>
    <row r="71" spans="1:15" x14ac:dyDescent="0.3">
      <c r="D71" s="133"/>
      <c r="E71" s="285"/>
      <c r="F71" s="156"/>
      <c r="G71" s="130"/>
      <c r="H71" s="112"/>
      <c r="I71" s="131"/>
      <c r="J71" s="170"/>
      <c r="K71" s="99"/>
      <c r="L71" s="96"/>
      <c r="M71" s="104"/>
      <c r="N71" s="14"/>
      <c r="O71" s="14"/>
    </row>
    <row r="72" spans="1:15" x14ac:dyDescent="0.3">
      <c r="A72" s="14"/>
      <c r="D72" s="133"/>
      <c r="E72" s="285"/>
      <c r="F72" s="156"/>
      <c r="G72" s="130"/>
      <c r="H72" s="112"/>
      <c r="I72" s="131"/>
      <c r="J72" s="170"/>
      <c r="K72" s="99"/>
      <c r="L72" s="96"/>
      <c r="M72" s="104"/>
      <c r="N72" s="14"/>
      <c r="O72" s="14"/>
    </row>
    <row r="73" spans="1:15" x14ac:dyDescent="0.3">
      <c r="A73" s="14"/>
      <c r="D73" s="133"/>
      <c r="E73" s="285"/>
      <c r="F73" s="156"/>
      <c r="G73" s="130"/>
      <c r="H73" s="112"/>
      <c r="I73" s="131"/>
      <c r="J73" s="170"/>
      <c r="K73" s="99"/>
      <c r="L73" s="96"/>
      <c r="M73" s="104"/>
      <c r="N73" s="14"/>
      <c r="O73" s="14"/>
    </row>
    <row r="74" spans="1:15" x14ac:dyDescent="0.3">
      <c r="A74" s="14"/>
      <c r="D74" s="133"/>
      <c r="E74" s="285"/>
      <c r="F74" s="156"/>
      <c r="G74" s="130"/>
      <c r="H74" s="112"/>
      <c r="I74" s="131"/>
      <c r="J74" s="170"/>
      <c r="K74" s="99"/>
      <c r="L74" s="96"/>
      <c r="M74" s="104"/>
      <c r="N74" s="14"/>
      <c r="O74" s="14"/>
    </row>
    <row r="75" spans="1:15" x14ac:dyDescent="0.3">
      <c r="A75" s="14"/>
      <c r="D75" s="133"/>
      <c r="E75" s="285"/>
      <c r="F75" s="156"/>
      <c r="G75" s="130"/>
      <c r="H75" s="112"/>
      <c r="I75" s="131"/>
      <c r="J75" s="170"/>
      <c r="K75" s="99"/>
      <c r="L75" s="96"/>
      <c r="M75" s="104"/>
      <c r="N75" s="14"/>
      <c r="O75" s="14"/>
    </row>
    <row r="76" spans="1:15" x14ac:dyDescent="0.3">
      <c r="A76" s="14"/>
      <c r="D76" s="133"/>
      <c r="E76" s="285"/>
      <c r="F76" s="156"/>
      <c r="G76" s="130"/>
      <c r="H76" s="112"/>
      <c r="I76" s="131"/>
      <c r="J76" s="170"/>
      <c r="K76" s="99"/>
      <c r="L76" s="96"/>
      <c r="M76" s="104"/>
      <c r="N76" s="14"/>
      <c r="O76" s="14"/>
    </row>
    <row r="77" spans="1:15" s="12" customFormat="1" x14ac:dyDescent="0.3">
      <c r="B77" s="20"/>
      <c r="D77" s="134"/>
      <c r="E77" s="286"/>
      <c r="F77" s="157"/>
      <c r="G77" s="137"/>
      <c r="H77" s="113"/>
      <c r="I77" s="138"/>
      <c r="J77" s="171"/>
      <c r="K77" s="109"/>
      <c r="L77" s="108"/>
      <c r="M77" s="110"/>
    </row>
    <row r="78" spans="1:15" s="12" customFormat="1" x14ac:dyDescent="0.3">
      <c r="B78" s="20"/>
      <c r="I78" s="193" t="s">
        <v>51</v>
      </c>
      <c r="J78" s="192">
        <v>8667</v>
      </c>
      <c r="K78" s="190">
        <v>7000</v>
      </c>
      <c r="L78" s="190">
        <v>1167</v>
      </c>
      <c r="M78" s="191" t="s">
        <v>50</v>
      </c>
    </row>
    <row r="79" spans="1:15" x14ac:dyDescent="0.3">
      <c r="E79" s="88"/>
      <c r="F79" s="88"/>
      <c r="G79" s="15"/>
      <c r="J79" s="15"/>
      <c r="L79" s="14"/>
      <c r="M79" s="14"/>
      <c r="N79" s="14"/>
      <c r="O79" s="14"/>
    </row>
    <row r="80" spans="1:15" ht="18" x14ac:dyDescent="0.3">
      <c r="B80" s="13" t="s">
        <v>52</v>
      </c>
      <c r="O80" s="14"/>
    </row>
    <row r="81" spans="1:15" s="12" customFormat="1" x14ac:dyDescent="0.3">
      <c r="B81" s="20"/>
      <c r="E81" s="67" t="s">
        <v>33</v>
      </c>
      <c r="F81" s="68" t="s">
        <v>34</v>
      </c>
      <c r="G81" s="69" t="s">
        <v>35</v>
      </c>
      <c r="H81" s="68"/>
      <c r="I81" s="69"/>
      <c r="J81" s="68"/>
      <c r="K81" s="69"/>
      <c r="L81" s="68"/>
      <c r="M81" s="69"/>
      <c r="N81" s="70"/>
    </row>
    <row r="82" spans="1:15" s="71" customFormat="1" ht="12" x14ac:dyDescent="0.3">
      <c r="B82" s="72"/>
      <c r="E82" s="73" t="s">
        <v>30</v>
      </c>
      <c r="F82" s="74" t="s">
        <v>30</v>
      </c>
      <c r="G82" s="75" t="s">
        <v>30</v>
      </c>
      <c r="H82" s="74"/>
      <c r="I82" s="75"/>
      <c r="J82" s="74"/>
      <c r="K82" s="75"/>
      <c r="L82" s="74"/>
      <c r="M82" s="75"/>
      <c r="N82" s="76"/>
    </row>
    <row r="83" spans="1:15" s="12" customFormat="1" x14ac:dyDescent="0.3">
      <c r="B83" s="20"/>
      <c r="D83" s="21" t="s">
        <v>45</v>
      </c>
      <c r="E83" s="48">
        <v>57.520000457763672</v>
      </c>
      <c r="F83" s="49">
        <v>521.11102294921875</v>
      </c>
      <c r="G83" s="50">
        <v>74.957000732421875</v>
      </c>
      <c r="H83" s="49"/>
      <c r="I83" s="50"/>
      <c r="J83" s="49"/>
      <c r="K83" s="50"/>
      <c r="L83" s="49"/>
      <c r="M83" s="50"/>
      <c r="N83" s="64"/>
    </row>
    <row r="84" spans="1:15" x14ac:dyDescent="0.3">
      <c r="A84" s="14"/>
      <c r="B84" s="77"/>
      <c r="D84" s="52" t="s">
        <v>53</v>
      </c>
      <c r="E84" s="53">
        <v>30</v>
      </c>
      <c r="F84" s="30">
        <v>650</v>
      </c>
      <c r="G84" s="32">
        <v>160</v>
      </c>
      <c r="H84" s="30"/>
      <c r="I84" s="32"/>
      <c r="J84" s="30"/>
      <c r="K84" s="32"/>
      <c r="L84" s="30"/>
      <c r="M84" s="32"/>
      <c r="N84" s="33"/>
      <c r="O84" s="14"/>
    </row>
    <row r="85" spans="1:15" x14ac:dyDescent="0.3">
      <c r="A85" s="14"/>
      <c r="B85" s="77"/>
      <c r="D85" s="52" t="s">
        <v>54</v>
      </c>
      <c r="E85" s="53">
        <v>24</v>
      </c>
      <c r="F85" s="30">
        <v>521.11102294921875</v>
      </c>
      <c r="G85" s="32">
        <v>128</v>
      </c>
      <c r="H85" s="30"/>
      <c r="I85" s="32"/>
      <c r="J85" s="30"/>
      <c r="K85" s="32"/>
      <c r="L85" s="30"/>
      <c r="M85" s="32"/>
      <c r="N85" s="33"/>
      <c r="O85" s="14"/>
    </row>
    <row r="86" spans="1:15" x14ac:dyDescent="0.3">
      <c r="A86" s="14"/>
      <c r="B86" s="77"/>
      <c r="D86" s="52" t="s">
        <v>55</v>
      </c>
      <c r="E86" s="53">
        <v>128.70199584960938</v>
      </c>
      <c r="F86" s="30">
        <v>0</v>
      </c>
      <c r="G86" s="32">
        <v>16.572999954223633</v>
      </c>
      <c r="H86" s="30"/>
      <c r="I86" s="32"/>
      <c r="J86" s="30"/>
      <c r="K86" s="32"/>
      <c r="L86" s="30"/>
      <c r="M86" s="32"/>
      <c r="N86" s="33"/>
      <c r="O86" s="14"/>
    </row>
    <row r="87" spans="1:15" x14ac:dyDescent="0.3">
      <c r="A87" s="14"/>
      <c r="B87" s="77"/>
      <c r="D87" s="78" t="s">
        <v>56</v>
      </c>
      <c r="E87" s="79">
        <v>95.181999206542969</v>
      </c>
      <c r="F87" s="36">
        <v>0</v>
      </c>
      <c r="G87" s="38">
        <v>69.615997314453125</v>
      </c>
      <c r="H87" s="36"/>
      <c r="I87" s="38"/>
      <c r="J87" s="36"/>
      <c r="K87" s="38"/>
      <c r="L87" s="36"/>
      <c r="M87" s="38"/>
      <c r="N87" s="39"/>
      <c r="O87" s="14"/>
    </row>
    <row r="88" spans="1:15" s="40" customFormat="1" x14ac:dyDescent="0.3">
      <c r="B88" s="41"/>
      <c r="D88" s="40" t="s">
        <v>57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</row>
    <row r="90" spans="1:15" ht="18" x14ac:dyDescent="0.3">
      <c r="B90" s="13" t="s">
        <v>58</v>
      </c>
      <c r="O90" s="14"/>
    </row>
    <row r="91" spans="1:15" s="12" customFormat="1" x14ac:dyDescent="0.3">
      <c r="B91" s="20"/>
      <c r="E91" s="67" t="s">
        <v>33</v>
      </c>
      <c r="F91" s="68" t="s">
        <v>34</v>
      </c>
      <c r="G91" s="69" t="s">
        <v>35</v>
      </c>
      <c r="H91" s="68"/>
      <c r="I91" s="69"/>
      <c r="J91" s="68"/>
      <c r="K91" s="69"/>
      <c r="L91" s="68"/>
      <c r="M91" s="69"/>
      <c r="N91" s="70"/>
    </row>
    <row r="92" spans="1:15" s="71" customFormat="1" ht="12" x14ac:dyDescent="0.3">
      <c r="B92" s="72"/>
      <c r="E92" s="73" t="s">
        <v>30</v>
      </c>
      <c r="F92" s="74" t="s">
        <v>30</v>
      </c>
      <c r="G92" s="75" t="s">
        <v>30</v>
      </c>
      <c r="H92" s="74"/>
      <c r="I92" s="75"/>
      <c r="J92" s="74"/>
      <c r="K92" s="75"/>
      <c r="L92" s="74"/>
      <c r="M92" s="75"/>
      <c r="N92" s="76"/>
    </row>
    <row r="93" spans="1:15" s="12" customFormat="1" x14ac:dyDescent="0.3">
      <c r="B93" s="20"/>
      <c r="D93" s="21" t="s">
        <v>45</v>
      </c>
      <c r="E93" s="48">
        <v>57.520000457763672</v>
      </c>
      <c r="F93" s="49">
        <v>521.11102294921875</v>
      </c>
      <c r="G93" s="50">
        <v>74.957000732421875</v>
      </c>
      <c r="H93" s="49"/>
      <c r="I93" s="50"/>
      <c r="J93" s="49"/>
      <c r="K93" s="50"/>
      <c r="L93" s="49"/>
      <c r="M93" s="50"/>
      <c r="N93" s="64"/>
    </row>
    <row r="94" spans="1:15" x14ac:dyDescent="0.3">
      <c r="A94" s="14"/>
      <c r="B94" s="77"/>
      <c r="D94" s="52" t="s">
        <v>59</v>
      </c>
      <c r="E94" s="53">
        <v>94.732276916503906</v>
      </c>
      <c r="F94" s="30">
        <v>72.883834838867188</v>
      </c>
      <c r="G94" s="32">
        <v>109.28197479248047</v>
      </c>
      <c r="H94" s="30"/>
      <c r="I94" s="32"/>
      <c r="J94" s="30"/>
      <c r="K94" s="32"/>
      <c r="L94" s="30"/>
      <c r="M94" s="32"/>
      <c r="N94" s="33"/>
      <c r="O94" s="14"/>
    </row>
    <row r="95" spans="1:15" x14ac:dyDescent="0.3">
      <c r="A95" s="14"/>
      <c r="B95" s="77"/>
      <c r="D95" s="52" t="s">
        <v>60</v>
      </c>
      <c r="E95" s="53">
        <v>100.48015594482422</v>
      </c>
      <c r="F95" s="30">
        <v>72.883834838867188</v>
      </c>
      <c r="G95" s="32">
        <v>111.4769287109375</v>
      </c>
      <c r="H95" s="30"/>
      <c r="I95" s="32"/>
      <c r="J95" s="30"/>
      <c r="K95" s="32"/>
      <c r="L95" s="30"/>
      <c r="M95" s="32"/>
      <c r="N95" s="33"/>
      <c r="O95" s="14"/>
    </row>
    <row r="96" spans="1:15" x14ac:dyDescent="0.3">
      <c r="A96" s="14"/>
      <c r="B96" s="77"/>
      <c r="D96" s="52" t="s">
        <v>13</v>
      </c>
      <c r="E96" s="53">
        <v>5779.61865234375</v>
      </c>
      <c r="F96" s="30">
        <v>37980.56640625</v>
      </c>
      <c r="G96" s="32">
        <v>8355.9755859375</v>
      </c>
      <c r="H96" s="30"/>
      <c r="I96" s="32"/>
      <c r="J96" s="30"/>
      <c r="K96" s="32"/>
      <c r="L96" s="30"/>
      <c r="M96" s="32"/>
      <c r="N96" s="33"/>
      <c r="O96" s="14"/>
    </row>
    <row r="97" spans="1:17" x14ac:dyDescent="0.3">
      <c r="A97" s="14"/>
      <c r="B97" s="77"/>
      <c r="D97" s="52" t="s">
        <v>56</v>
      </c>
      <c r="E97" s="53">
        <v>95.181999206542969</v>
      </c>
      <c r="F97" s="30">
        <v>0</v>
      </c>
      <c r="G97" s="32">
        <v>69.615997314453125</v>
      </c>
      <c r="H97" s="30"/>
      <c r="I97" s="32"/>
      <c r="J97" s="30"/>
      <c r="K97" s="32"/>
      <c r="L97" s="30"/>
      <c r="M97" s="32"/>
      <c r="N97" s="33"/>
      <c r="O97" s="14"/>
    </row>
    <row r="98" spans="1:17" x14ac:dyDescent="0.3">
      <c r="A98" s="14"/>
      <c r="B98" s="77"/>
      <c r="D98" s="78" t="s">
        <v>14</v>
      </c>
      <c r="E98" s="79">
        <v>720.43035888671875</v>
      </c>
      <c r="F98" s="36">
        <v>0</v>
      </c>
      <c r="G98" s="38">
        <v>608.6219482421875</v>
      </c>
      <c r="H98" s="36"/>
      <c r="I98" s="38"/>
      <c r="J98" s="36"/>
      <c r="K98" s="38"/>
      <c r="L98" s="36"/>
      <c r="M98" s="38"/>
      <c r="N98" s="39"/>
      <c r="O98" s="14"/>
    </row>
    <row r="99" spans="1:17" s="40" customFormat="1" x14ac:dyDescent="0.3">
      <c r="B99" s="41"/>
      <c r="D99" s="40" t="s">
        <v>61</v>
      </c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</row>
    <row r="101" spans="1:17" ht="18" x14ac:dyDescent="0.3">
      <c r="B101" s="13" t="s">
        <v>62</v>
      </c>
      <c r="O101" s="14"/>
    </row>
    <row r="102" spans="1:17" s="1" customFormat="1" ht="30" customHeight="1" x14ac:dyDescent="0.3">
      <c r="B102" s="2"/>
      <c r="D102" s="81" t="s">
        <v>63</v>
      </c>
      <c r="E102" s="3" t="s">
        <v>64</v>
      </c>
      <c r="F102" s="5" t="s">
        <v>65</v>
      </c>
      <c r="G102" s="5" t="s">
        <v>66</v>
      </c>
      <c r="H102" s="5" t="s">
        <v>67</v>
      </c>
      <c r="I102" s="5" t="s">
        <v>68</v>
      </c>
      <c r="J102" s="5" t="s">
        <v>69</v>
      </c>
      <c r="K102" s="5" t="s">
        <v>70</v>
      </c>
      <c r="L102" s="5" t="s">
        <v>71</v>
      </c>
      <c r="M102" s="5" t="s">
        <v>72</v>
      </c>
      <c r="N102" s="4" t="s">
        <v>73</v>
      </c>
      <c r="O102" s="4" t="s">
        <v>74</v>
      </c>
      <c r="P102" s="5" t="s">
        <v>75</v>
      </c>
      <c r="Q102" s="6" t="s">
        <v>76</v>
      </c>
    </row>
    <row r="103" spans="1:17" s="12" customFormat="1" x14ac:dyDescent="0.3">
      <c r="B103" s="20"/>
      <c r="D103" s="21" t="s">
        <v>77</v>
      </c>
      <c r="E103" s="80">
        <v>7</v>
      </c>
      <c r="F103" s="23">
        <v>5</v>
      </c>
      <c r="G103" s="23">
        <v>31</v>
      </c>
      <c r="H103" s="23">
        <v>20</v>
      </c>
      <c r="I103" s="23">
        <v>53</v>
      </c>
      <c r="J103" s="23">
        <v>13</v>
      </c>
      <c r="K103" s="23">
        <v>30</v>
      </c>
      <c r="L103" s="23">
        <v>31</v>
      </c>
      <c r="M103" s="23">
        <v>21</v>
      </c>
      <c r="N103" s="25">
        <v>100</v>
      </c>
      <c r="O103" s="25">
        <v>100</v>
      </c>
      <c r="P103" s="23">
        <v>0</v>
      </c>
      <c r="Q103" s="26">
        <v>100</v>
      </c>
    </row>
    <row r="104" spans="1:17" x14ac:dyDescent="0.3">
      <c r="A104" s="14"/>
      <c r="B104" s="77"/>
      <c r="D104" s="28" t="s">
        <v>78</v>
      </c>
      <c r="E104" s="53">
        <v>5</v>
      </c>
      <c r="F104" s="30">
        <v>5</v>
      </c>
      <c r="G104" s="30">
        <v>31</v>
      </c>
      <c r="H104" s="30">
        <v>20</v>
      </c>
      <c r="I104" s="30">
        <v>53</v>
      </c>
      <c r="J104" s="30">
        <v>13</v>
      </c>
      <c r="K104" s="30">
        <v>30</v>
      </c>
      <c r="L104" s="30">
        <v>31</v>
      </c>
      <c r="M104" s="30">
        <v>21</v>
      </c>
      <c r="N104" s="32">
        <v>101</v>
      </c>
      <c r="O104" s="32">
        <v>100</v>
      </c>
      <c r="P104" s="30">
        <v>0</v>
      </c>
      <c r="Q104" s="33">
        <v>100</v>
      </c>
    </row>
    <row r="105" spans="1:17" x14ac:dyDescent="0.3">
      <c r="A105" s="14"/>
      <c r="B105" s="77"/>
      <c r="D105" s="28" t="s">
        <v>79</v>
      </c>
      <c r="E105" s="53">
        <v>4</v>
      </c>
      <c r="F105" s="30">
        <v>6</v>
      </c>
      <c r="G105" s="30">
        <v>32</v>
      </c>
      <c r="H105" s="30">
        <v>13</v>
      </c>
      <c r="I105" s="30">
        <v>32</v>
      </c>
      <c r="J105" s="30">
        <v>63</v>
      </c>
      <c r="K105" s="30">
        <v>7</v>
      </c>
      <c r="L105" s="30">
        <v>71</v>
      </c>
      <c r="M105" s="30">
        <v>85</v>
      </c>
      <c r="N105" s="32">
        <v>132</v>
      </c>
      <c r="O105" s="32">
        <v>130</v>
      </c>
      <c r="P105" s="30">
        <v>0</v>
      </c>
      <c r="Q105" s="33">
        <v>2425</v>
      </c>
    </row>
    <row r="106" spans="1:17" x14ac:dyDescent="0.3">
      <c r="A106" s="14"/>
      <c r="B106" s="77"/>
      <c r="D106" s="28" t="s">
        <v>80</v>
      </c>
      <c r="E106" s="53">
        <v>4</v>
      </c>
      <c r="F106" s="30">
        <v>5</v>
      </c>
      <c r="G106" s="30">
        <v>42</v>
      </c>
      <c r="H106" s="30">
        <v>21</v>
      </c>
      <c r="I106" s="30">
        <v>46</v>
      </c>
      <c r="J106" s="30">
        <v>44</v>
      </c>
      <c r="K106" s="30">
        <v>15</v>
      </c>
      <c r="L106" s="30">
        <v>56</v>
      </c>
      <c r="M106" s="30">
        <v>46</v>
      </c>
      <c r="N106" s="32">
        <v>123</v>
      </c>
      <c r="O106" s="32">
        <v>123</v>
      </c>
      <c r="P106" s="30">
        <v>0</v>
      </c>
      <c r="Q106" s="33">
        <v>1628</v>
      </c>
    </row>
    <row r="107" spans="1:17" ht="0.9" customHeight="1" x14ac:dyDescent="0.3">
      <c r="A107" s="14" t="s">
        <v>50</v>
      </c>
      <c r="B107" s="77"/>
      <c r="D107" s="28" t="s">
        <v>81</v>
      </c>
      <c r="E107" s="53">
        <v>4</v>
      </c>
      <c r="F107" s="30">
        <v>8</v>
      </c>
      <c r="G107" s="30">
        <v>44</v>
      </c>
      <c r="H107" s="30">
        <v>25</v>
      </c>
      <c r="I107" s="30">
        <v>64</v>
      </c>
      <c r="J107" s="30">
        <v>53</v>
      </c>
      <c r="K107" s="30">
        <v>25</v>
      </c>
      <c r="L107" s="30">
        <v>56</v>
      </c>
      <c r="M107" s="30">
        <v>51</v>
      </c>
      <c r="N107" s="32">
        <v>149</v>
      </c>
      <c r="O107" s="32">
        <v>149</v>
      </c>
      <c r="P107" s="30">
        <v>0</v>
      </c>
      <c r="Q107" s="33">
        <v>2092</v>
      </c>
    </row>
    <row r="108" spans="1:17" ht="0.9" customHeight="1" x14ac:dyDescent="0.3">
      <c r="A108" s="14" t="s">
        <v>50</v>
      </c>
      <c r="B108" s="77"/>
      <c r="D108" s="28" t="s">
        <v>82</v>
      </c>
      <c r="E108" s="53">
        <v>2</v>
      </c>
      <c r="F108" s="30">
        <v>5</v>
      </c>
      <c r="G108" s="30">
        <v>60</v>
      </c>
      <c r="H108" s="30">
        <v>8</v>
      </c>
      <c r="I108" s="30">
        <v>19</v>
      </c>
      <c r="J108" s="30">
        <v>13</v>
      </c>
      <c r="K108" s="30">
        <v>23</v>
      </c>
      <c r="L108" s="30">
        <v>21</v>
      </c>
      <c r="M108" s="30">
        <v>11</v>
      </c>
      <c r="N108" s="32">
        <v>65</v>
      </c>
      <c r="O108" s="32">
        <v>65</v>
      </c>
      <c r="P108" s="30">
        <v>0</v>
      </c>
      <c r="Q108" s="33">
        <v>130</v>
      </c>
    </row>
    <row r="109" spans="1:17" ht="0.9" customHeight="1" x14ac:dyDescent="0.3">
      <c r="A109" s="14" t="s">
        <v>50</v>
      </c>
      <c r="B109" s="77"/>
      <c r="D109" s="28" t="s">
        <v>83</v>
      </c>
      <c r="E109" s="53">
        <v>2</v>
      </c>
      <c r="F109" s="30">
        <v>5</v>
      </c>
      <c r="G109" s="30">
        <v>31</v>
      </c>
      <c r="H109" s="30">
        <v>20</v>
      </c>
      <c r="I109" s="30">
        <v>53</v>
      </c>
      <c r="J109" s="30">
        <v>13</v>
      </c>
      <c r="K109" s="30">
        <v>30</v>
      </c>
      <c r="L109" s="30">
        <v>31</v>
      </c>
      <c r="M109" s="30">
        <v>21</v>
      </c>
      <c r="N109" s="32">
        <v>102</v>
      </c>
      <c r="O109" s="32">
        <v>100</v>
      </c>
      <c r="P109" s="30">
        <v>0</v>
      </c>
      <c r="Q109" s="33">
        <v>280</v>
      </c>
    </row>
    <row r="110" spans="1:17" ht="0.9" customHeight="1" x14ac:dyDescent="0.3">
      <c r="A110" s="14" t="s">
        <v>50</v>
      </c>
      <c r="B110" s="77"/>
      <c r="D110" s="28" t="s">
        <v>84</v>
      </c>
      <c r="E110" s="53">
        <v>0</v>
      </c>
      <c r="F110" s="30">
        <v>5</v>
      </c>
      <c r="G110" s="30">
        <v>31</v>
      </c>
      <c r="H110" s="30">
        <v>20</v>
      </c>
      <c r="I110" s="30">
        <v>53</v>
      </c>
      <c r="J110" s="30">
        <v>13</v>
      </c>
      <c r="K110" s="30">
        <v>30</v>
      </c>
      <c r="L110" s="30">
        <v>31</v>
      </c>
      <c r="M110" s="30">
        <v>21</v>
      </c>
      <c r="N110" s="32">
        <v>132</v>
      </c>
      <c r="O110" s="32">
        <v>100</v>
      </c>
      <c r="P110" s="30">
        <v>0</v>
      </c>
      <c r="Q110" s="33">
        <v>2000</v>
      </c>
    </row>
    <row r="111" spans="1:17" ht="0.9" customHeight="1" x14ac:dyDescent="0.3">
      <c r="A111" s="14" t="s">
        <v>50</v>
      </c>
      <c r="B111" s="77"/>
      <c r="D111" s="28" t="s">
        <v>85</v>
      </c>
      <c r="E111" s="53">
        <v>0</v>
      </c>
      <c r="F111" s="30">
        <v>5</v>
      </c>
      <c r="G111" s="30">
        <v>60</v>
      </c>
      <c r="H111" s="30">
        <v>8</v>
      </c>
      <c r="I111" s="30">
        <v>19</v>
      </c>
      <c r="J111" s="30">
        <v>13</v>
      </c>
      <c r="K111" s="30">
        <v>23</v>
      </c>
      <c r="L111" s="30">
        <v>21</v>
      </c>
      <c r="M111" s="30">
        <v>11</v>
      </c>
      <c r="N111" s="32">
        <v>79</v>
      </c>
      <c r="O111" s="32">
        <v>65</v>
      </c>
      <c r="P111" s="30">
        <v>0</v>
      </c>
      <c r="Q111" s="33">
        <v>1500</v>
      </c>
    </row>
    <row r="112" spans="1:17" x14ac:dyDescent="0.3">
      <c r="A112" s="14"/>
      <c r="B112" s="77"/>
      <c r="D112" s="34"/>
      <c r="E112" s="79"/>
      <c r="F112" s="36"/>
      <c r="G112" s="36"/>
      <c r="H112" s="36"/>
      <c r="I112" s="36"/>
      <c r="J112" s="36"/>
      <c r="K112" s="36"/>
      <c r="L112" s="36"/>
      <c r="M112" s="36"/>
      <c r="N112" s="38"/>
      <c r="O112" s="38"/>
      <c r="P112" s="36"/>
      <c r="Q112" s="39"/>
    </row>
    <row r="113" spans="1:17" s="40" customFormat="1" x14ac:dyDescent="0.3">
      <c r="B113" s="41"/>
      <c r="D113" s="40" t="s">
        <v>86</v>
      </c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</row>
    <row r="114" spans="1:17" x14ac:dyDescent="0.3">
      <c r="P114" s="16"/>
      <c r="Q114" s="16"/>
    </row>
    <row r="115" spans="1:17" s="1" customFormat="1" ht="30" customHeight="1" x14ac:dyDescent="0.3">
      <c r="B115" s="2"/>
      <c r="D115" s="81" t="s">
        <v>63</v>
      </c>
      <c r="E115" s="3" t="s">
        <v>64</v>
      </c>
      <c r="F115" s="5" t="s">
        <v>65</v>
      </c>
      <c r="G115" s="5" t="s">
        <v>66</v>
      </c>
      <c r="H115" s="5" t="s">
        <v>67</v>
      </c>
      <c r="I115" s="5" t="s">
        <v>68</v>
      </c>
      <c r="J115" s="5" t="s">
        <v>69</v>
      </c>
      <c r="K115" s="5" t="s">
        <v>70</v>
      </c>
      <c r="L115" s="5" t="s">
        <v>71</v>
      </c>
      <c r="M115" s="5" t="s">
        <v>72</v>
      </c>
      <c r="N115" s="4" t="s">
        <v>73</v>
      </c>
      <c r="O115" s="4" t="s">
        <v>74</v>
      </c>
      <c r="P115" s="5" t="s">
        <v>75</v>
      </c>
      <c r="Q115" s="6" t="s">
        <v>76</v>
      </c>
    </row>
    <row r="116" spans="1:17" s="12" customFormat="1" x14ac:dyDescent="0.3">
      <c r="B116" s="20"/>
      <c r="D116" s="21" t="s">
        <v>77</v>
      </c>
      <c r="E116" s="80">
        <v>7</v>
      </c>
      <c r="F116" s="23">
        <v>5</v>
      </c>
      <c r="G116" s="23">
        <v>31</v>
      </c>
      <c r="H116" s="23">
        <v>20</v>
      </c>
      <c r="I116" s="23">
        <v>53</v>
      </c>
      <c r="J116" s="23">
        <v>13</v>
      </c>
      <c r="K116" s="23">
        <v>30</v>
      </c>
      <c r="L116" s="23">
        <v>31</v>
      </c>
      <c r="M116" s="23">
        <v>21</v>
      </c>
      <c r="N116" s="25">
        <v>100</v>
      </c>
      <c r="O116" s="25">
        <v>100</v>
      </c>
      <c r="P116" s="23">
        <v>0</v>
      </c>
      <c r="Q116" s="26">
        <v>100</v>
      </c>
    </row>
    <row r="117" spans="1:17" x14ac:dyDescent="0.3">
      <c r="A117" s="14"/>
      <c r="B117" s="77"/>
      <c r="D117" s="28" t="s">
        <v>78</v>
      </c>
      <c r="E117" s="53">
        <v>5</v>
      </c>
      <c r="F117" s="30">
        <v>5</v>
      </c>
      <c r="G117" s="30">
        <v>31</v>
      </c>
      <c r="H117" s="30">
        <v>20</v>
      </c>
      <c r="I117" s="30">
        <v>53</v>
      </c>
      <c r="J117" s="30">
        <v>13</v>
      </c>
      <c r="K117" s="30">
        <v>30</v>
      </c>
      <c r="L117" s="30">
        <v>31</v>
      </c>
      <c r="M117" s="30">
        <v>21</v>
      </c>
      <c r="N117" s="32">
        <v>101</v>
      </c>
      <c r="O117" s="32">
        <v>100</v>
      </c>
      <c r="P117" s="30">
        <v>0</v>
      </c>
      <c r="Q117" s="33">
        <v>100</v>
      </c>
    </row>
    <row r="118" spans="1:17" x14ac:dyDescent="0.3">
      <c r="A118" s="14"/>
      <c r="B118" s="77"/>
      <c r="D118" s="28" t="s">
        <v>79</v>
      </c>
      <c r="E118" s="53">
        <v>4</v>
      </c>
      <c r="F118" s="30">
        <v>6</v>
      </c>
      <c r="G118" s="30">
        <v>32</v>
      </c>
      <c r="H118" s="30">
        <v>13</v>
      </c>
      <c r="I118" s="30">
        <v>32</v>
      </c>
      <c r="J118" s="30">
        <v>63</v>
      </c>
      <c r="K118" s="30">
        <v>7</v>
      </c>
      <c r="L118" s="30">
        <v>71</v>
      </c>
      <c r="M118" s="30">
        <v>85</v>
      </c>
      <c r="N118" s="32">
        <v>132</v>
      </c>
      <c r="O118" s="32">
        <v>130</v>
      </c>
      <c r="P118" s="30">
        <v>0</v>
      </c>
      <c r="Q118" s="33">
        <v>2425</v>
      </c>
    </row>
    <row r="119" spans="1:17" x14ac:dyDescent="0.3">
      <c r="A119" s="14"/>
      <c r="B119" s="77"/>
      <c r="D119" s="28" t="s">
        <v>80</v>
      </c>
      <c r="E119" s="53">
        <v>4</v>
      </c>
      <c r="F119" s="30">
        <v>5</v>
      </c>
      <c r="G119" s="30">
        <v>42</v>
      </c>
      <c r="H119" s="30">
        <v>21</v>
      </c>
      <c r="I119" s="30">
        <v>46</v>
      </c>
      <c r="J119" s="30">
        <v>44</v>
      </c>
      <c r="K119" s="30">
        <v>15</v>
      </c>
      <c r="L119" s="30">
        <v>56</v>
      </c>
      <c r="M119" s="30">
        <v>46</v>
      </c>
      <c r="N119" s="32">
        <v>123</v>
      </c>
      <c r="O119" s="32">
        <v>123</v>
      </c>
      <c r="P119" s="30">
        <v>0</v>
      </c>
      <c r="Q119" s="33">
        <v>1628</v>
      </c>
    </row>
    <row r="120" spans="1:17" x14ac:dyDescent="0.3">
      <c r="A120" s="14" t="s">
        <v>50</v>
      </c>
      <c r="B120" s="77"/>
      <c r="D120" s="28" t="s">
        <v>81</v>
      </c>
      <c r="E120" s="53">
        <v>4</v>
      </c>
      <c r="F120" s="30">
        <v>8</v>
      </c>
      <c r="G120" s="30">
        <v>44</v>
      </c>
      <c r="H120" s="30">
        <v>25</v>
      </c>
      <c r="I120" s="30">
        <v>64</v>
      </c>
      <c r="J120" s="30">
        <v>53</v>
      </c>
      <c r="K120" s="30">
        <v>25</v>
      </c>
      <c r="L120" s="30">
        <v>56</v>
      </c>
      <c r="M120" s="30">
        <v>51</v>
      </c>
      <c r="N120" s="32">
        <v>149</v>
      </c>
      <c r="O120" s="32">
        <v>149</v>
      </c>
      <c r="P120" s="30">
        <v>0</v>
      </c>
      <c r="Q120" s="33">
        <v>2092</v>
      </c>
    </row>
    <row r="121" spans="1:17" x14ac:dyDescent="0.3">
      <c r="A121" s="14" t="s">
        <v>50</v>
      </c>
      <c r="B121" s="77"/>
      <c r="D121" s="28" t="s">
        <v>82</v>
      </c>
      <c r="E121" s="53">
        <v>2</v>
      </c>
      <c r="F121" s="30">
        <v>5</v>
      </c>
      <c r="G121" s="30">
        <v>60</v>
      </c>
      <c r="H121" s="30">
        <v>8</v>
      </c>
      <c r="I121" s="30">
        <v>19</v>
      </c>
      <c r="J121" s="30">
        <v>13</v>
      </c>
      <c r="K121" s="30">
        <v>23</v>
      </c>
      <c r="L121" s="30">
        <v>21</v>
      </c>
      <c r="M121" s="30">
        <v>11</v>
      </c>
      <c r="N121" s="32">
        <v>65</v>
      </c>
      <c r="O121" s="32">
        <v>65</v>
      </c>
      <c r="P121" s="30">
        <v>0</v>
      </c>
      <c r="Q121" s="33">
        <v>130</v>
      </c>
    </row>
    <row r="122" spans="1:17" x14ac:dyDescent="0.3">
      <c r="A122" s="14" t="s">
        <v>50</v>
      </c>
      <c r="B122" s="77"/>
      <c r="D122" s="28" t="s">
        <v>83</v>
      </c>
      <c r="E122" s="53">
        <v>2</v>
      </c>
      <c r="F122" s="30">
        <v>5</v>
      </c>
      <c r="G122" s="30">
        <v>31</v>
      </c>
      <c r="H122" s="30">
        <v>20</v>
      </c>
      <c r="I122" s="30">
        <v>53</v>
      </c>
      <c r="J122" s="30">
        <v>13</v>
      </c>
      <c r="K122" s="30">
        <v>30</v>
      </c>
      <c r="L122" s="30">
        <v>31</v>
      </c>
      <c r="M122" s="30">
        <v>21</v>
      </c>
      <c r="N122" s="32">
        <v>102</v>
      </c>
      <c r="O122" s="32">
        <v>100</v>
      </c>
      <c r="P122" s="30">
        <v>0</v>
      </c>
      <c r="Q122" s="33">
        <v>280</v>
      </c>
    </row>
    <row r="123" spans="1:17" x14ac:dyDescent="0.3">
      <c r="A123" s="14" t="s">
        <v>50</v>
      </c>
      <c r="B123" s="77"/>
      <c r="D123" s="28" t="s">
        <v>84</v>
      </c>
      <c r="E123" s="53">
        <v>0</v>
      </c>
      <c r="F123" s="30">
        <v>5</v>
      </c>
      <c r="G123" s="30">
        <v>31</v>
      </c>
      <c r="H123" s="30">
        <v>20</v>
      </c>
      <c r="I123" s="30">
        <v>53</v>
      </c>
      <c r="J123" s="30">
        <v>13</v>
      </c>
      <c r="K123" s="30">
        <v>30</v>
      </c>
      <c r="L123" s="30">
        <v>31</v>
      </c>
      <c r="M123" s="30">
        <v>21</v>
      </c>
      <c r="N123" s="32">
        <v>132</v>
      </c>
      <c r="O123" s="32">
        <v>100</v>
      </c>
      <c r="P123" s="30">
        <v>0</v>
      </c>
      <c r="Q123" s="33">
        <v>2000</v>
      </c>
    </row>
    <row r="124" spans="1:17" x14ac:dyDescent="0.3">
      <c r="A124" s="14" t="s">
        <v>50</v>
      </c>
      <c r="B124" s="77"/>
      <c r="D124" s="28" t="s">
        <v>85</v>
      </c>
      <c r="E124" s="53">
        <v>0</v>
      </c>
      <c r="F124" s="30">
        <v>5</v>
      </c>
      <c r="G124" s="30">
        <v>60</v>
      </c>
      <c r="H124" s="30">
        <v>8</v>
      </c>
      <c r="I124" s="30">
        <v>19</v>
      </c>
      <c r="J124" s="30">
        <v>13</v>
      </c>
      <c r="K124" s="30">
        <v>23</v>
      </c>
      <c r="L124" s="30">
        <v>21</v>
      </c>
      <c r="M124" s="30">
        <v>11</v>
      </c>
      <c r="N124" s="32">
        <v>79</v>
      </c>
      <c r="O124" s="32">
        <v>65</v>
      </c>
      <c r="P124" s="30">
        <v>0</v>
      </c>
      <c r="Q124" s="33">
        <v>1500</v>
      </c>
    </row>
    <row r="125" spans="1:17" x14ac:dyDescent="0.3">
      <c r="A125" s="14"/>
      <c r="B125" s="77"/>
      <c r="D125" s="34"/>
      <c r="E125" s="79"/>
      <c r="F125" s="36"/>
      <c r="G125" s="36"/>
      <c r="H125" s="36"/>
      <c r="I125" s="36"/>
      <c r="J125" s="36"/>
      <c r="K125" s="36"/>
      <c r="L125" s="36"/>
      <c r="M125" s="36"/>
      <c r="N125" s="38"/>
      <c r="O125" s="38"/>
      <c r="P125" s="36"/>
      <c r="Q125" s="39"/>
    </row>
    <row r="126" spans="1:17" s="40" customFormat="1" x14ac:dyDescent="0.3">
      <c r="B126" s="41"/>
      <c r="D126" s="40" t="s">
        <v>86</v>
      </c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honeticPr fontId="1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showGridLines="0" workbookViewId="0"/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13.33203125" style="14" customWidth="1"/>
    <col min="5" max="7" width="13.33203125" style="88" customWidth="1"/>
    <col min="8" max="8" width="13.33203125" style="16" customWidth="1"/>
    <col min="9" max="9" width="13.33203125" style="15" customWidth="1"/>
    <col min="10" max="10" width="13.33203125" style="16" customWidth="1"/>
    <col min="11" max="11" width="13.33203125" style="15" customWidth="1"/>
    <col min="12" max="12" width="13.33203125" style="16" customWidth="1"/>
    <col min="13" max="13" width="11.44140625" style="14" customWidth="1"/>
    <col min="14" max="16384" width="11.44140625" style="14"/>
  </cols>
  <sheetData>
    <row r="1" spans="1:12" s="9" customFormat="1" ht="23.4" x14ac:dyDescent="0.3">
      <c r="A1" s="7" t="s">
        <v>87</v>
      </c>
      <c r="B1" s="8"/>
      <c r="E1" s="87"/>
      <c r="F1" s="87"/>
      <c r="G1" s="87"/>
      <c r="H1" s="11"/>
      <c r="I1" s="10"/>
      <c r="J1" s="11"/>
      <c r="K1" s="10"/>
      <c r="L1" s="11"/>
    </row>
    <row r="2" spans="1:12" ht="18" x14ac:dyDescent="0.3">
      <c r="B2" s="13"/>
    </row>
    <row r="3" spans="1:12" s="17" customFormat="1" ht="28.8" x14ac:dyDescent="0.3">
      <c r="B3" s="18"/>
      <c r="D3" s="101" t="s">
        <v>88</v>
      </c>
      <c r="E3" s="94" t="s">
        <v>89</v>
      </c>
      <c r="F3" s="97" t="s">
        <v>90</v>
      </c>
      <c r="G3" s="94" t="s">
        <v>12</v>
      </c>
      <c r="H3" s="97" t="s">
        <v>31</v>
      </c>
      <c r="I3" s="19" t="s">
        <v>42</v>
      </c>
      <c r="J3" s="97" t="s">
        <v>91</v>
      </c>
      <c r="K3" s="19" t="s">
        <v>41</v>
      </c>
      <c r="L3" s="102" t="s">
        <v>45</v>
      </c>
    </row>
    <row r="4" spans="1:12" s="12" customFormat="1" x14ac:dyDescent="0.3">
      <c r="B4" s="20"/>
      <c r="D4" s="105">
        <v>7</v>
      </c>
      <c r="E4" s="95" t="s">
        <v>92</v>
      </c>
      <c r="F4" s="98">
        <v>723.45782470703125</v>
      </c>
      <c r="G4" s="95">
        <v>63201.70703125</v>
      </c>
      <c r="H4" s="98">
        <v>19804.703125</v>
      </c>
      <c r="I4" s="24">
        <v>0.11136621236801147</v>
      </c>
      <c r="J4" s="98">
        <v>89755.546875</v>
      </c>
      <c r="K4" s="24">
        <v>9.3981422483921051E-2</v>
      </c>
      <c r="L4" s="103">
        <v>242.2030029296875</v>
      </c>
    </row>
    <row r="5" spans="1:12" x14ac:dyDescent="0.3">
      <c r="A5" s="14"/>
      <c r="D5" s="106">
        <v>7</v>
      </c>
      <c r="E5" s="96" t="s">
        <v>93</v>
      </c>
      <c r="F5" s="99">
        <v>1122.5540771484375</v>
      </c>
      <c r="G5" s="96">
        <v>133722.125</v>
      </c>
      <c r="H5" s="99">
        <v>49191.3828125</v>
      </c>
      <c r="I5" s="31">
        <v>0.23391620814800262</v>
      </c>
      <c r="J5" s="99">
        <v>188524.65625</v>
      </c>
      <c r="K5" s="31">
        <v>0.28047791123390198</v>
      </c>
      <c r="L5" s="104">
        <v>722.83001708984375</v>
      </c>
    </row>
    <row r="6" spans="1:12" x14ac:dyDescent="0.3">
      <c r="A6" s="14"/>
      <c r="D6" s="106">
        <v>7</v>
      </c>
      <c r="E6" s="96" t="s">
        <v>94</v>
      </c>
      <c r="F6" s="99">
        <v>420.26327514648438</v>
      </c>
      <c r="G6" s="96">
        <v>34304.625</v>
      </c>
      <c r="H6" s="99">
        <v>-8236.5810546875</v>
      </c>
      <c r="I6" s="31">
        <v>6.1867166310548782E-2</v>
      </c>
      <c r="J6" s="99">
        <v>49861.81640625</v>
      </c>
      <c r="K6" s="31">
        <v>6.0887333005666733E-2</v>
      </c>
      <c r="L6" s="104">
        <v>156.91499328613281</v>
      </c>
    </row>
    <row r="7" spans="1:12" x14ac:dyDescent="0.3">
      <c r="A7" s="14"/>
      <c r="D7" s="106">
        <v>7</v>
      </c>
      <c r="E7" s="96" t="s">
        <v>95</v>
      </c>
      <c r="F7" s="99">
        <v>1236.5235595703125</v>
      </c>
      <c r="G7" s="96">
        <v>145688.75</v>
      </c>
      <c r="H7" s="99">
        <v>66328.359375</v>
      </c>
      <c r="I7" s="31">
        <v>0.2545325756072998</v>
      </c>
      <c r="J7" s="99">
        <v>205140.40625</v>
      </c>
      <c r="K7" s="31">
        <v>0.18753330409526825</v>
      </c>
      <c r="L7" s="104">
        <v>483.29901123046875</v>
      </c>
    </row>
    <row r="8" spans="1:12" x14ac:dyDescent="0.3">
      <c r="A8" s="14"/>
      <c r="D8" s="106">
        <v>7</v>
      </c>
      <c r="E8" s="96" t="s">
        <v>96</v>
      </c>
      <c r="F8" s="99">
        <v>1092.32861328125</v>
      </c>
      <c r="G8" s="96">
        <v>104347.890625</v>
      </c>
      <c r="H8" s="99">
        <v>44671.6484375</v>
      </c>
      <c r="I8" s="31">
        <v>0.18080770969390869</v>
      </c>
      <c r="J8" s="99">
        <v>145721.890625</v>
      </c>
      <c r="K8" s="31">
        <v>0.25361010432243347</v>
      </c>
      <c r="L8" s="104">
        <v>653.5880126953125</v>
      </c>
    </row>
    <row r="9" spans="1:12" x14ac:dyDescent="0.3">
      <c r="A9" s="14"/>
      <c r="D9" s="106">
        <v>7</v>
      </c>
      <c r="E9" s="96" t="s">
        <v>97</v>
      </c>
      <c r="F9" s="99">
        <v>1110.404052734375</v>
      </c>
      <c r="G9" s="96">
        <v>89053.28125</v>
      </c>
      <c r="H9" s="99">
        <v>53610.00390625</v>
      </c>
      <c r="I9" s="31">
        <v>0.15751014649868011</v>
      </c>
      <c r="J9" s="99">
        <v>126945.2265625</v>
      </c>
      <c r="K9" s="31">
        <v>0.12350992858409882</v>
      </c>
      <c r="L9" s="104">
        <v>318.302001953125</v>
      </c>
    </row>
    <row r="10" spans="1:12" x14ac:dyDescent="0.3">
      <c r="A10" s="14"/>
      <c r="D10" s="106">
        <v>6</v>
      </c>
      <c r="E10" s="96" t="s">
        <v>92</v>
      </c>
      <c r="F10" s="99">
        <v>652.426513671875</v>
      </c>
      <c r="G10" s="96">
        <v>46964.7421875</v>
      </c>
      <c r="H10" s="99">
        <v>11787.828125</v>
      </c>
      <c r="I10" s="31">
        <v>8.1440448760986328E-2</v>
      </c>
      <c r="J10" s="99">
        <v>66030.9453125</v>
      </c>
      <c r="K10" s="31">
        <v>7.0576943457126617E-2</v>
      </c>
      <c r="L10" s="104">
        <v>184.88400268554688</v>
      </c>
    </row>
    <row r="11" spans="1:12" x14ac:dyDescent="0.3">
      <c r="A11" s="14"/>
      <c r="D11" s="106">
        <v>6</v>
      </c>
      <c r="E11" s="96" t="s">
        <v>93</v>
      </c>
      <c r="F11" s="99">
        <v>1393.265380859375</v>
      </c>
      <c r="G11" s="96">
        <v>170947.65625</v>
      </c>
      <c r="H11" s="99">
        <v>59464.53125</v>
      </c>
      <c r="I11" s="31">
        <v>0.29691225290298462</v>
      </c>
      <c r="J11" s="99">
        <v>240732.921875</v>
      </c>
      <c r="K11" s="31">
        <v>0.38134965300559998</v>
      </c>
      <c r="L11" s="104">
        <v>998.98699951171875</v>
      </c>
    </row>
    <row r="12" spans="1:12" x14ac:dyDescent="0.3">
      <c r="A12" s="14"/>
      <c r="D12" s="106">
        <v>6</v>
      </c>
      <c r="E12" s="96" t="s">
        <v>94</v>
      </c>
      <c r="F12" s="99">
        <v>491.6102294921875</v>
      </c>
      <c r="G12" s="96">
        <v>40263.4453125</v>
      </c>
      <c r="H12" s="99">
        <v>2410.970458984375</v>
      </c>
      <c r="I12" s="31">
        <v>7.2706453502178192E-2</v>
      </c>
      <c r="J12" s="99">
        <v>58949.53125</v>
      </c>
      <c r="K12" s="31">
        <v>6.0335341840982437E-2</v>
      </c>
      <c r="L12" s="104">
        <v>158.05499267578125</v>
      </c>
    </row>
    <row r="13" spans="1:12" x14ac:dyDescent="0.3">
      <c r="A13" s="14" t="s">
        <v>50</v>
      </c>
      <c r="D13" s="106">
        <v>6</v>
      </c>
      <c r="E13" s="96" t="s">
        <v>95</v>
      </c>
      <c r="F13" s="99">
        <v>1257.6129150390625</v>
      </c>
      <c r="G13" s="96">
        <v>146379.890625</v>
      </c>
      <c r="H13" s="99">
        <v>85652.7421875</v>
      </c>
      <c r="I13" s="31">
        <v>0.25645425915718079</v>
      </c>
      <c r="J13" s="99">
        <v>207930.078125</v>
      </c>
      <c r="K13" s="31">
        <v>0.18369764089584351</v>
      </c>
      <c r="L13" s="104">
        <v>481.21600341796875</v>
      </c>
    </row>
    <row r="14" spans="1:12" x14ac:dyDescent="0.3">
      <c r="A14" s="14" t="s">
        <v>50</v>
      </c>
      <c r="D14" s="106">
        <v>6</v>
      </c>
      <c r="E14" s="96" t="s">
        <v>96</v>
      </c>
      <c r="F14" s="99">
        <v>1099.368896484375</v>
      </c>
      <c r="G14" s="96">
        <v>96356.4609375</v>
      </c>
      <c r="H14" s="99">
        <v>40987.97265625</v>
      </c>
      <c r="I14" s="31">
        <v>0.16925355792045593</v>
      </c>
      <c r="J14" s="99">
        <v>137228.78125</v>
      </c>
      <c r="K14" s="31">
        <v>0.21276611089706421</v>
      </c>
      <c r="L14" s="104">
        <v>557.364013671875</v>
      </c>
    </row>
    <row r="15" spans="1:12" x14ac:dyDescent="0.3">
      <c r="A15" s="14" t="s">
        <v>50</v>
      </c>
      <c r="D15" s="106">
        <v>6</v>
      </c>
      <c r="E15" s="96" t="s">
        <v>97</v>
      </c>
      <c r="F15" s="99">
        <v>939.30474853515625</v>
      </c>
      <c r="G15" s="96">
        <v>69754.25</v>
      </c>
      <c r="H15" s="99">
        <v>40801.23828125</v>
      </c>
      <c r="I15" s="31">
        <v>0.12323303520679474</v>
      </c>
      <c r="J15" s="99">
        <v>99915.8828125</v>
      </c>
      <c r="K15" s="31">
        <v>9.1274306178092957E-2</v>
      </c>
      <c r="L15" s="104">
        <v>239.10299682617188</v>
      </c>
    </row>
    <row r="16" spans="1:12" x14ac:dyDescent="0.3">
      <c r="A16" s="14" t="s">
        <v>50</v>
      </c>
      <c r="D16" s="106">
        <v>5</v>
      </c>
      <c r="E16" s="96" t="s">
        <v>92</v>
      </c>
      <c r="F16" s="99">
        <v>472.62905883789063</v>
      </c>
      <c r="G16" s="96">
        <v>48767.12890625</v>
      </c>
      <c r="H16" s="99">
        <v>8871.2275390625</v>
      </c>
      <c r="I16" s="31">
        <v>8.7341316044330597E-2</v>
      </c>
      <c r="J16" s="99">
        <v>67997.875</v>
      </c>
      <c r="K16" s="31">
        <v>7.3273122310638428E-2</v>
      </c>
      <c r="L16" s="104">
        <v>174.50799560546875</v>
      </c>
    </row>
    <row r="17" spans="1:12" x14ac:dyDescent="0.3">
      <c r="A17" s="14" t="s">
        <v>50</v>
      </c>
      <c r="D17" s="106">
        <v>5</v>
      </c>
      <c r="E17" s="96" t="s">
        <v>93</v>
      </c>
      <c r="F17" s="99">
        <v>1352.884765625</v>
      </c>
      <c r="G17" s="96">
        <v>177143.453125</v>
      </c>
      <c r="H17" s="99">
        <v>57327.5546875</v>
      </c>
      <c r="I17" s="31">
        <v>0.32362571358680725</v>
      </c>
      <c r="J17" s="99">
        <v>251952.453125</v>
      </c>
      <c r="K17" s="31">
        <v>0.41617688536643982</v>
      </c>
      <c r="L17" s="104">
        <v>991.1710205078125</v>
      </c>
    </row>
    <row r="18" spans="1:12" x14ac:dyDescent="0.3">
      <c r="A18" s="14" t="s">
        <v>50</v>
      </c>
      <c r="D18" s="106">
        <v>5</v>
      </c>
      <c r="E18" s="96" t="s">
        <v>94</v>
      </c>
      <c r="F18" s="99">
        <v>558.94189453125</v>
      </c>
      <c r="G18" s="96">
        <v>50699.6484375</v>
      </c>
      <c r="H18" s="99">
        <v>12826.6279296875</v>
      </c>
      <c r="I18" s="31">
        <v>9.6047967672348022E-2</v>
      </c>
      <c r="J18" s="99">
        <v>74776.265625</v>
      </c>
      <c r="K18" s="31">
        <v>7.4474409222602844E-2</v>
      </c>
      <c r="L18" s="104">
        <v>177.36900329589844</v>
      </c>
    </row>
    <row r="19" spans="1:12" x14ac:dyDescent="0.3">
      <c r="A19" s="14" t="s">
        <v>50</v>
      </c>
      <c r="D19" s="106">
        <v>5</v>
      </c>
      <c r="E19" s="96" t="s">
        <v>95</v>
      </c>
      <c r="F19" s="99">
        <v>1239.161865234375</v>
      </c>
      <c r="G19" s="96">
        <v>131512.875</v>
      </c>
      <c r="H19" s="99">
        <v>82732.65625</v>
      </c>
      <c r="I19" s="31">
        <v>0.24197027087211609</v>
      </c>
      <c r="J19" s="99">
        <v>188381.21875</v>
      </c>
      <c r="K19" s="31">
        <v>0.17930643260478973</v>
      </c>
      <c r="L19" s="104">
        <v>427.03799438476563</v>
      </c>
    </row>
    <row r="20" spans="1:12" x14ac:dyDescent="0.3">
      <c r="A20" s="14" t="s">
        <v>50</v>
      </c>
      <c r="D20" s="106">
        <v>5</v>
      </c>
      <c r="E20" s="96" t="s">
        <v>96</v>
      </c>
      <c r="F20" s="99">
        <v>847.55670166015625</v>
      </c>
      <c r="G20" s="96">
        <v>71692.4765625</v>
      </c>
      <c r="H20" s="99">
        <v>23093.9453125</v>
      </c>
      <c r="I20" s="31">
        <v>0.13206161558628082</v>
      </c>
      <c r="J20" s="99">
        <v>102813.984375</v>
      </c>
      <c r="K20" s="31">
        <v>0.16540995240211487</v>
      </c>
      <c r="L20" s="104">
        <v>393.94198608398438</v>
      </c>
    </row>
    <row r="21" spans="1:12" x14ac:dyDescent="0.3">
      <c r="A21" s="14" t="s">
        <v>50</v>
      </c>
      <c r="D21" s="106">
        <v>5</v>
      </c>
      <c r="E21" s="96" t="s">
        <v>97</v>
      </c>
      <c r="F21" s="99">
        <v>931.03326416015625</v>
      </c>
      <c r="G21" s="96">
        <v>64069.79296875</v>
      </c>
      <c r="H21" s="99">
        <v>36900.12109375</v>
      </c>
      <c r="I21" s="31">
        <v>0.11895312368869781</v>
      </c>
      <c r="J21" s="99">
        <v>92608.625</v>
      </c>
      <c r="K21" s="31">
        <v>9.1359205543994904E-2</v>
      </c>
      <c r="L21" s="104">
        <v>217.58200073242188</v>
      </c>
    </row>
    <row r="22" spans="1:12" x14ac:dyDescent="0.3">
      <c r="A22" s="14" t="s">
        <v>50</v>
      </c>
      <c r="D22" s="106">
        <v>4</v>
      </c>
      <c r="E22" s="96" t="s">
        <v>92</v>
      </c>
      <c r="F22" s="99">
        <v>564.34796142578125</v>
      </c>
      <c r="G22" s="96">
        <v>56954.33203125</v>
      </c>
      <c r="H22" s="99">
        <v>20331.671875</v>
      </c>
      <c r="I22" s="31">
        <v>0.11048759520053864</v>
      </c>
      <c r="J22" s="99">
        <v>79066.7265625</v>
      </c>
      <c r="K22" s="31">
        <v>0.11308170109987259</v>
      </c>
      <c r="L22" s="104">
        <v>207.2030029296875</v>
      </c>
    </row>
    <row r="23" spans="1:12" x14ac:dyDescent="0.3">
      <c r="A23" s="14" t="s">
        <v>50</v>
      </c>
      <c r="D23" s="106">
        <v>4</v>
      </c>
      <c r="E23" s="96" t="s">
        <v>93</v>
      </c>
      <c r="F23" s="99">
        <v>1011.4356689453125</v>
      </c>
      <c r="G23" s="96">
        <v>100876.859375</v>
      </c>
      <c r="H23" s="99">
        <v>34732.4140625</v>
      </c>
      <c r="I23" s="31">
        <v>0.20081563293933868</v>
      </c>
      <c r="J23" s="99">
        <v>143706.9375</v>
      </c>
      <c r="K23" s="31">
        <v>0.26388150453567505</v>
      </c>
      <c r="L23" s="104">
        <v>483.51800537109375</v>
      </c>
    </row>
    <row r="24" spans="1:12" s="12" customFormat="1" x14ac:dyDescent="0.3">
      <c r="A24" s="14" t="s">
        <v>50</v>
      </c>
      <c r="B24" s="20"/>
      <c r="D24" s="106">
        <v>4</v>
      </c>
      <c r="E24" s="96" t="s">
        <v>94</v>
      </c>
      <c r="F24" s="99">
        <v>759.8780517578125</v>
      </c>
      <c r="G24" s="96">
        <v>70976.328125</v>
      </c>
      <c r="H24" s="99">
        <v>35419.02734375</v>
      </c>
      <c r="I24" s="31">
        <v>0.14704827964305878</v>
      </c>
      <c r="J24" s="99">
        <v>105230.1328125</v>
      </c>
      <c r="K24" s="31">
        <v>0.11837605386972427</v>
      </c>
      <c r="L24" s="104">
        <v>216.90400695800781</v>
      </c>
    </row>
    <row r="25" spans="1:12" x14ac:dyDescent="0.3">
      <c r="A25" s="14" t="s">
        <v>50</v>
      </c>
      <c r="D25" s="106">
        <v>4</v>
      </c>
      <c r="E25" s="96" t="s">
        <v>95</v>
      </c>
      <c r="F25" s="99">
        <v>1167.318115234375</v>
      </c>
      <c r="G25" s="96">
        <v>133769.734375</v>
      </c>
      <c r="H25" s="99">
        <v>79671.640625</v>
      </c>
      <c r="I25" s="31">
        <v>0.26937547326087952</v>
      </c>
      <c r="J25" s="99">
        <v>192769.46875</v>
      </c>
      <c r="K25" s="31">
        <v>0.23571681976318359</v>
      </c>
      <c r="L25" s="104">
        <v>431.9110107421875</v>
      </c>
    </row>
    <row r="26" spans="1:12" x14ac:dyDescent="0.3">
      <c r="A26" s="14" t="s">
        <v>50</v>
      </c>
      <c r="D26" s="106">
        <v>4</v>
      </c>
      <c r="E26" s="96" t="s">
        <v>96</v>
      </c>
      <c r="F26" s="99">
        <v>424.844482421875</v>
      </c>
      <c r="G26" s="96">
        <v>29107.654296875</v>
      </c>
      <c r="H26" s="99">
        <v>2589.6884765625</v>
      </c>
      <c r="I26" s="31">
        <v>5.8958981186151505E-2</v>
      </c>
      <c r="J26" s="99">
        <v>42192.0078125</v>
      </c>
      <c r="K26" s="31">
        <v>8.356737345457077E-2</v>
      </c>
      <c r="L26" s="104">
        <v>153.12300109863281</v>
      </c>
    </row>
    <row r="27" spans="1:12" x14ac:dyDescent="0.3">
      <c r="A27" s="14" t="s">
        <v>50</v>
      </c>
      <c r="D27" s="106">
        <v>4</v>
      </c>
      <c r="E27" s="96" t="s">
        <v>97</v>
      </c>
      <c r="F27" s="99">
        <v>1033.329833984375</v>
      </c>
      <c r="G27" s="96">
        <v>105156.828125</v>
      </c>
      <c r="H27" s="99">
        <v>55292.71484375</v>
      </c>
      <c r="I27" s="31">
        <v>0.21331404149532318</v>
      </c>
      <c r="J27" s="99">
        <v>152651.015625</v>
      </c>
      <c r="K27" s="31">
        <v>0.18537653982639313</v>
      </c>
      <c r="L27" s="104">
        <v>339.67098999023438</v>
      </c>
    </row>
    <row r="28" spans="1:12" s="12" customFormat="1" x14ac:dyDescent="0.3">
      <c r="A28" s="14" t="s">
        <v>50</v>
      </c>
      <c r="B28" s="20"/>
      <c r="D28" s="106">
        <v>3</v>
      </c>
      <c r="E28" s="96" t="s">
        <v>92</v>
      </c>
      <c r="F28" s="99">
        <v>578.0516357421875</v>
      </c>
      <c r="G28" s="96">
        <v>55102.88671875</v>
      </c>
      <c r="H28" s="99">
        <v>21960.869140625</v>
      </c>
      <c r="I28" s="31">
        <v>0.11975540220737457</v>
      </c>
      <c r="J28" s="99">
        <v>77157.5625</v>
      </c>
      <c r="K28" s="31">
        <v>0.1215449795126915</v>
      </c>
      <c r="L28" s="104">
        <v>197.12699890136719</v>
      </c>
    </row>
    <row r="29" spans="1:12" x14ac:dyDescent="0.3">
      <c r="A29" s="14" t="s">
        <v>50</v>
      </c>
      <c r="D29" s="106">
        <v>3</v>
      </c>
      <c r="E29" s="96" t="s">
        <v>93</v>
      </c>
      <c r="F29" s="99">
        <v>1169.815673828125</v>
      </c>
      <c r="G29" s="96">
        <v>115840.5625</v>
      </c>
      <c r="H29" s="99">
        <v>57451.70703125</v>
      </c>
      <c r="I29" s="31">
        <v>0.25683689117431641</v>
      </c>
      <c r="J29" s="99">
        <v>165478.1875</v>
      </c>
      <c r="K29" s="31">
        <v>0.27266371250152588</v>
      </c>
      <c r="L29" s="104">
        <v>442.21798706054688</v>
      </c>
    </row>
    <row r="30" spans="1:12" x14ac:dyDescent="0.3">
      <c r="A30" s="14" t="s">
        <v>50</v>
      </c>
      <c r="D30" s="106">
        <v>3</v>
      </c>
      <c r="E30" s="96" t="s">
        <v>94</v>
      </c>
      <c r="F30" s="99">
        <v>788.00408935546875</v>
      </c>
      <c r="G30" s="96">
        <v>70761.609375</v>
      </c>
      <c r="H30" s="99">
        <v>35847.68359375</v>
      </c>
      <c r="I30" s="31">
        <v>0.16262988746166229</v>
      </c>
      <c r="J30" s="99">
        <v>104781.2890625</v>
      </c>
      <c r="K30" s="31">
        <v>0.12382263690233231</v>
      </c>
      <c r="L30" s="104">
        <v>200.82099914550781</v>
      </c>
    </row>
    <row r="31" spans="1:12" x14ac:dyDescent="0.3">
      <c r="A31" s="14" t="s">
        <v>50</v>
      </c>
      <c r="D31" s="106">
        <v>3</v>
      </c>
      <c r="E31" s="96" t="s">
        <v>95</v>
      </c>
      <c r="F31" s="99">
        <v>744.391845703125</v>
      </c>
      <c r="G31" s="96">
        <v>86879.265625</v>
      </c>
      <c r="H31" s="99">
        <v>36761.046875</v>
      </c>
      <c r="I31" s="31">
        <v>0.19485709071159363</v>
      </c>
      <c r="J31" s="99">
        <v>125545.046875</v>
      </c>
      <c r="K31" s="31">
        <v>0.17524619400501251</v>
      </c>
      <c r="L31" s="104">
        <v>284.22198486328125</v>
      </c>
    </row>
    <row r="32" spans="1:12" x14ac:dyDescent="0.3">
      <c r="A32" s="14" t="s">
        <v>50</v>
      </c>
      <c r="D32" s="106">
        <v>3</v>
      </c>
      <c r="E32" s="96" t="s">
        <v>96</v>
      </c>
      <c r="F32" s="99">
        <v>640.79571533203125</v>
      </c>
      <c r="G32" s="96">
        <v>48866.390625</v>
      </c>
      <c r="H32" s="99">
        <v>21153.685546875</v>
      </c>
      <c r="I32" s="31">
        <v>0.11012661457061768</v>
      </c>
      <c r="J32" s="99">
        <v>70953.796875</v>
      </c>
      <c r="K32" s="31">
        <v>0.16413354873657227</v>
      </c>
      <c r="L32" s="104">
        <v>266.19900512695313</v>
      </c>
    </row>
    <row r="33" spans="2:12" s="12" customFormat="1" x14ac:dyDescent="0.3">
      <c r="B33" s="20"/>
      <c r="D33" s="107">
        <v>3</v>
      </c>
      <c r="E33" s="108" t="s">
        <v>97</v>
      </c>
      <c r="F33" s="109">
        <v>612.17413330078125</v>
      </c>
      <c r="G33" s="108">
        <v>68644.6328125</v>
      </c>
      <c r="H33" s="109">
        <v>23896.759765625</v>
      </c>
      <c r="I33" s="114">
        <v>0.15579411387443542</v>
      </c>
      <c r="J33" s="109">
        <v>100377.046875</v>
      </c>
      <c r="K33" s="114">
        <v>0.14258892834186554</v>
      </c>
      <c r="L33" s="110">
        <v>231.25700378417969</v>
      </c>
    </row>
    <row r="34" spans="2:12" s="40" customFormat="1" x14ac:dyDescent="0.3">
      <c r="D34" s="40" t="s">
        <v>98</v>
      </c>
      <c r="I34" s="115"/>
      <c r="K34" s="115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showGridLines="0" topLeftCell="A18" workbookViewId="0">
      <selection activeCell="R50" sqref="R50"/>
    </sheetView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28.33203125" style="14" customWidth="1"/>
    <col min="5" max="5" width="12.88671875" style="88" customWidth="1"/>
    <col min="6" max="6" width="12.88671875" style="15" customWidth="1"/>
    <col min="7" max="8" width="12.88671875" style="16" customWidth="1"/>
    <col min="9" max="9" width="12.88671875" style="15" customWidth="1"/>
    <col min="10" max="13" width="12.88671875" style="16" customWidth="1"/>
    <col min="14" max="14" width="11.44140625" style="14" customWidth="1"/>
    <col min="15" max="16384" width="11.44140625" style="14"/>
  </cols>
  <sheetData>
    <row r="1" spans="1:14" s="9" customFormat="1" ht="23.4" x14ac:dyDescent="0.3">
      <c r="A1" s="7" t="s">
        <v>99</v>
      </c>
      <c r="B1" s="8"/>
      <c r="E1" s="87"/>
      <c r="F1" s="10"/>
      <c r="G1" s="11"/>
      <c r="H1" s="11"/>
      <c r="I1" s="10"/>
      <c r="J1" s="11"/>
      <c r="K1" s="11"/>
      <c r="L1" s="11"/>
      <c r="M1" s="11"/>
    </row>
    <row r="2" spans="1:14" ht="18" x14ac:dyDescent="0.3">
      <c r="B2" s="13" t="s">
        <v>100</v>
      </c>
    </row>
    <row r="3" spans="1:14" s="17" customFormat="1" ht="28.8" x14ac:dyDescent="0.3">
      <c r="B3" s="18"/>
      <c r="D3" s="81" t="s">
        <v>63</v>
      </c>
      <c r="E3" s="89" t="s">
        <v>101</v>
      </c>
      <c r="F3" s="82" t="s">
        <v>42</v>
      </c>
      <c r="G3" s="5" t="s">
        <v>91</v>
      </c>
      <c r="H3" s="5" t="s">
        <v>102</v>
      </c>
      <c r="I3" s="19" t="s">
        <v>41</v>
      </c>
      <c r="J3" s="4" t="s">
        <v>45</v>
      </c>
      <c r="K3" s="4" t="s">
        <v>102</v>
      </c>
      <c r="L3" s="5" t="s">
        <v>37</v>
      </c>
      <c r="M3" s="6" t="s">
        <v>103</v>
      </c>
    </row>
    <row r="4" spans="1:14" s="12" customFormat="1" x14ac:dyDescent="0.3">
      <c r="B4" s="20"/>
      <c r="D4" s="21" t="s">
        <v>104</v>
      </c>
      <c r="E4" s="90">
        <v>6</v>
      </c>
      <c r="F4" s="22">
        <v>1.9110860303044319E-2</v>
      </c>
      <c r="G4" s="23">
        <v>15374.3251953125</v>
      </c>
      <c r="H4" s="23">
        <v>7811.4169921875</v>
      </c>
      <c r="I4" s="24">
        <v>2.7937978506088257E-2</v>
      </c>
      <c r="J4" s="25">
        <v>72000</v>
      </c>
      <c r="K4" s="25">
        <v>32498</v>
      </c>
      <c r="L4" s="23">
        <v>225</v>
      </c>
      <c r="M4" s="26">
        <v>133</v>
      </c>
      <c r="N4" s="27" t="s">
        <v>50</v>
      </c>
    </row>
    <row r="5" spans="1:14" x14ac:dyDescent="0.3">
      <c r="D5" s="28" t="s">
        <v>105</v>
      </c>
      <c r="E5" s="91">
        <v>0</v>
      </c>
      <c r="F5" s="29">
        <v>1.8373226746916771E-2</v>
      </c>
      <c r="G5" s="30">
        <v>14743.7607421875</v>
      </c>
      <c r="H5" s="30">
        <v>-7754.5830078125</v>
      </c>
      <c r="I5" s="31">
        <v>1.0167484171688557E-2</v>
      </c>
      <c r="J5" s="32">
        <v>26203</v>
      </c>
      <c r="K5" s="32">
        <v>-23179</v>
      </c>
      <c r="L5" s="30">
        <v>590</v>
      </c>
      <c r="M5" s="33">
        <v>128</v>
      </c>
      <c r="N5" s="27" t="s">
        <v>50</v>
      </c>
    </row>
    <row r="6" spans="1:14" x14ac:dyDescent="0.3">
      <c r="D6" s="28" t="s">
        <v>106</v>
      </c>
      <c r="E6" s="91">
        <v>2</v>
      </c>
      <c r="F6" s="29">
        <v>7.3759913444519043E-2</v>
      </c>
      <c r="G6" s="30">
        <v>59637.4609375</v>
      </c>
      <c r="H6" s="30">
        <v>23667.763671875</v>
      </c>
      <c r="I6" s="31">
        <v>5.5875957012176514E-2</v>
      </c>
      <c r="J6" s="32">
        <v>144000</v>
      </c>
      <c r="K6" s="32">
        <v>48000</v>
      </c>
      <c r="L6" s="30">
        <v>430</v>
      </c>
      <c r="M6" s="33">
        <v>205</v>
      </c>
      <c r="N6" s="27" t="s">
        <v>50</v>
      </c>
    </row>
    <row r="7" spans="1:14" x14ac:dyDescent="0.3">
      <c r="D7" s="28" t="s">
        <v>107</v>
      </c>
      <c r="E7" s="91">
        <v>4</v>
      </c>
      <c r="F7" s="29">
        <v>5.3709276020526886E-2</v>
      </c>
      <c r="G7" s="30">
        <v>43326.2734375</v>
      </c>
      <c r="H7" s="30">
        <v>-49113.03125</v>
      </c>
      <c r="I7" s="31">
        <v>8.409370481967926E-2</v>
      </c>
      <c r="J7" s="32">
        <v>216721</v>
      </c>
      <c r="K7" s="32">
        <v>-246741</v>
      </c>
      <c r="L7" s="30">
        <v>210</v>
      </c>
      <c r="M7" s="33">
        <v>127</v>
      </c>
      <c r="N7" s="27" t="s">
        <v>50</v>
      </c>
    </row>
    <row r="8" spans="1:14" x14ac:dyDescent="0.3">
      <c r="D8" s="28" t="s">
        <v>108</v>
      </c>
      <c r="E8" s="91">
        <v>4</v>
      </c>
      <c r="F8" s="29">
        <v>0.1333165168762207</v>
      </c>
      <c r="G8" s="30">
        <v>107352.359375</v>
      </c>
      <c r="H8" s="30">
        <v>-10704.431640625</v>
      </c>
      <c r="I8" s="31">
        <v>0.16141827404499054</v>
      </c>
      <c r="J8" s="32">
        <v>415997</v>
      </c>
      <c r="K8" s="32">
        <v>-42068</v>
      </c>
      <c r="L8" s="30">
        <v>270</v>
      </c>
      <c r="M8" s="33">
        <v>163</v>
      </c>
      <c r="N8" s="27" t="s">
        <v>50</v>
      </c>
    </row>
    <row r="9" spans="1:14" x14ac:dyDescent="0.3">
      <c r="D9" s="28" t="s">
        <v>109</v>
      </c>
      <c r="E9" s="91">
        <v>0</v>
      </c>
      <c r="F9" s="29">
        <v>4.7137871384620667E-2</v>
      </c>
      <c r="G9" s="30">
        <v>37846.0234375</v>
      </c>
      <c r="H9" s="30">
        <v>7609.18212890625</v>
      </c>
      <c r="I9" s="31">
        <v>3.4965932369232178E-2</v>
      </c>
      <c r="J9" s="32">
        <v>90112</v>
      </c>
      <c r="K9" s="32">
        <v>12652</v>
      </c>
      <c r="L9" s="30">
        <v>440</v>
      </c>
      <c r="M9" s="33">
        <v>177</v>
      </c>
      <c r="N9" s="27" t="s">
        <v>50</v>
      </c>
    </row>
    <row r="10" spans="1:14" x14ac:dyDescent="0.3">
      <c r="D10" s="28" t="s">
        <v>110</v>
      </c>
      <c r="E10" s="91">
        <v>4</v>
      </c>
      <c r="F10" s="29">
        <v>3.4602347761392593E-2</v>
      </c>
      <c r="G10" s="30">
        <v>28078.423828125</v>
      </c>
      <c r="H10" s="30">
        <v>10931.6015625</v>
      </c>
      <c r="I10" s="31">
        <v>4.1906967759132385E-2</v>
      </c>
      <c r="J10" s="32">
        <v>108000</v>
      </c>
      <c r="K10" s="32">
        <v>42000</v>
      </c>
      <c r="L10" s="30">
        <v>270</v>
      </c>
      <c r="M10" s="33">
        <v>154</v>
      </c>
      <c r="N10" s="27" t="s">
        <v>50</v>
      </c>
    </row>
    <row r="11" spans="1:14" x14ac:dyDescent="0.3">
      <c r="D11" s="28" t="s">
        <v>111</v>
      </c>
      <c r="E11" s="91">
        <v>0</v>
      </c>
      <c r="F11" s="29">
        <v>2.6744823902845383E-2</v>
      </c>
      <c r="G11" s="30">
        <v>21783.392578125</v>
      </c>
      <c r="H11" s="30">
        <v>-20019.31640625</v>
      </c>
      <c r="I11" s="31">
        <v>1.8980365246534348E-2</v>
      </c>
      <c r="J11" s="32">
        <v>48915</v>
      </c>
      <c r="K11" s="32">
        <v>-43140</v>
      </c>
      <c r="L11" s="30">
        <v>460</v>
      </c>
      <c r="M11" s="33">
        <v>152</v>
      </c>
      <c r="N11" s="27" t="s">
        <v>50</v>
      </c>
    </row>
    <row r="12" spans="1:14" x14ac:dyDescent="0.3">
      <c r="D12" s="28" t="s">
        <v>112</v>
      </c>
      <c r="E12" s="91">
        <v>0</v>
      </c>
      <c r="F12" s="29">
        <v>7.981795072555542E-2</v>
      </c>
      <c r="G12" s="30">
        <v>64253.63671875</v>
      </c>
      <c r="H12" s="30">
        <v>-8046.61181640625</v>
      </c>
      <c r="I12" s="31">
        <v>5.5419251322746277E-2</v>
      </c>
      <c r="J12" s="32">
        <v>142823</v>
      </c>
      <c r="K12" s="32">
        <v>-17596</v>
      </c>
      <c r="L12" s="30">
        <v>470</v>
      </c>
      <c r="M12" s="33">
        <v>160</v>
      </c>
      <c r="N12" s="27" t="s">
        <v>50</v>
      </c>
    </row>
    <row r="13" spans="1:14" x14ac:dyDescent="0.3">
      <c r="A13" s="14" t="s">
        <v>50</v>
      </c>
      <c r="D13" s="28" t="s">
        <v>113</v>
      </c>
      <c r="E13" s="91">
        <v>6</v>
      </c>
      <c r="F13" s="29">
        <v>2.9564870521426201E-2</v>
      </c>
      <c r="G13" s="30">
        <v>23760.189453125</v>
      </c>
      <c r="H13" s="30">
        <v>179.88200378417969</v>
      </c>
      <c r="I13" s="31">
        <v>2.5396011769771576E-2</v>
      </c>
      <c r="J13" s="32">
        <v>65449</v>
      </c>
      <c r="K13" s="32">
        <v>5449</v>
      </c>
      <c r="L13" s="30">
        <v>380</v>
      </c>
      <c r="M13" s="33">
        <v>153</v>
      </c>
      <c r="N13" s="27" t="s">
        <v>50</v>
      </c>
    </row>
    <row r="14" spans="1:14" x14ac:dyDescent="0.3">
      <c r="A14" s="14" t="s">
        <v>50</v>
      </c>
      <c r="D14" s="28" t="s">
        <v>114</v>
      </c>
      <c r="E14" s="91">
        <v>2</v>
      </c>
      <c r="F14" s="29">
        <v>3.4325931221246719E-2</v>
      </c>
      <c r="G14" s="30">
        <v>27592.26953125</v>
      </c>
      <c r="H14" s="30">
        <v>-2861.845947265625</v>
      </c>
      <c r="I14" s="31">
        <v>3.1156666576862335E-2</v>
      </c>
      <c r="J14" s="32">
        <v>80295</v>
      </c>
      <c r="K14" s="32">
        <v>-3349</v>
      </c>
      <c r="L14" s="30">
        <v>360</v>
      </c>
      <c r="M14" s="33">
        <v>132</v>
      </c>
      <c r="N14" s="27" t="s">
        <v>50</v>
      </c>
    </row>
    <row r="15" spans="1:14" x14ac:dyDescent="0.3">
      <c r="A15" s="14" t="s">
        <v>50</v>
      </c>
      <c r="D15" s="28" t="s">
        <v>115</v>
      </c>
      <c r="E15" s="91">
        <v>0</v>
      </c>
      <c r="F15" s="29">
        <v>0.11113065481185913</v>
      </c>
      <c r="G15" s="30">
        <v>89534.3046875</v>
      </c>
      <c r="H15" s="30">
        <v>7938.89599609375</v>
      </c>
      <c r="I15" s="31">
        <v>7.5561366975307465E-2</v>
      </c>
      <c r="J15" s="32">
        <v>194732</v>
      </c>
      <c r="K15" s="32">
        <v>17579</v>
      </c>
      <c r="L15" s="30">
        <v>480</v>
      </c>
      <c r="M15" s="33">
        <v>181</v>
      </c>
      <c r="N15" s="27" t="s">
        <v>50</v>
      </c>
    </row>
    <row r="16" spans="1:14" x14ac:dyDescent="0.3">
      <c r="A16" s="14" t="s">
        <v>50</v>
      </c>
      <c r="D16" s="28" t="s">
        <v>33</v>
      </c>
      <c r="E16" s="91">
        <v>5</v>
      </c>
      <c r="F16" s="29">
        <v>1.6638452187180519E-2</v>
      </c>
      <c r="G16" s="30">
        <v>13402.4619140625</v>
      </c>
      <c r="H16" s="30">
        <v>-3658.080078125</v>
      </c>
      <c r="I16" s="31">
        <v>2.2319341078400612E-2</v>
      </c>
      <c r="J16" s="32">
        <v>57520</v>
      </c>
      <c r="K16" s="32">
        <v>-14057</v>
      </c>
      <c r="L16" s="30">
        <v>244</v>
      </c>
      <c r="M16" s="33">
        <v>121</v>
      </c>
      <c r="N16" s="27" t="s">
        <v>50</v>
      </c>
    </row>
    <row r="17" spans="1:15" x14ac:dyDescent="0.3">
      <c r="A17" s="14" t="s">
        <v>50</v>
      </c>
      <c r="D17" s="28" t="s">
        <v>34</v>
      </c>
      <c r="E17" s="91">
        <v>0</v>
      </c>
      <c r="F17" s="29">
        <v>0.12606905400753021</v>
      </c>
      <c r="G17" s="30">
        <v>101232.09375</v>
      </c>
      <c r="H17" s="30">
        <v>25386.255859375</v>
      </c>
      <c r="I17" s="31">
        <v>0.20220538973808289</v>
      </c>
      <c r="J17" s="32">
        <v>521111</v>
      </c>
      <c r="K17" s="32">
        <v>140530</v>
      </c>
      <c r="L17" s="30">
        <v>205</v>
      </c>
      <c r="M17" s="33">
        <v>129</v>
      </c>
      <c r="N17" s="27" t="s">
        <v>50</v>
      </c>
    </row>
    <row r="18" spans="1:15" x14ac:dyDescent="0.3">
      <c r="A18" s="14" t="s">
        <v>50</v>
      </c>
      <c r="D18" s="28" t="s">
        <v>35</v>
      </c>
      <c r="E18" s="91">
        <v>0</v>
      </c>
      <c r="F18" s="29">
        <v>3.8672629743814468E-2</v>
      </c>
      <c r="G18" s="30">
        <v>31087.330078125</v>
      </c>
      <c r="H18" s="30">
        <v>-13235.0703125</v>
      </c>
      <c r="I18" s="31">
        <v>2.9085377231240273E-2</v>
      </c>
      <c r="J18" s="32">
        <v>74957</v>
      </c>
      <c r="K18" s="32">
        <v>-30249</v>
      </c>
      <c r="L18" s="30">
        <v>434</v>
      </c>
      <c r="M18" s="33">
        <v>146</v>
      </c>
      <c r="N18" s="27" t="s">
        <v>50</v>
      </c>
    </row>
    <row r="19" spans="1:15" x14ac:dyDescent="0.3">
      <c r="A19" s="14" t="s">
        <v>50</v>
      </c>
      <c r="D19" s="28" t="s">
        <v>116</v>
      </c>
      <c r="E19" s="91">
        <v>5</v>
      </c>
      <c r="F19" s="29">
        <v>4.7720437869429588E-3</v>
      </c>
      <c r="G19" s="30">
        <v>3845.13134765625</v>
      </c>
      <c r="H19" s="30">
        <v>2633.383544921875</v>
      </c>
      <c r="I19" s="31">
        <v>7.450127974152565E-3</v>
      </c>
      <c r="J19" s="32">
        <v>19200</v>
      </c>
      <c r="K19" s="32">
        <v>13200</v>
      </c>
      <c r="L19" s="30">
        <v>210.5</v>
      </c>
      <c r="M19" s="33">
        <v>172</v>
      </c>
      <c r="N19" s="27" t="s">
        <v>50</v>
      </c>
    </row>
    <row r="20" spans="1:15" x14ac:dyDescent="0.3">
      <c r="A20" s="14" t="s">
        <v>50</v>
      </c>
      <c r="D20" s="28" t="s">
        <v>117</v>
      </c>
      <c r="E20" s="91">
        <v>0</v>
      </c>
      <c r="F20" s="29">
        <v>5.9091519564390182E-2</v>
      </c>
      <c r="G20" s="30">
        <v>47775.984375</v>
      </c>
      <c r="H20" s="30">
        <v>11816.34765625</v>
      </c>
      <c r="I20" s="31">
        <v>4.2837072163820267E-2</v>
      </c>
      <c r="J20" s="32">
        <v>110397</v>
      </c>
      <c r="K20" s="32">
        <v>34231</v>
      </c>
      <c r="L20" s="30">
        <v>450</v>
      </c>
      <c r="M20" s="33">
        <v>172</v>
      </c>
      <c r="N20" s="27" t="s">
        <v>50</v>
      </c>
    </row>
    <row r="21" spans="1:15" x14ac:dyDescent="0.3">
      <c r="A21" s="14" t="s">
        <v>50</v>
      </c>
      <c r="D21" s="28" t="s">
        <v>118</v>
      </c>
      <c r="E21" s="91">
        <v>0</v>
      </c>
      <c r="F21" s="29">
        <v>9.3162037432193756E-2</v>
      </c>
      <c r="G21" s="30">
        <v>75324.109375</v>
      </c>
      <c r="H21" s="30">
        <v>12579.6123046875</v>
      </c>
      <c r="I21" s="31">
        <v>7.3222726583480835E-2</v>
      </c>
      <c r="J21" s="32">
        <v>188705</v>
      </c>
      <c r="K21" s="32">
        <v>31768</v>
      </c>
      <c r="L21" s="30">
        <v>415</v>
      </c>
      <c r="M21" s="33">
        <v>172</v>
      </c>
      <c r="N21" s="27" t="s">
        <v>50</v>
      </c>
    </row>
    <row r="22" spans="1:15" s="12" customFormat="1" x14ac:dyDescent="0.3">
      <c r="B22" s="20"/>
      <c r="D22" s="34"/>
      <c r="E22" s="92"/>
      <c r="F22" s="35"/>
      <c r="G22" s="36"/>
      <c r="H22" s="36"/>
      <c r="I22" s="37"/>
      <c r="J22" s="38"/>
      <c r="K22" s="38"/>
      <c r="L22" s="36"/>
      <c r="M22" s="39"/>
      <c r="N22" s="27"/>
    </row>
    <row r="23" spans="1:15" s="40" customFormat="1" x14ac:dyDescent="0.3">
      <c r="D23" s="40" t="s">
        <v>119</v>
      </c>
    </row>
    <row r="24" spans="1:15" s="40" customFormat="1" x14ac:dyDescent="0.3">
      <c r="D24" s="40" t="s">
        <v>120</v>
      </c>
    </row>
    <row r="25" spans="1:15" s="40" customFormat="1" x14ac:dyDescent="0.3">
      <c r="B25" s="41"/>
      <c r="E25" s="93"/>
      <c r="F25" s="42"/>
      <c r="G25" s="43"/>
      <c r="H25" s="43"/>
      <c r="I25" s="42"/>
      <c r="J25" s="43"/>
      <c r="K25" s="43"/>
      <c r="L25" s="43"/>
      <c r="M25" s="43"/>
    </row>
    <row r="26" spans="1:15" ht="18" x14ac:dyDescent="0.3">
      <c r="A26" s="14"/>
      <c r="B26" s="13" t="s">
        <v>121</v>
      </c>
    </row>
    <row r="27" spans="1:15" s="17" customFormat="1" ht="28.8" x14ac:dyDescent="0.3">
      <c r="B27" s="18"/>
      <c r="D27" s="81" t="s">
        <v>63</v>
      </c>
      <c r="E27" s="89" t="s">
        <v>101</v>
      </c>
      <c r="F27" s="82" t="s">
        <v>65</v>
      </c>
      <c r="G27" s="5" t="s">
        <v>66</v>
      </c>
      <c r="H27" s="5" t="s">
        <v>67</v>
      </c>
      <c r="I27" s="83" t="s">
        <v>68</v>
      </c>
      <c r="J27" s="5" t="s">
        <v>69</v>
      </c>
      <c r="K27" s="5" t="s">
        <v>70</v>
      </c>
      <c r="L27" s="5" t="s">
        <v>71</v>
      </c>
      <c r="M27" s="5" t="s">
        <v>72</v>
      </c>
      <c r="N27" s="4" t="s">
        <v>37</v>
      </c>
      <c r="O27" s="84" t="s">
        <v>103</v>
      </c>
    </row>
    <row r="28" spans="1:15" s="12" customFormat="1" x14ac:dyDescent="0.3">
      <c r="B28" s="20"/>
      <c r="D28" s="21" t="s">
        <v>104</v>
      </c>
      <c r="E28" s="90">
        <v>6</v>
      </c>
      <c r="F28" s="116">
        <v>7</v>
      </c>
      <c r="G28" s="23">
        <v>46</v>
      </c>
      <c r="H28" s="23">
        <v>18</v>
      </c>
      <c r="I28" s="98">
        <v>30</v>
      </c>
      <c r="J28" s="23">
        <v>65</v>
      </c>
      <c r="K28" s="23">
        <v>12</v>
      </c>
      <c r="L28" s="23">
        <v>69</v>
      </c>
      <c r="M28" s="23">
        <v>84</v>
      </c>
      <c r="N28" s="25">
        <v>225</v>
      </c>
      <c r="O28" s="85">
        <v>136</v>
      </c>
    </row>
    <row r="29" spans="1:15" x14ac:dyDescent="0.3">
      <c r="A29" s="14"/>
      <c r="D29" s="28" t="s">
        <v>105</v>
      </c>
      <c r="E29" s="91">
        <v>0</v>
      </c>
      <c r="F29" s="117">
        <v>5</v>
      </c>
      <c r="G29" s="30">
        <v>41</v>
      </c>
      <c r="H29" s="30">
        <v>5</v>
      </c>
      <c r="I29" s="99">
        <v>32</v>
      </c>
      <c r="J29" s="30">
        <v>79</v>
      </c>
      <c r="K29" s="30">
        <v>5</v>
      </c>
      <c r="L29" s="30">
        <v>80</v>
      </c>
      <c r="M29" s="30">
        <v>81</v>
      </c>
      <c r="N29" s="32">
        <v>590</v>
      </c>
      <c r="O29" s="54">
        <v>131</v>
      </c>
    </row>
    <row r="30" spans="1:15" x14ac:dyDescent="0.3">
      <c r="A30" s="14"/>
      <c r="D30" s="28" t="s">
        <v>106</v>
      </c>
      <c r="E30" s="91">
        <v>2</v>
      </c>
      <c r="F30" s="117">
        <v>7</v>
      </c>
      <c r="G30" s="30">
        <v>81</v>
      </c>
      <c r="H30" s="30">
        <v>30</v>
      </c>
      <c r="I30" s="99">
        <v>87</v>
      </c>
      <c r="J30" s="30">
        <v>80</v>
      </c>
      <c r="K30" s="30">
        <v>5</v>
      </c>
      <c r="L30" s="30">
        <v>84</v>
      </c>
      <c r="M30" s="30">
        <v>94</v>
      </c>
      <c r="N30" s="32">
        <v>430</v>
      </c>
      <c r="O30" s="54">
        <v>209</v>
      </c>
    </row>
    <row r="31" spans="1:15" x14ac:dyDescent="0.3">
      <c r="A31" s="14"/>
      <c r="D31" s="28" t="s">
        <v>107</v>
      </c>
      <c r="E31" s="91">
        <v>4</v>
      </c>
      <c r="F31" s="117">
        <v>7</v>
      </c>
      <c r="G31" s="30">
        <v>28</v>
      </c>
      <c r="H31" s="30">
        <v>8</v>
      </c>
      <c r="I31" s="99">
        <v>32</v>
      </c>
      <c r="J31" s="30">
        <v>60</v>
      </c>
      <c r="K31" s="30">
        <v>5</v>
      </c>
      <c r="L31" s="30">
        <v>72</v>
      </c>
      <c r="M31" s="30">
        <v>85</v>
      </c>
      <c r="N31" s="32">
        <v>210</v>
      </c>
      <c r="O31" s="54">
        <v>130</v>
      </c>
    </row>
    <row r="32" spans="1:15" x14ac:dyDescent="0.3">
      <c r="A32" s="14"/>
      <c r="D32" s="28" t="s">
        <v>108</v>
      </c>
      <c r="E32" s="91">
        <v>4</v>
      </c>
      <c r="F32" s="117">
        <v>8</v>
      </c>
      <c r="G32" s="30">
        <v>37</v>
      </c>
      <c r="H32" s="30">
        <v>26</v>
      </c>
      <c r="I32" s="99">
        <v>63</v>
      </c>
      <c r="J32" s="30">
        <v>56</v>
      </c>
      <c r="K32" s="30">
        <v>21</v>
      </c>
      <c r="L32" s="30">
        <v>79</v>
      </c>
      <c r="M32" s="30">
        <v>85</v>
      </c>
      <c r="N32" s="32">
        <v>270</v>
      </c>
      <c r="O32" s="54">
        <v>166</v>
      </c>
    </row>
    <row r="33" spans="1:15" x14ac:dyDescent="0.3">
      <c r="A33" s="14"/>
      <c r="D33" s="28" t="s">
        <v>109</v>
      </c>
      <c r="E33" s="91">
        <v>0</v>
      </c>
      <c r="F33" s="117">
        <v>8</v>
      </c>
      <c r="G33" s="30">
        <v>66</v>
      </c>
      <c r="H33" s="30">
        <v>33</v>
      </c>
      <c r="I33" s="99">
        <v>79</v>
      </c>
      <c r="J33" s="30">
        <v>51</v>
      </c>
      <c r="K33" s="30">
        <v>20</v>
      </c>
      <c r="L33" s="30">
        <v>77</v>
      </c>
      <c r="M33" s="30">
        <v>63</v>
      </c>
      <c r="N33" s="32">
        <v>440</v>
      </c>
      <c r="O33" s="54">
        <v>181</v>
      </c>
    </row>
    <row r="34" spans="1:15" x14ac:dyDescent="0.3">
      <c r="A34" s="14"/>
      <c r="D34" s="28" t="s">
        <v>110</v>
      </c>
      <c r="E34" s="91">
        <v>4</v>
      </c>
      <c r="F34" s="117">
        <v>8</v>
      </c>
      <c r="G34" s="30">
        <v>50</v>
      </c>
      <c r="H34" s="30">
        <v>30</v>
      </c>
      <c r="I34" s="99">
        <v>62</v>
      </c>
      <c r="J34" s="30">
        <v>50</v>
      </c>
      <c r="K34" s="30">
        <v>20</v>
      </c>
      <c r="L34" s="30">
        <v>75</v>
      </c>
      <c r="M34" s="30">
        <v>50</v>
      </c>
      <c r="N34" s="32">
        <v>270</v>
      </c>
      <c r="O34" s="54">
        <v>157</v>
      </c>
    </row>
    <row r="35" spans="1:15" x14ac:dyDescent="0.3">
      <c r="A35" s="14"/>
      <c r="D35" s="28" t="s">
        <v>111</v>
      </c>
      <c r="E35" s="91">
        <v>0</v>
      </c>
      <c r="F35" s="117">
        <v>9</v>
      </c>
      <c r="G35" s="30">
        <v>75</v>
      </c>
      <c r="H35" s="30">
        <v>35</v>
      </c>
      <c r="I35" s="99">
        <v>62</v>
      </c>
      <c r="J35" s="30">
        <v>50</v>
      </c>
      <c r="K35" s="30">
        <v>29</v>
      </c>
      <c r="L35" s="30">
        <v>51</v>
      </c>
      <c r="M35" s="30">
        <v>47</v>
      </c>
      <c r="N35" s="32">
        <v>460</v>
      </c>
      <c r="O35" s="54">
        <v>155</v>
      </c>
    </row>
    <row r="36" spans="1:15" x14ac:dyDescent="0.3">
      <c r="A36" s="14"/>
      <c r="D36" s="28" t="s">
        <v>112</v>
      </c>
      <c r="E36" s="91">
        <v>0</v>
      </c>
      <c r="F36" s="117">
        <v>6</v>
      </c>
      <c r="G36" s="30">
        <v>59</v>
      </c>
      <c r="H36" s="30">
        <v>20</v>
      </c>
      <c r="I36" s="99">
        <v>59</v>
      </c>
      <c r="J36" s="30">
        <v>66</v>
      </c>
      <c r="K36" s="30">
        <v>15</v>
      </c>
      <c r="L36" s="30">
        <v>86</v>
      </c>
      <c r="M36" s="30">
        <v>80</v>
      </c>
      <c r="N36" s="32">
        <v>470</v>
      </c>
      <c r="O36" s="54">
        <v>163</v>
      </c>
    </row>
    <row r="37" spans="1:15" x14ac:dyDescent="0.3">
      <c r="A37" s="14" t="s">
        <v>50</v>
      </c>
      <c r="D37" s="28" t="s">
        <v>113</v>
      </c>
      <c r="E37" s="91">
        <v>6</v>
      </c>
      <c r="F37" s="117">
        <v>8</v>
      </c>
      <c r="G37" s="30">
        <v>67</v>
      </c>
      <c r="H37" s="30">
        <v>19</v>
      </c>
      <c r="I37" s="99">
        <v>60</v>
      </c>
      <c r="J37" s="30">
        <v>45</v>
      </c>
      <c r="K37" s="30">
        <v>20</v>
      </c>
      <c r="L37" s="30">
        <v>75</v>
      </c>
      <c r="M37" s="30">
        <v>70</v>
      </c>
      <c r="N37" s="32">
        <v>380</v>
      </c>
      <c r="O37" s="54">
        <v>156</v>
      </c>
    </row>
    <row r="38" spans="1:15" x14ac:dyDescent="0.3">
      <c r="A38" s="14" t="s">
        <v>50</v>
      </c>
      <c r="D38" s="28" t="s">
        <v>114</v>
      </c>
      <c r="E38" s="91">
        <v>2</v>
      </c>
      <c r="F38" s="117">
        <v>6</v>
      </c>
      <c r="G38" s="30">
        <v>34</v>
      </c>
      <c r="H38" s="30">
        <v>15</v>
      </c>
      <c r="I38" s="99">
        <v>30</v>
      </c>
      <c r="J38" s="30">
        <v>67</v>
      </c>
      <c r="K38" s="30">
        <v>15</v>
      </c>
      <c r="L38" s="30">
        <v>85</v>
      </c>
      <c r="M38" s="30">
        <v>95</v>
      </c>
      <c r="N38" s="32">
        <v>360</v>
      </c>
      <c r="O38" s="54">
        <v>135</v>
      </c>
    </row>
    <row r="39" spans="1:15" x14ac:dyDescent="0.3">
      <c r="A39" s="14" t="s">
        <v>50</v>
      </c>
      <c r="D39" s="28" t="s">
        <v>115</v>
      </c>
      <c r="E39" s="91">
        <v>0</v>
      </c>
      <c r="F39" s="117">
        <v>9</v>
      </c>
      <c r="G39" s="30">
        <v>48</v>
      </c>
      <c r="H39" s="30">
        <v>28</v>
      </c>
      <c r="I39" s="99">
        <v>80</v>
      </c>
      <c r="J39" s="30">
        <v>70</v>
      </c>
      <c r="K39" s="30">
        <v>19</v>
      </c>
      <c r="L39" s="30">
        <v>75</v>
      </c>
      <c r="M39" s="30">
        <v>70</v>
      </c>
      <c r="N39" s="32">
        <v>480</v>
      </c>
      <c r="O39" s="54">
        <v>185</v>
      </c>
    </row>
    <row r="40" spans="1:15" x14ac:dyDescent="0.3">
      <c r="A40" s="14" t="s">
        <v>50</v>
      </c>
      <c r="D40" s="28" t="s">
        <v>33</v>
      </c>
      <c r="E40" s="91">
        <v>5</v>
      </c>
      <c r="F40" s="117">
        <v>5</v>
      </c>
      <c r="G40" s="30">
        <v>42</v>
      </c>
      <c r="H40" s="30">
        <v>21</v>
      </c>
      <c r="I40" s="99">
        <v>46</v>
      </c>
      <c r="J40" s="30">
        <v>44</v>
      </c>
      <c r="K40" s="30">
        <v>15</v>
      </c>
      <c r="L40" s="30">
        <v>56</v>
      </c>
      <c r="M40" s="30">
        <v>46</v>
      </c>
      <c r="N40" s="32">
        <v>244</v>
      </c>
      <c r="O40" s="54">
        <v>123</v>
      </c>
    </row>
    <row r="41" spans="1:15" x14ac:dyDescent="0.3">
      <c r="A41" s="14" t="s">
        <v>50</v>
      </c>
      <c r="D41" s="28" t="s">
        <v>34</v>
      </c>
      <c r="E41" s="91">
        <v>0</v>
      </c>
      <c r="F41" s="117">
        <v>6</v>
      </c>
      <c r="G41" s="30">
        <v>32</v>
      </c>
      <c r="H41" s="30">
        <v>13</v>
      </c>
      <c r="I41" s="99">
        <v>32</v>
      </c>
      <c r="J41" s="30">
        <v>63</v>
      </c>
      <c r="K41" s="30">
        <v>7</v>
      </c>
      <c r="L41" s="30">
        <v>71</v>
      </c>
      <c r="M41" s="30">
        <v>85</v>
      </c>
      <c r="N41" s="32">
        <v>205</v>
      </c>
      <c r="O41" s="54">
        <v>132</v>
      </c>
    </row>
    <row r="42" spans="1:15" x14ac:dyDescent="0.3">
      <c r="A42" s="14" t="s">
        <v>50</v>
      </c>
      <c r="D42" s="28" t="s">
        <v>35</v>
      </c>
      <c r="E42" s="91">
        <v>0</v>
      </c>
      <c r="F42" s="117">
        <v>8</v>
      </c>
      <c r="G42" s="30">
        <v>44</v>
      </c>
      <c r="H42" s="30">
        <v>25</v>
      </c>
      <c r="I42" s="99">
        <v>64</v>
      </c>
      <c r="J42" s="30">
        <v>53</v>
      </c>
      <c r="K42" s="30">
        <v>25</v>
      </c>
      <c r="L42" s="30">
        <v>56</v>
      </c>
      <c r="M42" s="30">
        <v>51</v>
      </c>
      <c r="N42" s="32">
        <v>434</v>
      </c>
      <c r="O42" s="54">
        <v>149</v>
      </c>
    </row>
    <row r="43" spans="1:15" x14ac:dyDescent="0.3">
      <c r="A43" s="14" t="s">
        <v>50</v>
      </c>
      <c r="D43" s="28" t="s">
        <v>116</v>
      </c>
      <c r="E43" s="91">
        <v>5</v>
      </c>
      <c r="F43" s="117">
        <v>10</v>
      </c>
      <c r="G43" s="30">
        <v>70</v>
      </c>
      <c r="H43" s="30">
        <v>7</v>
      </c>
      <c r="I43" s="99">
        <v>50</v>
      </c>
      <c r="J43" s="30">
        <v>75</v>
      </c>
      <c r="K43" s="30">
        <v>5</v>
      </c>
      <c r="L43" s="30">
        <v>100</v>
      </c>
      <c r="M43" s="30">
        <v>75</v>
      </c>
      <c r="N43" s="32">
        <v>210.5</v>
      </c>
      <c r="O43" s="54">
        <v>175</v>
      </c>
    </row>
    <row r="44" spans="1:15" x14ac:dyDescent="0.3">
      <c r="A44" s="14" t="s">
        <v>50</v>
      </c>
      <c r="D44" s="28" t="s">
        <v>117</v>
      </c>
      <c r="E44" s="91">
        <v>0</v>
      </c>
      <c r="F44" s="117">
        <v>10</v>
      </c>
      <c r="G44" s="30">
        <v>70</v>
      </c>
      <c r="H44" s="30">
        <v>7</v>
      </c>
      <c r="I44" s="99">
        <v>50</v>
      </c>
      <c r="J44" s="30">
        <v>75</v>
      </c>
      <c r="K44" s="30">
        <v>5</v>
      </c>
      <c r="L44" s="30">
        <v>100</v>
      </c>
      <c r="M44" s="30">
        <v>75</v>
      </c>
      <c r="N44" s="32">
        <v>450</v>
      </c>
      <c r="O44" s="54">
        <v>175</v>
      </c>
    </row>
    <row r="45" spans="1:15" x14ac:dyDescent="0.3">
      <c r="A45" s="14" t="s">
        <v>50</v>
      </c>
      <c r="D45" s="28" t="s">
        <v>118</v>
      </c>
      <c r="E45" s="91">
        <v>0</v>
      </c>
      <c r="F45" s="117">
        <v>10</v>
      </c>
      <c r="G45" s="30">
        <v>70</v>
      </c>
      <c r="H45" s="30">
        <v>7</v>
      </c>
      <c r="I45" s="99">
        <v>50</v>
      </c>
      <c r="J45" s="30">
        <v>75</v>
      </c>
      <c r="K45" s="30">
        <v>5</v>
      </c>
      <c r="L45" s="30">
        <v>100</v>
      </c>
      <c r="M45" s="30">
        <v>75</v>
      </c>
      <c r="N45" s="32">
        <v>415</v>
      </c>
      <c r="O45" s="54">
        <v>175</v>
      </c>
    </row>
    <row r="46" spans="1:15" s="12" customFormat="1" x14ac:dyDescent="0.3">
      <c r="B46" s="20"/>
      <c r="D46" s="34"/>
      <c r="E46" s="92"/>
      <c r="F46" s="118"/>
      <c r="G46" s="36"/>
      <c r="H46" s="36"/>
      <c r="I46" s="100"/>
      <c r="J46" s="36"/>
      <c r="K46" s="36"/>
      <c r="L46" s="36"/>
      <c r="M46" s="36"/>
      <c r="N46" s="38"/>
      <c r="O46" s="86"/>
    </row>
    <row r="47" spans="1:15" x14ac:dyDescent="0.3">
      <c r="D47" s="40" t="s">
        <v>122</v>
      </c>
    </row>
    <row r="48" spans="1:15" s="40" customFormat="1" x14ac:dyDescent="0.3">
      <c r="D48" s="40" t="s">
        <v>120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35.6640625" style="14" customWidth="1"/>
    <col min="5" max="10" width="12.88671875" style="16" customWidth="1"/>
    <col min="11" max="11" width="11.44140625" style="14" customWidth="1"/>
    <col min="12" max="16384" width="11.44140625" style="14"/>
  </cols>
  <sheetData>
    <row r="1" spans="1:10" s="9" customFormat="1" ht="23.4" x14ac:dyDescent="0.3">
      <c r="A1" s="7" t="s">
        <v>123</v>
      </c>
      <c r="B1" s="8"/>
      <c r="E1" s="11"/>
      <c r="F1" s="11"/>
      <c r="G1" s="11"/>
      <c r="H1" s="11"/>
      <c r="I1" s="11"/>
      <c r="J1" s="11"/>
    </row>
    <row r="2" spans="1:10" s="270" customFormat="1" x14ac:dyDescent="0.3">
      <c r="B2" s="270" t="s">
        <v>124</v>
      </c>
      <c r="E2" s="271"/>
      <c r="F2" s="271"/>
      <c r="G2" s="271"/>
      <c r="H2" s="271"/>
      <c r="I2" s="271"/>
      <c r="J2" s="271"/>
    </row>
    <row r="3" spans="1:10" s="270" customFormat="1" x14ac:dyDescent="0.3">
      <c r="E3" s="271"/>
      <c r="F3" s="271"/>
      <c r="G3" s="271"/>
      <c r="H3" s="271"/>
      <c r="I3" s="271"/>
      <c r="J3" s="271"/>
    </row>
    <row r="4" spans="1:10" ht="18" x14ac:dyDescent="0.3">
      <c r="B4" s="13" t="s">
        <v>125</v>
      </c>
    </row>
    <row r="5" spans="1:10" s="12" customFormat="1" x14ac:dyDescent="0.3">
      <c r="B5" s="20"/>
      <c r="E5" s="44" t="s">
        <v>92</v>
      </c>
      <c r="F5" s="45" t="s">
        <v>93</v>
      </c>
      <c r="G5" s="46" t="s">
        <v>94</v>
      </c>
      <c r="H5" s="45" t="s">
        <v>95</v>
      </c>
      <c r="I5" s="46" t="s">
        <v>96</v>
      </c>
      <c r="J5" s="63" t="s">
        <v>97</v>
      </c>
    </row>
    <row r="6" spans="1:10" s="12" customFormat="1" x14ac:dyDescent="0.3">
      <c r="B6" s="20"/>
      <c r="D6" s="21" t="s">
        <v>12</v>
      </c>
      <c r="E6" s="48">
        <v>63201.70703125</v>
      </c>
      <c r="F6" s="49">
        <v>133722.125</v>
      </c>
      <c r="G6" s="50">
        <v>34304.625</v>
      </c>
      <c r="H6" s="49">
        <v>145688.75</v>
      </c>
      <c r="I6" s="50">
        <v>104347.890625</v>
      </c>
      <c r="J6" s="64">
        <v>89053.28125</v>
      </c>
    </row>
    <row r="7" spans="1:10" x14ac:dyDescent="0.3">
      <c r="D7" s="52" t="s">
        <v>13</v>
      </c>
      <c r="E7" s="53">
        <v>-37105.7265625</v>
      </c>
      <c r="F7" s="30">
        <v>-65517.11328125</v>
      </c>
      <c r="G7" s="32">
        <v>-22440.86328125</v>
      </c>
      <c r="H7" s="30">
        <v>-61113.61328125</v>
      </c>
      <c r="I7" s="32">
        <v>-52116.1640625</v>
      </c>
      <c r="J7" s="33">
        <v>-32488.6640625</v>
      </c>
    </row>
    <row r="8" spans="1:10" x14ac:dyDescent="0.3">
      <c r="D8" s="52" t="s">
        <v>14</v>
      </c>
      <c r="E8" s="53">
        <v>-701.283935546875</v>
      </c>
      <c r="F8" s="30">
        <v>-3840.33154296875</v>
      </c>
      <c r="G8" s="32">
        <v>-398.2965087890625</v>
      </c>
      <c r="H8" s="30">
        <v>-915.8397216796875</v>
      </c>
      <c r="I8" s="32">
        <v>-1329.05224609375</v>
      </c>
      <c r="J8" s="33">
        <v>-597.25732421875</v>
      </c>
    </row>
    <row r="9" spans="1:10" x14ac:dyDescent="0.3">
      <c r="D9" s="52" t="s">
        <v>15</v>
      </c>
      <c r="E9" s="53">
        <v>-498.82101440429688</v>
      </c>
      <c r="F9" s="30">
        <v>-78.1517333984375</v>
      </c>
      <c r="G9" s="32">
        <v>-1636.0960693359375</v>
      </c>
      <c r="H9" s="30">
        <v>0</v>
      </c>
      <c r="I9" s="32">
        <v>0</v>
      </c>
      <c r="J9" s="33">
        <v>0</v>
      </c>
    </row>
    <row r="10" spans="1:10" s="12" customFormat="1" x14ac:dyDescent="0.3">
      <c r="B10" s="20"/>
      <c r="D10" s="28" t="s">
        <v>16</v>
      </c>
      <c r="E10" s="55">
        <v>24895.873046875</v>
      </c>
      <c r="F10" s="56">
        <v>64286.53125</v>
      </c>
      <c r="G10" s="57">
        <v>9829.369140625</v>
      </c>
      <c r="H10" s="56">
        <v>83659.3046875</v>
      </c>
      <c r="I10" s="57">
        <v>50902.66796875</v>
      </c>
      <c r="J10" s="65">
        <v>55967.35546875</v>
      </c>
    </row>
    <row r="11" spans="1:10" x14ac:dyDescent="0.3">
      <c r="D11" s="52" t="s">
        <v>17</v>
      </c>
      <c r="E11" s="53">
        <v>-6000</v>
      </c>
      <c r="F11" s="30">
        <v>-7600</v>
      </c>
      <c r="G11" s="32">
        <v>-4000</v>
      </c>
      <c r="H11" s="30">
        <v>-3400</v>
      </c>
      <c r="I11" s="32">
        <v>-6200</v>
      </c>
      <c r="J11" s="33">
        <v>-5838</v>
      </c>
    </row>
    <row r="12" spans="1:10" x14ac:dyDescent="0.3">
      <c r="D12" s="52" t="s">
        <v>18</v>
      </c>
      <c r="E12" s="53">
        <v>-2656</v>
      </c>
      <c r="F12" s="30">
        <v>-1550</v>
      </c>
      <c r="G12" s="32">
        <v>-2200</v>
      </c>
      <c r="H12" s="30">
        <v>-400</v>
      </c>
      <c r="I12" s="32">
        <v>-1300</v>
      </c>
      <c r="J12" s="33">
        <v>-950</v>
      </c>
    </row>
    <row r="13" spans="1:10" x14ac:dyDescent="0.3">
      <c r="D13" s="52" t="s">
        <v>19</v>
      </c>
      <c r="E13" s="53">
        <v>-2029.3616943359375</v>
      </c>
      <c r="F13" s="30">
        <v>-2416.5888671875</v>
      </c>
      <c r="G13" s="32">
        <v>-3533.239990234375</v>
      </c>
      <c r="H13" s="30">
        <v>-11404.5556640625</v>
      </c>
      <c r="I13" s="32">
        <v>-2996.848388671875</v>
      </c>
      <c r="J13" s="33">
        <v>-4871.79248046875</v>
      </c>
    </row>
    <row r="14" spans="1:10" s="12" customFormat="1" x14ac:dyDescent="0.3">
      <c r="B14" s="20"/>
      <c r="D14" s="28" t="s">
        <v>20</v>
      </c>
      <c r="E14" s="55">
        <v>14210.5126953125</v>
      </c>
      <c r="F14" s="56">
        <v>52719.9453125</v>
      </c>
      <c r="G14" s="57">
        <v>96.128547668457031</v>
      </c>
      <c r="H14" s="56">
        <v>68454.75</v>
      </c>
      <c r="I14" s="57">
        <v>40405.8203125</v>
      </c>
      <c r="J14" s="65">
        <v>44307.5625</v>
      </c>
    </row>
    <row r="15" spans="1:10" x14ac:dyDescent="0.3">
      <c r="D15" s="52" t="s">
        <v>21</v>
      </c>
      <c r="E15" s="53">
        <v>-565.25</v>
      </c>
      <c r="F15" s="30">
        <v>-565.25</v>
      </c>
      <c r="G15" s="32">
        <v>-509.25</v>
      </c>
      <c r="H15" s="30">
        <v>-416</v>
      </c>
      <c r="I15" s="32">
        <v>-521.75</v>
      </c>
      <c r="J15" s="33">
        <v>-341.5</v>
      </c>
    </row>
    <row r="16" spans="1:10" x14ac:dyDescent="0.3">
      <c r="D16" s="52" t="s">
        <v>22</v>
      </c>
      <c r="E16" s="53">
        <v>0</v>
      </c>
      <c r="F16" s="30">
        <v>0</v>
      </c>
      <c r="G16" s="32">
        <v>-1120</v>
      </c>
      <c r="H16" s="30">
        <v>0</v>
      </c>
      <c r="I16" s="32">
        <v>-100</v>
      </c>
      <c r="J16" s="33">
        <v>0</v>
      </c>
    </row>
    <row r="17" spans="1:10" x14ac:dyDescent="0.3">
      <c r="D17" s="52" t="s">
        <v>25</v>
      </c>
      <c r="E17" s="53">
        <v>-25.495002746582031</v>
      </c>
      <c r="F17" s="30">
        <v>-39.237602233886719</v>
      </c>
      <c r="G17" s="32">
        <v>-25.495002746582031</v>
      </c>
      <c r="H17" s="30">
        <v>-20.595922470092773</v>
      </c>
      <c r="I17" s="32">
        <v>-34.913108825683594</v>
      </c>
      <c r="J17" s="33">
        <v>-6.0882267951965332</v>
      </c>
    </row>
    <row r="18" spans="1:10" x14ac:dyDescent="0.3">
      <c r="D18" s="52" t="s">
        <v>26</v>
      </c>
      <c r="E18" s="53">
        <v>7936</v>
      </c>
      <c r="F18" s="30">
        <v>-2079.985107421875</v>
      </c>
      <c r="G18" s="32">
        <v>-5236.89990234375</v>
      </c>
      <c r="H18" s="30">
        <v>0</v>
      </c>
      <c r="I18" s="32">
        <v>6906.6748046875</v>
      </c>
      <c r="J18" s="33">
        <v>10000</v>
      </c>
    </row>
    <row r="19" spans="1:10" s="12" customFormat="1" x14ac:dyDescent="0.3">
      <c r="B19" s="20"/>
      <c r="D19" s="34" t="s">
        <v>27</v>
      </c>
      <c r="E19" s="59">
        <v>19804.703125</v>
      </c>
      <c r="F19" s="60">
        <v>49191.3828125</v>
      </c>
      <c r="G19" s="61">
        <v>-8236.5810546875</v>
      </c>
      <c r="H19" s="60">
        <v>66328.359375</v>
      </c>
      <c r="I19" s="61">
        <v>44671.6484375</v>
      </c>
      <c r="J19" s="66">
        <v>53610.00390625</v>
      </c>
    </row>
    <row r="20" spans="1:10" s="40" customFormat="1" x14ac:dyDescent="0.3">
      <c r="B20" s="41"/>
      <c r="D20" s="40" t="s">
        <v>28</v>
      </c>
      <c r="E20" s="43"/>
      <c r="F20" s="43"/>
      <c r="G20" s="43"/>
      <c r="H20" s="43"/>
      <c r="I20" s="43"/>
      <c r="J20" s="43"/>
    </row>
    <row r="22" spans="1:10" ht="18" x14ac:dyDescent="0.3">
      <c r="B22" s="13" t="s">
        <v>126</v>
      </c>
      <c r="J22" s="14"/>
    </row>
    <row r="23" spans="1:10" s="71" customFormat="1" x14ac:dyDescent="0.3">
      <c r="B23" s="72"/>
      <c r="D23" s="120" t="s">
        <v>63</v>
      </c>
      <c r="E23" s="44" t="s">
        <v>92</v>
      </c>
      <c r="F23" s="45" t="s">
        <v>93</v>
      </c>
      <c r="G23" s="46" t="s">
        <v>94</v>
      </c>
      <c r="H23" s="45" t="s">
        <v>95</v>
      </c>
      <c r="I23" s="46" t="s">
        <v>96</v>
      </c>
      <c r="J23" s="63" t="s">
        <v>97</v>
      </c>
    </row>
    <row r="24" spans="1:10" s="12" customFormat="1" x14ac:dyDescent="0.3">
      <c r="B24" s="20"/>
      <c r="D24" s="21" t="s">
        <v>12</v>
      </c>
      <c r="E24" s="121">
        <v>63201.70703125</v>
      </c>
      <c r="F24" s="49">
        <v>133722.125</v>
      </c>
      <c r="G24" s="50">
        <v>34304.625</v>
      </c>
      <c r="H24" s="49">
        <v>145688.75</v>
      </c>
      <c r="I24" s="50">
        <v>104347.890625</v>
      </c>
      <c r="J24" s="64">
        <v>89053.28125</v>
      </c>
    </row>
    <row r="25" spans="1:10" x14ac:dyDescent="0.3">
      <c r="A25" s="14"/>
      <c r="B25" s="77"/>
      <c r="D25" s="52" t="s">
        <v>13</v>
      </c>
      <c r="E25" s="119">
        <v>-37105.7265625</v>
      </c>
      <c r="F25" s="30">
        <v>-65517.11328125</v>
      </c>
      <c r="G25" s="32">
        <v>-22440.86328125</v>
      </c>
      <c r="H25" s="30">
        <v>-61113.61328125</v>
      </c>
      <c r="I25" s="32">
        <v>-52116.1640625</v>
      </c>
      <c r="J25" s="33">
        <v>-32488.6640625</v>
      </c>
    </row>
    <row r="26" spans="1:10" x14ac:dyDescent="0.3">
      <c r="A26" s="14"/>
      <c r="B26" s="77"/>
      <c r="D26" s="52" t="s">
        <v>14</v>
      </c>
      <c r="E26" s="119">
        <v>-701.283935546875</v>
      </c>
      <c r="F26" s="30">
        <v>-3840.33154296875</v>
      </c>
      <c r="G26" s="32">
        <v>-398.2965087890625</v>
      </c>
      <c r="H26" s="30">
        <v>-915.8397216796875</v>
      </c>
      <c r="I26" s="32">
        <v>-1329.05224609375</v>
      </c>
      <c r="J26" s="33">
        <v>-597.25732421875</v>
      </c>
    </row>
    <row r="27" spans="1:10" x14ac:dyDescent="0.3">
      <c r="A27" s="14"/>
      <c r="B27" s="77"/>
      <c r="D27" s="52" t="s">
        <v>15</v>
      </c>
      <c r="E27" s="119">
        <v>-498.82101440429688</v>
      </c>
      <c r="F27" s="30">
        <v>-78.1517333984375</v>
      </c>
      <c r="G27" s="32">
        <v>-1636.0960693359375</v>
      </c>
      <c r="H27" s="30">
        <v>0</v>
      </c>
      <c r="I27" s="32">
        <v>0</v>
      </c>
      <c r="J27" s="33">
        <v>0</v>
      </c>
    </row>
    <row r="28" spans="1:10" s="12" customFormat="1" x14ac:dyDescent="0.3">
      <c r="B28" s="20"/>
      <c r="D28" s="28" t="s">
        <v>16</v>
      </c>
      <c r="E28" s="122">
        <v>24895.873046875</v>
      </c>
      <c r="F28" s="56">
        <v>64286.53125</v>
      </c>
      <c r="G28" s="57">
        <v>9829.369140625</v>
      </c>
      <c r="H28" s="56">
        <v>83659.3046875</v>
      </c>
      <c r="I28" s="57">
        <v>50902.66796875</v>
      </c>
      <c r="J28" s="65">
        <v>55967.35546875</v>
      </c>
    </row>
    <row r="29" spans="1:10" x14ac:dyDescent="0.3">
      <c r="A29" s="14"/>
      <c r="B29" s="77"/>
      <c r="D29" s="52" t="s">
        <v>17</v>
      </c>
      <c r="E29" s="119">
        <v>-6000</v>
      </c>
      <c r="F29" s="30">
        <v>-7600</v>
      </c>
      <c r="G29" s="32">
        <v>-4000</v>
      </c>
      <c r="H29" s="30">
        <v>-3400</v>
      </c>
      <c r="I29" s="32">
        <v>-6200</v>
      </c>
      <c r="J29" s="33">
        <v>-5838</v>
      </c>
    </row>
    <row r="30" spans="1:10" x14ac:dyDescent="0.3">
      <c r="A30" s="14"/>
      <c r="B30" s="77"/>
      <c r="D30" s="52" t="s">
        <v>18</v>
      </c>
      <c r="E30" s="119">
        <v>-2656</v>
      </c>
      <c r="F30" s="30">
        <v>-1550</v>
      </c>
      <c r="G30" s="32">
        <v>-2200</v>
      </c>
      <c r="H30" s="30">
        <v>-400</v>
      </c>
      <c r="I30" s="32">
        <v>-1300</v>
      </c>
      <c r="J30" s="33">
        <v>-950</v>
      </c>
    </row>
    <row r="31" spans="1:10" x14ac:dyDescent="0.3">
      <c r="A31" s="14"/>
      <c r="B31" s="77"/>
      <c r="D31" s="52" t="s">
        <v>19</v>
      </c>
      <c r="E31" s="119">
        <v>-2029.3616943359375</v>
      </c>
      <c r="F31" s="30">
        <v>-2416.5888671875</v>
      </c>
      <c r="G31" s="32">
        <v>-3533.239990234375</v>
      </c>
      <c r="H31" s="30">
        <v>-11404.5556640625</v>
      </c>
      <c r="I31" s="32">
        <v>-2996.848388671875</v>
      </c>
      <c r="J31" s="33">
        <v>-4871.79248046875</v>
      </c>
    </row>
    <row r="32" spans="1:10" s="12" customFormat="1" x14ac:dyDescent="0.3">
      <c r="B32" s="20"/>
      <c r="D32" s="28" t="s">
        <v>20</v>
      </c>
      <c r="E32" s="122">
        <v>14210.5126953125</v>
      </c>
      <c r="F32" s="56">
        <v>52719.9453125</v>
      </c>
      <c r="G32" s="57">
        <v>96.128547668457031</v>
      </c>
      <c r="H32" s="56">
        <v>68454.75</v>
      </c>
      <c r="I32" s="57">
        <v>40405.8203125</v>
      </c>
      <c r="J32" s="65">
        <v>44307.5625</v>
      </c>
    </row>
    <row r="33" spans="1:10" x14ac:dyDescent="0.3">
      <c r="A33" s="14"/>
      <c r="B33" s="77"/>
      <c r="D33" s="52" t="s">
        <v>21</v>
      </c>
      <c r="E33" s="119">
        <v>-528</v>
      </c>
      <c r="F33" s="30">
        <v>-528</v>
      </c>
      <c r="G33" s="32">
        <v>-472</v>
      </c>
      <c r="H33" s="30">
        <v>-378.75</v>
      </c>
      <c r="I33" s="32">
        <v>-484.5</v>
      </c>
      <c r="J33" s="33">
        <v>-304.25</v>
      </c>
    </row>
    <row r="34" spans="1:10" x14ac:dyDescent="0.3">
      <c r="A34" s="14"/>
      <c r="B34" s="77"/>
      <c r="D34" s="52" t="s">
        <v>22</v>
      </c>
      <c r="E34" s="119">
        <v>0</v>
      </c>
      <c r="F34" s="30">
        <v>0</v>
      </c>
      <c r="G34" s="32">
        <v>-1120</v>
      </c>
      <c r="H34" s="30">
        <v>0</v>
      </c>
      <c r="I34" s="32">
        <v>-100</v>
      </c>
      <c r="J34" s="33">
        <v>0</v>
      </c>
    </row>
    <row r="35" spans="1:10" s="12" customFormat="1" x14ac:dyDescent="0.3">
      <c r="B35" s="20"/>
      <c r="D35" s="34" t="s">
        <v>31</v>
      </c>
      <c r="E35" s="123">
        <v>13682.5126953125</v>
      </c>
      <c r="F35" s="60">
        <v>52191.9453125</v>
      </c>
      <c r="G35" s="61">
        <v>-1495.8714599609375</v>
      </c>
      <c r="H35" s="60">
        <v>68076</v>
      </c>
      <c r="I35" s="61">
        <v>39821.3203125</v>
      </c>
      <c r="J35" s="66">
        <v>44003.3125</v>
      </c>
    </row>
    <row r="36" spans="1:10" s="40" customFormat="1" x14ac:dyDescent="0.3">
      <c r="B36" s="41"/>
      <c r="D36" s="40" t="s">
        <v>28</v>
      </c>
      <c r="E36" s="43"/>
      <c r="F36" s="43"/>
      <c r="G36" s="43"/>
      <c r="H36" s="43"/>
      <c r="I36" s="43"/>
      <c r="J36" s="43"/>
    </row>
    <row r="38" spans="1:10" s="71" customFormat="1" x14ac:dyDescent="0.3">
      <c r="B38" s="72"/>
      <c r="D38" s="120" t="s">
        <v>63</v>
      </c>
      <c r="E38" s="44" t="s">
        <v>92</v>
      </c>
      <c r="F38" s="45" t="s">
        <v>93</v>
      </c>
      <c r="G38" s="46" t="s">
        <v>94</v>
      </c>
      <c r="H38" s="45" t="s">
        <v>95</v>
      </c>
      <c r="I38" s="46" t="s">
        <v>96</v>
      </c>
      <c r="J38" s="63" t="s">
        <v>97</v>
      </c>
    </row>
    <row r="39" spans="1:10" s="12" customFormat="1" x14ac:dyDescent="0.3">
      <c r="B39" s="20"/>
      <c r="D39" s="21" t="s">
        <v>12</v>
      </c>
      <c r="E39" s="121">
        <v>63201.70703125</v>
      </c>
      <c r="F39" s="49">
        <v>133722.125</v>
      </c>
      <c r="G39" s="50">
        <v>34304.625</v>
      </c>
      <c r="H39" s="49">
        <v>145688.75</v>
      </c>
      <c r="I39" s="50">
        <v>104347.890625</v>
      </c>
      <c r="J39" s="64">
        <v>89053.28125</v>
      </c>
    </row>
    <row r="40" spans="1:10" x14ac:dyDescent="0.3">
      <c r="A40" s="14"/>
      <c r="B40" s="77"/>
      <c r="D40" s="52" t="s">
        <v>13</v>
      </c>
      <c r="E40" s="119">
        <v>-37105.7265625</v>
      </c>
      <c r="F40" s="30">
        <v>-65517.11328125</v>
      </c>
      <c r="G40" s="32">
        <v>-22440.86328125</v>
      </c>
      <c r="H40" s="30">
        <v>-61113.61328125</v>
      </c>
      <c r="I40" s="32">
        <v>-52116.1640625</v>
      </c>
      <c r="J40" s="33">
        <v>-32488.6640625</v>
      </c>
    </row>
    <row r="41" spans="1:10" x14ac:dyDescent="0.3">
      <c r="A41" s="14"/>
      <c r="B41" s="77"/>
      <c r="D41" s="52" t="s">
        <v>14</v>
      </c>
      <c r="E41" s="119">
        <v>-701.283935546875</v>
      </c>
      <c r="F41" s="30">
        <v>-3840.33154296875</v>
      </c>
      <c r="G41" s="32">
        <v>-398.2965087890625</v>
      </c>
      <c r="H41" s="30">
        <v>-915.8397216796875</v>
      </c>
      <c r="I41" s="32">
        <v>-1329.05224609375</v>
      </c>
      <c r="J41" s="33">
        <v>-597.25732421875</v>
      </c>
    </row>
    <row r="42" spans="1:10" x14ac:dyDescent="0.3">
      <c r="A42" s="14"/>
      <c r="B42" s="77"/>
      <c r="D42" s="52" t="s">
        <v>15</v>
      </c>
      <c r="E42" s="119">
        <v>-498.82101440429688</v>
      </c>
      <c r="F42" s="30">
        <v>-78.1517333984375</v>
      </c>
      <c r="G42" s="32">
        <v>-1636.0960693359375</v>
      </c>
      <c r="H42" s="30">
        <v>0</v>
      </c>
      <c r="I42" s="32">
        <v>0</v>
      </c>
      <c r="J42" s="33">
        <v>0</v>
      </c>
    </row>
    <row r="43" spans="1:10" s="12" customFormat="1" x14ac:dyDescent="0.3">
      <c r="B43" s="20"/>
      <c r="D43" s="28" t="s">
        <v>16</v>
      </c>
      <c r="E43" s="122">
        <v>24895.873046875</v>
      </c>
      <c r="F43" s="56">
        <v>64286.53125</v>
      </c>
      <c r="G43" s="57">
        <v>9829.369140625</v>
      </c>
      <c r="H43" s="56">
        <v>83659.3046875</v>
      </c>
      <c r="I43" s="57">
        <v>50902.66796875</v>
      </c>
      <c r="J43" s="65">
        <v>55967.35546875</v>
      </c>
    </row>
    <row r="44" spans="1:10" x14ac:dyDescent="0.3">
      <c r="A44" s="14"/>
      <c r="B44" s="77"/>
      <c r="D44" s="52" t="s">
        <v>17</v>
      </c>
      <c r="E44" s="119">
        <v>-6000</v>
      </c>
      <c r="F44" s="30">
        <v>-7600</v>
      </c>
      <c r="G44" s="32">
        <v>-4000</v>
      </c>
      <c r="H44" s="30">
        <v>-3400</v>
      </c>
      <c r="I44" s="32">
        <v>-6200</v>
      </c>
      <c r="J44" s="33">
        <v>-5838</v>
      </c>
    </row>
    <row r="45" spans="1:10" x14ac:dyDescent="0.3">
      <c r="A45" s="14"/>
      <c r="B45" s="77"/>
      <c r="D45" s="52" t="s">
        <v>18</v>
      </c>
      <c r="E45" s="119">
        <v>-2656</v>
      </c>
      <c r="F45" s="30">
        <v>-1550</v>
      </c>
      <c r="G45" s="32">
        <v>-2200</v>
      </c>
      <c r="H45" s="30">
        <v>-400</v>
      </c>
      <c r="I45" s="32">
        <v>-1300</v>
      </c>
      <c r="J45" s="33">
        <v>-950</v>
      </c>
    </row>
    <row r="46" spans="1:10" x14ac:dyDescent="0.3">
      <c r="A46" s="14"/>
      <c r="B46" s="77"/>
      <c r="D46" s="52" t="s">
        <v>19</v>
      </c>
      <c r="E46" s="119">
        <v>-2029.3616943359375</v>
      </c>
      <c r="F46" s="30">
        <v>-2416.5888671875</v>
      </c>
      <c r="G46" s="32">
        <v>-3533.239990234375</v>
      </c>
      <c r="H46" s="30">
        <v>-11404.5556640625</v>
      </c>
      <c r="I46" s="32">
        <v>-2996.848388671875</v>
      </c>
      <c r="J46" s="33">
        <v>-4871.79248046875</v>
      </c>
    </row>
    <row r="47" spans="1:10" s="12" customFormat="1" x14ac:dyDescent="0.3">
      <c r="B47" s="20"/>
      <c r="D47" s="28" t="s">
        <v>20</v>
      </c>
      <c r="E47" s="122">
        <v>14210.5126953125</v>
      </c>
      <c r="F47" s="56">
        <v>52719.9453125</v>
      </c>
      <c r="G47" s="57">
        <v>96.128547668457031</v>
      </c>
      <c r="H47" s="56">
        <v>68454.75</v>
      </c>
      <c r="I47" s="57">
        <v>40405.8203125</v>
      </c>
      <c r="J47" s="65">
        <v>44307.5625</v>
      </c>
    </row>
    <row r="48" spans="1:10" x14ac:dyDescent="0.3">
      <c r="A48" s="14"/>
      <c r="B48" s="77"/>
      <c r="D48" s="52" t="s">
        <v>21</v>
      </c>
      <c r="E48" s="119">
        <v>-528</v>
      </c>
      <c r="F48" s="30">
        <v>-528</v>
      </c>
      <c r="G48" s="32">
        <v>-472</v>
      </c>
      <c r="H48" s="30">
        <v>-378.75</v>
      </c>
      <c r="I48" s="32">
        <v>-484.5</v>
      </c>
      <c r="J48" s="33">
        <v>-304.25</v>
      </c>
    </row>
    <row r="49" spans="1:10" x14ac:dyDescent="0.3">
      <c r="A49" s="14"/>
      <c r="B49" s="77"/>
      <c r="D49" s="52" t="s">
        <v>22</v>
      </c>
      <c r="E49" s="119">
        <v>0</v>
      </c>
      <c r="F49" s="30">
        <v>0</v>
      </c>
      <c r="G49" s="32">
        <v>-1120</v>
      </c>
      <c r="H49" s="30">
        <v>0</v>
      </c>
      <c r="I49" s="32">
        <v>-100</v>
      </c>
      <c r="J49" s="33">
        <v>0</v>
      </c>
    </row>
    <row r="50" spans="1:10" s="12" customFormat="1" x14ac:dyDescent="0.3">
      <c r="B50" s="20"/>
      <c r="D50" s="34" t="s">
        <v>31</v>
      </c>
      <c r="E50" s="123">
        <v>13682.5126953125</v>
      </c>
      <c r="F50" s="60">
        <v>52191.9453125</v>
      </c>
      <c r="G50" s="61">
        <v>-1495.8714599609375</v>
      </c>
      <c r="H50" s="60">
        <v>68076</v>
      </c>
      <c r="I50" s="61">
        <v>39821.3203125</v>
      </c>
      <c r="J50" s="66">
        <v>44003.3125</v>
      </c>
    </row>
    <row r="51" spans="1:10" s="40" customFormat="1" x14ac:dyDescent="0.3">
      <c r="B51" s="41"/>
      <c r="D51" s="40" t="s">
        <v>28</v>
      </c>
      <c r="E51" s="43"/>
      <c r="F51" s="43"/>
      <c r="G51" s="43"/>
      <c r="H51" s="43"/>
      <c r="I51" s="43"/>
      <c r="J51" s="43"/>
    </row>
    <row r="52" spans="1:10" x14ac:dyDescent="0.3">
      <c r="D52" s="4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6"/>
  <sheetViews>
    <sheetView showGridLines="0" topLeftCell="A384" workbookViewId="0">
      <selection activeCell="M366" sqref="M366"/>
    </sheetView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28.5546875" style="14" customWidth="1"/>
    <col min="5" max="6" width="14.33203125" style="88" customWidth="1"/>
    <col min="7" max="7" width="14.33203125" style="15" customWidth="1"/>
    <col min="8" max="9" width="14.33203125" style="16" customWidth="1"/>
    <col min="10" max="10" width="14.33203125" style="15" customWidth="1"/>
    <col min="11" max="11" width="14.33203125" style="16" customWidth="1"/>
    <col min="12" max="14" width="14.33203125" style="14" customWidth="1"/>
    <col min="15" max="15" width="11.44140625" style="14" customWidth="1"/>
    <col min="16" max="16384" width="11.44140625" style="14"/>
  </cols>
  <sheetData>
    <row r="1" spans="1:11" s="9" customFormat="1" ht="23.4" x14ac:dyDescent="0.3">
      <c r="A1" s="7" t="s">
        <v>127</v>
      </c>
      <c r="B1" s="8"/>
      <c r="E1" s="87"/>
      <c r="F1" s="87"/>
      <c r="G1" s="10"/>
      <c r="H1" s="11"/>
      <c r="I1" s="11"/>
      <c r="J1" s="10"/>
      <c r="K1" s="11"/>
    </row>
    <row r="2" spans="1:11" s="270" customFormat="1" x14ac:dyDescent="0.3">
      <c r="B2" s="270" t="s">
        <v>128</v>
      </c>
      <c r="E2" s="271"/>
      <c r="F2" s="271"/>
      <c r="G2" s="271"/>
      <c r="H2" s="271"/>
      <c r="I2" s="271"/>
      <c r="J2" s="271"/>
    </row>
    <row r="3" spans="1:11" s="270" customFormat="1" x14ac:dyDescent="0.3">
      <c r="E3" s="271"/>
      <c r="F3" s="271"/>
      <c r="G3" s="271"/>
      <c r="H3" s="271"/>
      <c r="I3" s="271"/>
      <c r="J3" s="271"/>
    </row>
    <row r="4" spans="1:11" ht="18" x14ac:dyDescent="0.3">
      <c r="B4" s="13" t="s">
        <v>129</v>
      </c>
    </row>
    <row r="5" spans="1:11" s="17" customFormat="1" x14ac:dyDescent="0.3">
      <c r="B5" s="18"/>
      <c r="D5" s="340" t="s">
        <v>63</v>
      </c>
      <c r="E5" s="341"/>
      <c r="F5" s="142" t="s">
        <v>130</v>
      </c>
      <c r="G5" s="146" t="s">
        <v>131</v>
      </c>
      <c r="H5" s="4" t="s">
        <v>132</v>
      </c>
      <c r="I5" s="5" t="s">
        <v>133</v>
      </c>
      <c r="J5" s="19" t="s">
        <v>134</v>
      </c>
      <c r="K5" s="6" t="s">
        <v>135</v>
      </c>
    </row>
    <row r="6" spans="1:11" s="12" customFormat="1" x14ac:dyDescent="0.3">
      <c r="B6" s="20"/>
      <c r="D6" s="132" t="s">
        <v>104</v>
      </c>
      <c r="E6" s="139" t="s">
        <v>92</v>
      </c>
      <c r="F6" s="143">
        <v>0.56699999999999995</v>
      </c>
      <c r="G6" s="147">
        <v>0.28000000000000003</v>
      </c>
      <c r="H6" s="111">
        <v>0.14399999999999999</v>
      </c>
      <c r="I6" s="126">
        <v>0.27900000000000003</v>
      </c>
      <c r="J6" s="111">
        <v>0.67800000000000005</v>
      </c>
      <c r="K6" s="127">
        <v>0.83299999999999996</v>
      </c>
    </row>
    <row r="7" spans="1:11" x14ac:dyDescent="0.3">
      <c r="D7" s="133" t="s">
        <v>105</v>
      </c>
      <c r="E7" s="140" t="s">
        <v>92</v>
      </c>
      <c r="F7" s="144">
        <v>0.79100000000000004</v>
      </c>
      <c r="G7" s="148">
        <v>0.83599999999999997</v>
      </c>
      <c r="H7" s="112">
        <v>0.625</v>
      </c>
      <c r="I7" s="130">
        <v>0.83699999999999997</v>
      </c>
      <c r="J7" s="112">
        <v>0.78400000000000003</v>
      </c>
      <c r="K7" s="131">
        <v>0.78200000000000003</v>
      </c>
    </row>
    <row r="8" spans="1:11" x14ac:dyDescent="0.3">
      <c r="D8" s="133" t="s">
        <v>106</v>
      </c>
      <c r="E8" s="140" t="s">
        <v>92</v>
      </c>
      <c r="F8" s="144">
        <v>0.77</v>
      </c>
      <c r="G8" s="148">
        <v>0.69799999999999995</v>
      </c>
      <c r="H8" s="112">
        <v>0.874</v>
      </c>
      <c r="I8" s="130">
        <v>0.76100000000000001</v>
      </c>
      <c r="J8" s="112">
        <v>0.81699999999999995</v>
      </c>
      <c r="K8" s="131">
        <v>0.74399999999999999</v>
      </c>
    </row>
    <row r="9" spans="1:11" x14ac:dyDescent="0.3">
      <c r="D9" s="133" t="s">
        <v>107</v>
      </c>
      <c r="E9" s="140" t="s">
        <v>93</v>
      </c>
      <c r="F9" s="144">
        <v>0.72</v>
      </c>
      <c r="G9" s="148">
        <v>0.59899999999999998</v>
      </c>
      <c r="H9" s="112">
        <v>0.40400000000000003</v>
      </c>
      <c r="I9" s="130">
        <v>0.59499999999999997</v>
      </c>
      <c r="J9" s="112">
        <v>0.73899999999999999</v>
      </c>
      <c r="K9" s="131">
        <v>0.88700000000000001</v>
      </c>
    </row>
    <row r="10" spans="1:11" x14ac:dyDescent="0.3">
      <c r="A10" s="14"/>
      <c r="D10" s="133" t="s">
        <v>108</v>
      </c>
      <c r="E10" s="140" t="s">
        <v>93</v>
      </c>
      <c r="F10" s="144">
        <v>0.73299999999999998</v>
      </c>
      <c r="G10" s="148">
        <v>0.58899999999999997</v>
      </c>
      <c r="H10" s="112">
        <v>0.48599999999999999</v>
      </c>
      <c r="I10" s="130">
        <v>0.60099999999999998</v>
      </c>
      <c r="J10" s="112">
        <v>0.88600000000000001</v>
      </c>
      <c r="K10" s="131">
        <v>0.77400000000000002</v>
      </c>
    </row>
    <row r="11" spans="1:11" x14ac:dyDescent="0.3">
      <c r="A11" s="14"/>
      <c r="D11" s="133" t="s">
        <v>109</v>
      </c>
      <c r="E11" s="140" t="s">
        <v>93</v>
      </c>
      <c r="F11" s="144">
        <v>0.78700000000000003</v>
      </c>
      <c r="G11" s="148">
        <v>0.84699999999999998</v>
      </c>
      <c r="H11" s="112">
        <v>0.751</v>
      </c>
      <c r="I11" s="130">
        <v>0.80400000000000005</v>
      </c>
      <c r="J11" s="112">
        <v>0.77800000000000002</v>
      </c>
      <c r="K11" s="131">
        <v>0.76600000000000001</v>
      </c>
    </row>
    <row r="12" spans="1:11" x14ac:dyDescent="0.3">
      <c r="A12" s="14"/>
      <c r="D12" s="133" t="s">
        <v>110</v>
      </c>
      <c r="E12" s="140" t="s">
        <v>94</v>
      </c>
      <c r="F12" s="144">
        <v>0.75600000000000001</v>
      </c>
      <c r="G12" s="148">
        <v>0.66100000000000003</v>
      </c>
      <c r="H12" s="112">
        <v>0.44800000000000001</v>
      </c>
      <c r="I12" s="130">
        <v>0.64500000000000002</v>
      </c>
      <c r="J12" s="112">
        <v>0.89100000000000001</v>
      </c>
      <c r="K12" s="131">
        <v>0.78900000000000003</v>
      </c>
    </row>
    <row r="13" spans="1:11" x14ac:dyDescent="0.3">
      <c r="A13" s="14"/>
      <c r="D13" s="133" t="s">
        <v>111</v>
      </c>
      <c r="E13" s="140" t="s">
        <v>94</v>
      </c>
      <c r="F13" s="144">
        <v>0.79400000000000004</v>
      </c>
      <c r="G13" s="148">
        <v>0.86399999999999999</v>
      </c>
      <c r="H13" s="112">
        <v>0.69899999999999995</v>
      </c>
      <c r="I13" s="130">
        <v>0.81</v>
      </c>
      <c r="J13" s="112">
        <v>0.78100000000000003</v>
      </c>
      <c r="K13" s="131">
        <v>0.78300000000000003</v>
      </c>
    </row>
    <row r="14" spans="1:11" x14ac:dyDescent="0.3">
      <c r="A14" s="14"/>
      <c r="D14" s="133" t="s">
        <v>112</v>
      </c>
      <c r="E14" s="140" t="s">
        <v>95</v>
      </c>
      <c r="F14" s="144">
        <v>0.76100000000000001</v>
      </c>
      <c r="G14" s="148">
        <v>0.82699999999999996</v>
      </c>
      <c r="H14" s="112">
        <v>0.72399999999999998</v>
      </c>
      <c r="I14" s="130">
        <v>0.77800000000000002</v>
      </c>
      <c r="J14" s="112">
        <v>0.74299999999999999</v>
      </c>
      <c r="K14" s="131">
        <v>0.74399999999999999</v>
      </c>
    </row>
    <row r="15" spans="1:11" x14ac:dyDescent="0.3">
      <c r="A15" s="14"/>
      <c r="D15" s="133" t="s">
        <v>113</v>
      </c>
      <c r="E15" s="140" t="s">
        <v>95</v>
      </c>
      <c r="F15" s="144">
        <v>0.44600000000000001</v>
      </c>
      <c r="G15" s="148">
        <v>0.31</v>
      </c>
      <c r="H15" s="112">
        <v>0.16800000000000001</v>
      </c>
      <c r="I15" s="130">
        <v>0.41899999999999998</v>
      </c>
      <c r="J15" s="112">
        <v>0.68400000000000005</v>
      </c>
      <c r="K15" s="131">
        <v>0.34799999999999998</v>
      </c>
    </row>
    <row r="16" spans="1:11" x14ac:dyDescent="0.3">
      <c r="A16" s="14"/>
      <c r="D16" s="133" t="s">
        <v>114</v>
      </c>
      <c r="E16" s="140" t="s">
        <v>95</v>
      </c>
      <c r="F16" s="144">
        <v>0.70899999999999996</v>
      </c>
      <c r="G16" s="148">
        <v>0.65200000000000002</v>
      </c>
      <c r="H16" s="112">
        <v>0.40500000000000003</v>
      </c>
      <c r="I16" s="130">
        <v>0.60299999999999998</v>
      </c>
      <c r="J16" s="112">
        <v>0.70699999999999996</v>
      </c>
      <c r="K16" s="131">
        <v>0.85399999999999998</v>
      </c>
    </row>
    <row r="17" spans="1:11" x14ac:dyDescent="0.3">
      <c r="A17" s="14"/>
      <c r="D17" s="133" t="s">
        <v>115</v>
      </c>
      <c r="E17" s="140" t="s">
        <v>95</v>
      </c>
      <c r="F17" s="144">
        <v>0.745</v>
      </c>
      <c r="G17" s="148">
        <v>0.77500000000000002</v>
      </c>
      <c r="H17" s="112">
        <v>0.752</v>
      </c>
      <c r="I17" s="130">
        <v>0.82699999999999996</v>
      </c>
      <c r="J17" s="112">
        <v>0.71699999999999997</v>
      </c>
      <c r="K17" s="131">
        <v>0.71</v>
      </c>
    </row>
    <row r="18" spans="1:11" x14ac:dyDescent="0.3">
      <c r="A18" s="14"/>
      <c r="D18" s="133" t="s">
        <v>33</v>
      </c>
      <c r="E18" s="140" t="s">
        <v>96</v>
      </c>
      <c r="F18" s="144">
        <v>0.60899999999999999</v>
      </c>
      <c r="G18" s="148">
        <v>0.42599999999999999</v>
      </c>
      <c r="H18" s="112">
        <v>0.28599999999999998</v>
      </c>
      <c r="I18" s="130">
        <v>0.41199999999999998</v>
      </c>
      <c r="J18" s="112">
        <v>0.85299999999999998</v>
      </c>
      <c r="K18" s="131">
        <v>0.629</v>
      </c>
    </row>
    <row r="19" spans="1:11" x14ac:dyDescent="0.3">
      <c r="A19" s="14"/>
      <c r="D19" s="133" t="s">
        <v>34</v>
      </c>
      <c r="E19" s="140" t="s">
        <v>96</v>
      </c>
      <c r="F19" s="144">
        <v>0.78500000000000003</v>
      </c>
      <c r="G19" s="148">
        <v>0.71</v>
      </c>
      <c r="H19" s="112">
        <v>0.59899999999999998</v>
      </c>
      <c r="I19" s="130">
        <v>0.68500000000000005</v>
      </c>
      <c r="J19" s="112">
        <v>0.80700000000000005</v>
      </c>
      <c r="K19" s="131">
        <v>0.88800000000000001</v>
      </c>
    </row>
    <row r="20" spans="1:11" x14ac:dyDescent="0.3">
      <c r="A20" s="14"/>
      <c r="D20" s="133" t="s">
        <v>35</v>
      </c>
      <c r="E20" s="140" t="s">
        <v>96</v>
      </c>
      <c r="F20" s="144">
        <v>0.78</v>
      </c>
      <c r="G20" s="148">
        <v>0.76700000000000002</v>
      </c>
      <c r="H20" s="112">
        <v>0.71299999999999997</v>
      </c>
      <c r="I20" s="130">
        <v>0.85299999999999998</v>
      </c>
      <c r="J20" s="112">
        <v>0.78300000000000003</v>
      </c>
      <c r="K20" s="131">
        <v>0.754</v>
      </c>
    </row>
    <row r="21" spans="1:11" x14ac:dyDescent="0.3">
      <c r="A21" s="14"/>
      <c r="D21" s="133" t="s">
        <v>116</v>
      </c>
      <c r="E21" s="140" t="s">
        <v>97</v>
      </c>
      <c r="F21" s="144">
        <v>0.61</v>
      </c>
      <c r="G21" s="148">
        <v>0.33100000000000002</v>
      </c>
      <c r="H21" s="112">
        <v>0.216</v>
      </c>
      <c r="I21" s="130">
        <v>0.501</v>
      </c>
      <c r="J21" s="112">
        <v>0.69899999999999995</v>
      </c>
      <c r="K21" s="131">
        <v>0.78800000000000003</v>
      </c>
    </row>
    <row r="22" spans="1:11" x14ac:dyDescent="0.3">
      <c r="A22" s="14"/>
      <c r="D22" s="133" t="s">
        <v>117</v>
      </c>
      <c r="E22" s="140" t="s">
        <v>97</v>
      </c>
      <c r="F22" s="144">
        <v>0.81499999999999995</v>
      </c>
      <c r="G22" s="148">
        <v>0.76700000000000002</v>
      </c>
      <c r="H22" s="112">
        <v>0.69</v>
      </c>
      <c r="I22" s="130">
        <v>0.83099999999999996</v>
      </c>
      <c r="J22" s="112">
        <v>0.84199999999999997</v>
      </c>
      <c r="K22" s="131">
        <v>0.82599999999999996</v>
      </c>
    </row>
    <row r="23" spans="1:11" x14ac:dyDescent="0.3">
      <c r="A23" s="14"/>
      <c r="D23" s="133" t="s">
        <v>118</v>
      </c>
      <c r="E23" s="140" t="s">
        <v>97</v>
      </c>
      <c r="F23" s="144">
        <v>0.80600000000000005</v>
      </c>
      <c r="G23" s="148">
        <v>0.81100000000000005</v>
      </c>
      <c r="H23" s="112">
        <v>0.73799999999999999</v>
      </c>
      <c r="I23" s="130">
        <v>0.85799999999999998</v>
      </c>
      <c r="J23" s="112">
        <v>0.79300000000000004</v>
      </c>
      <c r="K23" s="131">
        <v>0.8</v>
      </c>
    </row>
    <row r="24" spans="1:11" x14ac:dyDescent="0.3">
      <c r="A24" s="14"/>
      <c r="D24" s="133"/>
      <c r="E24" s="140"/>
      <c r="F24" s="144"/>
      <c r="G24" s="148"/>
      <c r="H24" s="112"/>
      <c r="I24" s="130"/>
      <c r="J24" s="112"/>
      <c r="K24" s="131"/>
    </row>
    <row r="25" spans="1:11" x14ac:dyDescent="0.3">
      <c r="A25" s="14"/>
      <c r="D25" s="133"/>
      <c r="E25" s="140"/>
      <c r="F25" s="144"/>
      <c r="G25" s="148"/>
      <c r="H25" s="112"/>
      <c r="I25" s="130"/>
      <c r="J25" s="112"/>
      <c r="K25" s="131"/>
    </row>
    <row r="26" spans="1:11" s="12" customFormat="1" x14ac:dyDescent="0.3">
      <c r="A26" s="14"/>
      <c r="B26" s="20"/>
      <c r="D26" s="133"/>
      <c r="E26" s="140"/>
      <c r="F26" s="144"/>
      <c r="G26" s="148"/>
      <c r="H26" s="112"/>
      <c r="I26" s="130"/>
      <c r="J26" s="112"/>
      <c r="K26" s="131"/>
    </row>
    <row r="27" spans="1:11" x14ac:dyDescent="0.3">
      <c r="A27" s="14"/>
      <c r="D27" s="133"/>
      <c r="E27" s="140"/>
      <c r="F27" s="144"/>
      <c r="G27" s="148"/>
      <c r="H27" s="112"/>
      <c r="I27" s="130"/>
      <c r="J27" s="112"/>
      <c r="K27" s="131"/>
    </row>
    <row r="28" spans="1:11" x14ac:dyDescent="0.3">
      <c r="A28" s="14"/>
      <c r="D28" s="133"/>
      <c r="E28" s="140"/>
      <c r="F28" s="144"/>
      <c r="G28" s="148"/>
      <c r="H28" s="112"/>
      <c r="I28" s="130"/>
      <c r="J28" s="112"/>
      <c r="K28" s="131"/>
    </row>
    <row r="29" spans="1:11" x14ac:dyDescent="0.3">
      <c r="A29" s="14"/>
      <c r="D29" s="133"/>
      <c r="E29" s="140"/>
      <c r="F29" s="144"/>
      <c r="G29" s="148"/>
      <c r="H29" s="112"/>
      <c r="I29" s="130"/>
      <c r="J29" s="112"/>
      <c r="K29" s="131"/>
    </row>
    <row r="30" spans="1:11" s="12" customFormat="1" x14ac:dyDescent="0.3">
      <c r="A30" s="14"/>
      <c r="B30" s="20"/>
      <c r="D30" s="133"/>
      <c r="E30" s="140"/>
      <c r="F30" s="144"/>
      <c r="G30" s="148"/>
      <c r="H30" s="112"/>
      <c r="I30" s="130"/>
      <c r="J30" s="112"/>
      <c r="K30" s="131"/>
    </row>
    <row r="31" spans="1:11" x14ac:dyDescent="0.3">
      <c r="A31" s="14"/>
      <c r="D31" s="133"/>
      <c r="E31" s="140"/>
      <c r="F31" s="144"/>
      <c r="G31" s="148"/>
      <c r="H31" s="112"/>
      <c r="I31" s="130"/>
      <c r="J31" s="112"/>
      <c r="K31" s="131"/>
    </row>
    <row r="32" spans="1:11" x14ac:dyDescent="0.3">
      <c r="A32" s="14"/>
      <c r="D32" s="133"/>
      <c r="E32" s="140"/>
      <c r="F32" s="144"/>
      <c r="G32" s="148"/>
      <c r="H32" s="112"/>
      <c r="I32" s="130"/>
      <c r="J32" s="112"/>
      <c r="K32" s="131"/>
    </row>
    <row r="33" spans="1:11" x14ac:dyDescent="0.3">
      <c r="A33" s="14"/>
      <c r="D33" s="133"/>
      <c r="E33" s="140"/>
      <c r="F33" s="144"/>
      <c r="G33" s="148"/>
      <c r="H33" s="112"/>
      <c r="I33" s="130"/>
      <c r="J33" s="112"/>
      <c r="K33" s="131"/>
    </row>
    <row r="34" spans="1:11" x14ac:dyDescent="0.3">
      <c r="A34" s="14"/>
      <c r="D34" s="133"/>
      <c r="E34" s="140"/>
      <c r="F34" s="144"/>
      <c r="G34" s="148"/>
      <c r="H34" s="112"/>
      <c r="I34" s="130"/>
      <c r="J34" s="112"/>
      <c r="K34" s="131"/>
    </row>
    <row r="35" spans="1:11" s="12" customFormat="1" x14ac:dyDescent="0.3">
      <c r="B35" s="20"/>
      <c r="D35" s="134"/>
      <c r="E35" s="141"/>
      <c r="F35" s="145"/>
      <c r="G35" s="149"/>
      <c r="H35" s="113"/>
      <c r="I35" s="137"/>
      <c r="J35" s="113"/>
      <c r="K35" s="138"/>
    </row>
    <row r="36" spans="1:11" s="40" customFormat="1" x14ac:dyDescent="0.3"/>
    <row r="37" spans="1:11" ht="18" x14ac:dyDescent="0.3">
      <c r="A37" s="14"/>
      <c r="B37" s="13" t="s">
        <v>136</v>
      </c>
    </row>
    <row r="38" spans="1:11" s="17" customFormat="1" x14ac:dyDescent="0.3">
      <c r="B38" s="18"/>
      <c r="D38" s="340" t="s">
        <v>63</v>
      </c>
      <c r="E38" s="341"/>
      <c r="F38" s="142" t="s">
        <v>130</v>
      </c>
      <c r="G38" s="146" t="s">
        <v>131</v>
      </c>
      <c r="H38" s="4" t="s">
        <v>132</v>
      </c>
      <c r="I38" s="5" t="s">
        <v>133</v>
      </c>
      <c r="J38" s="19" t="s">
        <v>134</v>
      </c>
      <c r="K38" s="6" t="s">
        <v>135</v>
      </c>
    </row>
    <row r="39" spans="1:11" s="12" customFormat="1" x14ac:dyDescent="0.3">
      <c r="B39" s="20"/>
      <c r="D39" s="132" t="s">
        <v>104</v>
      </c>
      <c r="E39" s="139" t="s">
        <v>92</v>
      </c>
      <c r="F39" s="143">
        <v>0.112</v>
      </c>
      <c r="G39" s="147">
        <v>2E-3</v>
      </c>
      <c r="H39" s="111">
        <v>1E-3</v>
      </c>
      <c r="I39" s="126">
        <v>2E-3</v>
      </c>
      <c r="J39" s="111">
        <v>2.9000000000000001E-2</v>
      </c>
      <c r="K39" s="127">
        <v>0.30599999999999999</v>
      </c>
    </row>
    <row r="40" spans="1:11" x14ac:dyDescent="0.3">
      <c r="D40" s="133" t="s">
        <v>105</v>
      </c>
      <c r="E40" s="140" t="s">
        <v>92</v>
      </c>
      <c r="F40" s="144">
        <v>1.2E-2</v>
      </c>
      <c r="G40" s="148">
        <v>2.1999999999999999E-2</v>
      </c>
      <c r="H40" s="112">
        <v>6.0000000000000001E-3</v>
      </c>
      <c r="I40" s="130">
        <v>2.9000000000000001E-2</v>
      </c>
      <c r="J40" s="112">
        <v>8.9999999999999993E-3</v>
      </c>
      <c r="K40" s="131">
        <v>3.0000000000000001E-3</v>
      </c>
    </row>
    <row r="41" spans="1:11" x14ac:dyDescent="0.3">
      <c r="D41" s="133" t="s">
        <v>106</v>
      </c>
      <c r="E41" s="140" t="s">
        <v>92</v>
      </c>
      <c r="F41" s="144">
        <v>0.08</v>
      </c>
      <c r="G41" s="148">
        <v>0.1</v>
      </c>
      <c r="H41" s="112">
        <v>0.755</v>
      </c>
      <c r="I41" s="130">
        <v>0.02</v>
      </c>
      <c r="J41" s="112">
        <v>3.2000000000000001E-2</v>
      </c>
      <c r="K41" s="131">
        <v>3.0000000000000001E-3</v>
      </c>
    </row>
    <row r="42" spans="1:11" x14ac:dyDescent="0.3">
      <c r="D42" s="133" t="s">
        <v>107</v>
      </c>
      <c r="E42" s="140" t="s">
        <v>93</v>
      </c>
      <c r="F42" s="144">
        <v>6.5000000000000002E-2</v>
      </c>
      <c r="G42" s="148">
        <v>5.0000000000000001E-3</v>
      </c>
      <c r="H42" s="112">
        <v>2E-3</v>
      </c>
      <c r="I42" s="130">
        <v>4.0000000000000001E-3</v>
      </c>
      <c r="J42" s="112">
        <v>2.5999999999999999E-2</v>
      </c>
      <c r="K42" s="131">
        <v>0.16600000000000001</v>
      </c>
    </row>
    <row r="43" spans="1:11" x14ac:dyDescent="0.3">
      <c r="A43" s="14"/>
      <c r="D43" s="133" t="s">
        <v>108</v>
      </c>
      <c r="E43" s="140" t="s">
        <v>93</v>
      </c>
      <c r="F43" s="144">
        <v>0.13800000000000001</v>
      </c>
      <c r="G43" s="148">
        <v>1.0999999999999999E-2</v>
      </c>
      <c r="H43" s="112">
        <v>1.2E-2</v>
      </c>
      <c r="I43" s="130">
        <v>8.0000000000000002E-3</v>
      </c>
      <c r="J43" s="112">
        <v>0.41099999999999998</v>
      </c>
      <c r="K43" s="131">
        <v>1.4E-2</v>
      </c>
    </row>
    <row r="44" spans="1:11" x14ac:dyDescent="0.3">
      <c r="A44" s="14"/>
      <c r="D44" s="133" t="s">
        <v>109</v>
      </c>
      <c r="E44" s="140" t="s">
        <v>93</v>
      </c>
      <c r="F44" s="144">
        <v>4.2000000000000003E-2</v>
      </c>
      <c r="G44" s="148">
        <v>0.19800000000000001</v>
      </c>
      <c r="H44" s="112">
        <v>0.06</v>
      </c>
      <c r="I44" s="130">
        <v>2.7E-2</v>
      </c>
      <c r="J44" s="112">
        <v>0.02</v>
      </c>
      <c r="K44" s="131">
        <v>3.0000000000000001E-3</v>
      </c>
    </row>
    <row r="45" spans="1:11" x14ac:dyDescent="0.3">
      <c r="A45" s="14"/>
      <c r="D45" s="133" t="s">
        <v>110</v>
      </c>
      <c r="E45" s="140" t="s">
        <v>94</v>
      </c>
      <c r="F45" s="144">
        <v>6.2E-2</v>
      </c>
      <c r="G45" s="148">
        <v>0.01</v>
      </c>
      <c r="H45" s="112">
        <v>7.0000000000000001E-3</v>
      </c>
      <c r="I45" s="130">
        <v>7.0000000000000001E-3</v>
      </c>
      <c r="J45" s="112">
        <v>0.17299999999999999</v>
      </c>
      <c r="K45" s="131">
        <v>1.4E-2</v>
      </c>
    </row>
    <row r="46" spans="1:11" x14ac:dyDescent="0.3">
      <c r="A46" s="14"/>
      <c r="D46" s="133" t="s">
        <v>111</v>
      </c>
      <c r="E46" s="140" t="s">
        <v>94</v>
      </c>
      <c r="F46" s="144">
        <v>0.02</v>
      </c>
      <c r="G46" s="148">
        <v>8.3000000000000004E-2</v>
      </c>
      <c r="H46" s="112">
        <v>1.7999999999999999E-2</v>
      </c>
      <c r="I46" s="130">
        <v>1.7999999999999999E-2</v>
      </c>
      <c r="J46" s="112">
        <v>1.2999999999999999E-2</v>
      </c>
      <c r="K46" s="131">
        <v>2E-3</v>
      </c>
    </row>
    <row r="47" spans="1:11" x14ac:dyDescent="0.3">
      <c r="A47" s="14"/>
      <c r="D47" s="133" t="s">
        <v>112</v>
      </c>
      <c r="E47" s="140" t="s">
        <v>95</v>
      </c>
      <c r="F47" s="144">
        <v>3.5000000000000003E-2</v>
      </c>
      <c r="G47" s="148">
        <v>0.109</v>
      </c>
      <c r="H47" s="112">
        <v>2.7E-2</v>
      </c>
      <c r="I47" s="130">
        <v>8.4000000000000005E-2</v>
      </c>
      <c r="J47" s="112">
        <v>1.4999999999999999E-2</v>
      </c>
      <c r="K47" s="131">
        <v>3.0000000000000001E-3</v>
      </c>
    </row>
    <row r="48" spans="1:11" x14ac:dyDescent="0.3">
      <c r="A48" s="14"/>
      <c r="D48" s="133" t="s">
        <v>113</v>
      </c>
      <c r="E48" s="140" t="s">
        <v>95</v>
      </c>
      <c r="F48" s="144">
        <v>2.1000000000000001E-2</v>
      </c>
      <c r="G48" s="148">
        <v>2.1999999999999999E-2</v>
      </c>
      <c r="H48" s="112">
        <v>8.0000000000000002E-3</v>
      </c>
      <c r="I48" s="130">
        <v>6.4000000000000001E-2</v>
      </c>
      <c r="J48" s="112">
        <v>2.3E-2</v>
      </c>
      <c r="K48" s="131">
        <v>2E-3</v>
      </c>
    </row>
    <row r="49" spans="1:11" x14ac:dyDescent="0.3">
      <c r="A49" s="14"/>
      <c r="D49" s="133" t="s">
        <v>114</v>
      </c>
      <c r="E49" s="140" t="s">
        <v>95</v>
      </c>
      <c r="F49" s="144">
        <v>1.9E-2</v>
      </c>
      <c r="G49" s="148">
        <v>1.7999999999999999E-2</v>
      </c>
      <c r="H49" s="112">
        <v>8.0000000000000002E-3</v>
      </c>
      <c r="I49" s="130">
        <v>4.9000000000000002E-2</v>
      </c>
      <c r="J49" s="112">
        <v>0.02</v>
      </c>
      <c r="K49" s="131">
        <v>8.0000000000000002E-3</v>
      </c>
    </row>
    <row r="50" spans="1:11" x14ac:dyDescent="0.3">
      <c r="A50" s="14"/>
      <c r="D50" s="133" t="s">
        <v>115</v>
      </c>
      <c r="E50" s="140" t="s">
        <v>95</v>
      </c>
      <c r="F50" s="144">
        <v>0.05</v>
      </c>
      <c r="G50" s="148">
        <v>0.24299999999999999</v>
      </c>
      <c r="H50" s="112">
        <v>3.3000000000000002E-2</v>
      </c>
      <c r="I50" s="130">
        <v>6.6000000000000003E-2</v>
      </c>
      <c r="J50" s="112">
        <v>1.4E-2</v>
      </c>
      <c r="K50" s="131">
        <v>3.0000000000000001E-3</v>
      </c>
    </row>
    <row r="51" spans="1:11" x14ac:dyDescent="0.3">
      <c r="A51" s="14"/>
      <c r="D51" s="133" t="s">
        <v>33</v>
      </c>
      <c r="E51" s="140" t="s">
        <v>96</v>
      </c>
      <c r="F51" s="144">
        <v>2.8000000000000001E-2</v>
      </c>
      <c r="G51" s="148">
        <v>5.0000000000000001E-3</v>
      </c>
      <c r="H51" s="112">
        <v>4.0000000000000001E-3</v>
      </c>
      <c r="I51" s="130">
        <v>4.0000000000000001E-3</v>
      </c>
      <c r="J51" s="112">
        <v>6.6000000000000003E-2</v>
      </c>
      <c r="K51" s="131">
        <v>1.6E-2</v>
      </c>
    </row>
    <row r="52" spans="1:11" x14ac:dyDescent="0.3">
      <c r="A52" s="14"/>
      <c r="D52" s="133" t="s">
        <v>34</v>
      </c>
      <c r="E52" s="140" t="s">
        <v>96</v>
      </c>
      <c r="F52" s="144">
        <v>8.5000000000000006E-2</v>
      </c>
      <c r="G52" s="148">
        <v>6.0000000000000001E-3</v>
      </c>
      <c r="H52" s="112">
        <v>4.0000000000000001E-3</v>
      </c>
      <c r="I52" s="130">
        <v>5.0000000000000001E-3</v>
      </c>
      <c r="J52" s="112">
        <v>3.3000000000000002E-2</v>
      </c>
      <c r="K52" s="131">
        <v>0.218</v>
      </c>
    </row>
    <row r="53" spans="1:11" x14ac:dyDescent="0.3">
      <c r="A53" s="14"/>
      <c r="D53" s="133" t="s">
        <v>35</v>
      </c>
      <c r="E53" s="140" t="s">
        <v>96</v>
      </c>
      <c r="F53" s="144">
        <v>2.8000000000000001E-2</v>
      </c>
      <c r="G53" s="148">
        <v>9.5000000000000001E-2</v>
      </c>
      <c r="H53" s="112">
        <v>0.03</v>
      </c>
      <c r="I53" s="130">
        <v>4.4999999999999998E-2</v>
      </c>
      <c r="J53" s="112">
        <v>1.7999999999999999E-2</v>
      </c>
      <c r="K53" s="131">
        <v>3.0000000000000001E-3</v>
      </c>
    </row>
    <row r="54" spans="1:11" x14ac:dyDescent="0.3">
      <c r="A54" s="14"/>
      <c r="D54" s="133" t="s">
        <v>116</v>
      </c>
      <c r="E54" s="140" t="s">
        <v>97</v>
      </c>
      <c r="F54" s="144">
        <v>9.6000000000000002E-2</v>
      </c>
      <c r="G54" s="148">
        <v>4.0000000000000001E-3</v>
      </c>
      <c r="H54" s="112">
        <v>2E-3</v>
      </c>
      <c r="I54" s="130">
        <v>5.0000000000000001E-3</v>
      </c>
      <c r="J54" s="112">
        <v>6.3E-2</v>
      </c>
      <c r="K54" s="131">
        <v>0.22500000000000001</v>
      </c>
    </row>
    <row r="55" spans="1:11" x14ac:dyDescent="0.3">
      <c r="A55" s="14"/>
      <c r="D55" s="133" t="s">
        <v>117</v>
      </c>
      <c r="E55" s="140" t="s">
        <v>97</v>
      </c>
      <c r="F55" s="144">
        <v>4.2999999999999997E-2</v>
      </c>
      <c r="G55" s="148">
        <v>3.5000000000000003E-2</v>
      </c>
      <c r="H55" s="112">
        <v>0.01</v>
      </c>
      <c r="I55" s="130">
        <v>0.215</v>
      </c>
      <c r="J55" s="112">
        <v>1.4999999999999999E-2</v>
      </c>
      <c r="K55" s="131">
        <v>4.0000000000000001E-3</v>
      </c>
    </row>
    <row r="56" spans="1:11" x14ac:dyDescent="0.3">
      <c r="A56" s="14"/>
      <c r="D56" s="133" t="s">
        <v>118</v>
      </c>
      <c r="E56" s="140" t="s">
        <v>97</v>
      </c>
      <c r="F56" s="144">
        <v>6.5000000000000002E-2</v>
      </c>
      <c r="G56" s="148">
        <v>3.2000000000000001E-2</v>
      </c>
      <c r="H56" s="112">
        <v>1.2999999999999999E-2</v>
      </c>
      <c r="I56" s="130">
        <v>0.34899999999999998</v>
      </c>
      <c r="J56" s="112">
        <v>1.9E-2</v>
      </c>
      <c r="K56" s="131">
        <v>6.0000000000000001E-3</v>
      </c>
    </row>
    <row r="57" spans="1:11" x14ac:dyDescent="0.3">
      <c r="A57" s="14"/>
      <c r="D57" s="133"/>
      <c r="E57" s="140"/>
      <c r="F57" s="144"/>
      <c r="G57" s="148"/>
      <c r="H57" s="112"/>
      <c r="I57" s="130"/>
      <c r="J57" s="112"/>
      <c r="K57" s="131"/>
    </row>
    <row r="58" spans="1:11" x14ac:dyDescent="0.3">
      <c r="A58" s="14"/>
      <c r="D58" s="133"/>
      <c r="E58" s="140"/>
      <c r="F58" s="144"/>
      <c r="G58" s="148"/>
      <c r="H58" s="112"/>
      <c r="I58" s="130"/>
      <c r="J58" s="112"/>
      <c r="K58" s="131"/>
    </row>
    <row r="59" spans="1:11" s="12" customFormat="1" x14ac:dyDescent="0.3">
      <c r="A59" s="14"/>
      <c r="B59" s="20"/>
      <c r="D59" s="133"/>
      <c r="E59" s="140"/>
      <c r="F59" s="144"/>
      <c r="G59" s="148"/>
      <c r="H59" s="112"/>
      <c r="I59" s="130"/>
      <c r="J59" s="112"/>
      <c r="K59" s="131"/>
    </row>
    <row r="60" spans="1:11" x14ac:dyDescent="0.3">
      <c r="A60" s="14"/>
      <c r="D60" s="133"/>
      <c r="E60" s="140"/>
      <c r="F60" s="144"/>
      <c r="G60" s="148"/>
      <c r="H60" s="112"/>
      <c r="I60" s="130"/>
      <c r="J60" s="112"/>
      <c r="K60" s="131"/>
    </row>
    <row r="61" spans="1:11" x14ac:dyDescent="0.3">
      <c r="A61" s="14"/>
      <c r="D61" s="133"/>
      <c r="E61" s="140"/>
      <c r="F61" s="144"/>
      <c r="G61" s="148"/>
      <c r="H61" s="112"/>
      <c r="I61" s="130"/>
      <c r="J61" s="112"/>
      <c r="K61" s="131"/>
    </row>
    <row r="62" spans="1:11" x14ac:dyDescent="0.3">
      <c r="A62" s="14"/>
      <c r="D62" s="133"/>
      <c r="E62" s="140"/>
      <c r="F62" s="144"/>
      <c r="G62" s="148"/>
      <c r="H62" s="112"/>
      <c r="I62" s="130"/>
      <c r="J62" s="112"/>
      <c r="K62" s="131"/>
    </row>
    <row r="63" spans="1:11" s="12" customFormat="1" x14ac:dyDescent="0.3">
      <c r="A63" s="14"/>
      <c r="B63" s="20"/>
      <c r="D63" s="133"/>
      <c r="E63" s="140"/>
      <c r="F63" s="144"/>
      <c r="G63" s="148"/>
      <c r="H63" s="112"/>
      <c r="I63" s="130"/>
      <c r="J63" s="112"/>
      <c r="K63" s="131"/>
    </row>
    <row r="64" spans="1:11" x14ac:dyDescent="0.3">
      <c r="A64" s="14"/>
      <c r="D64" s="133"/>
      <c r="E64" s="140"/>
      <c r="F64" s="144"/>
      <c r="G64" s="148"/>
      <c r="H64" s="112"/>
      <c r="I64" s="130"/>
      <c r="J64" s="112"/>
      <c r="K64" s="131"/>
    </row>
    <row r="65" spans="1:11" x14ac:dyDescent="0.3">
      <c r="A65" s="14"/>
      <c r="D65" s="133"/>
      <c r="E65" s="140"/>
      <c r="F65" s="144"/>
      <c r="G65" s="148"/>
      <c r="H65" s="112"/>
      <c r="I65" s="130"/>
      <c r="J65" s="112"/>
      <c r="K65" s="131"/>
    </row>
    <row r="66" spans="1:11" x14ac:dyDescent="0.3">
      <c r="A66" s="14"/>
      <c r="D66" s="133"/>
      <c r="E66" s="140"/>
      <c r="F66" s="144"/>
      <c r="G66" s="148"/>
      <c r="H66" s="112"/>
      <c r="I66" s="130"/>
      <c r="J66" s="112"/>
      <c r="K66" s="131"/>
    </row>
    <row r="67" spans="1:11" x14ac:dyDescent="0.3">
      <c r="A67" s="14"/>
      <c r="D67" s="133"/>
      <c r="E67" s="140"/>
      <c r="F67" s="144"/>
      <c r="G67" s="148"/>
      <c r="H67" s="112"/>
      <c r="I67" s="130"/>
      <c r="J67" s="112"/>
      <c r="K67" s="131"/>
    </row>
    <row r="68" spans="1:11" s="12" customFormat="1" x14ac:dyDescent="0.3">
      <c r="B68" s="20"/>
      <c r="D68" s="134"/>
      <c r="E68" s="141"/>
      <c r="F68" s="145"/>
      <c r="G68" s="149"/>
      <c r="H68" s="113"/>
      <c r="I68" s="137"/>
      <c r="J68" s="113"/>
      <c r="K68" s="138"/>
    </row>
    <row r="69" spans="1:11" s="12" customFormat="1" x14ac:dyDescent="0.3">
      <c r="B69" s="20"/>
      <c r="E69" s="172" t="s">
        <v>137</v>
      </c>
      <c r="F69" s="134">
        <f>SUM(F39:F68)</f>
        <v>1.0010000000000001</v>
      </c>
      <c r="G69" s="176">
        <f t="shared" ref="G69:K69" si="0">SUM(G39:G68)</f>
        <v>1</v>
      </c>
      <c r="H69" s="177">
        <f t="shared" si="0"/>
        <v>1.0000000000000002</v>
      </c>
      <c r="I69" s="178">
        <f t="shared" si="0"/>
        <v>1.0009999999999999</v>
      </c>
      <c r="J69" s="177">
        <f t="shared" si="0"/>
        <v>0.99900000000000011</v>
      </c>
      <c r="K69" s="179">
        <f t="shared" si="0"/>
        <v>0.999</v>
      </c>
    </row>
    <row r="71" spans="1:11" ht="18" x14ac:dyDescent="0.3">
      <c r="B71" s="13" t="s">
        <v>138</v>
      </c>
    </row>
    <row r="72" spans="1:11" s="17" customFormat="1" x14ac:dyDescent="0.3">
      <c r="B72" s="18"/>
      <c r="D72" s="340" t="s">
        <v>63</v>
      </c>
      <c r="E72" s="341"/>
      <c r="F72" s="89" t="s">
        <v>131</v>
      </c>
      <c r="G72" s="82" t="s">
        <v>132</v>
      </c>
      <c r="H72" s="4" t="s">
        <v>133</v>
      </c>
      <c r="I72" s="5" t="s">
        <v>134</v>
      </c>
      <c r="J72" s="84" t="s">
        <v>135</v>
      </c>
    </row>
    <row r="73" spans="1:11" s="12" customFormat="1" x14ac:dyDescent="0.3">
      <c r="B73" s="20"/>
      <c r="D73" s="132"/>
      <c r="E73" s="139" t="s">
        <v>49</v>
      </c>
      <c r="F73" s="124">
        <v>0.09</v>
      </c>
      <c r="G73" s="125">
        <v>6.3E-2</v>
      </c>
      <c r="H73" s="111">
        <v>9.7000000000000003E-2</v>
      </c>
      <c r="I73" s="126">
        <v>7.6999999999999999E-2</v>
      </c>
      <c r="J73" s="173">
        <v>5.2999999999999999E-2</v>
      </c>
    </row>
    <row r="74" spans="1:11" x14ac:dyDescent="0.3">
      <c r="D74" s="133"/>
      <c r="E74" s="140" t="s">
        <v>139</v>
      </c>
      <c r="F74" s="128">
        <v>0.3</v>
      </c>
      <c r="G74" s="129">
        <v>0.16700000000000001</v>
      </c>
      <c r="H74" s="112">
        <v>0.24299999999999999</v>
      </c>
      <c r="I74" s="130">
        <v>0.41</v>
      </c>
      <c r="J74" s="174">
        <v>0.63300000000000001</v>
      </c>
      <c r="K74" s="14"/>
    </row>
    <row r="75" spans="1:11" x14ac:dyDescent="0.3">
      <c r="D75" s="133"/>
      <c r="E75" s="140" t="s">
        <v>140</v>
      </c>
      <c r="F75" s="128">
        <v>0.19</v>
      </c>
      <c r="G75" s="129">
        <v>0.153</v>
      </c>
      <c r="H75" s="112">
        <v>0.20699999999999999</v>
      </c>
      <c r="I75" s="130">
        <v>0.16300000000000001</v>
      </c>
      <c r="J75" s="174">
        <v>0.14699999999999999</v>
      </c>
      <c r="K75" s="14"/>
    </row>
    <row r="76" spans="1:11" x14ac:dyDescent="0.3">
      <c r="D76" s="133"/>
      <c r="E76" s="140" t="s">
        <v>46</v>
      </c>
      <c r="F76" s="128">
        <v>0.42</v>
      </c>
      <c r="G76" s="129">
        <v>0.61699999999999999</v>
      </c>
      <c r="H76" s="112">
        <v>0.45300000000000001</v>
      </c>
      <c r="I76" s="130">
        <v>0.35</v>
      </c>
      <c r="J76" s="174">
        <v>0.16700000000000001</v>
      </c>
      <c r="K76" s="14"/>
    </row>
    <row r="77" spans="1:11" s="12" customFormat="1" x14ac:dyDescent="0.3">
      <c r="B77" s="20"/>
      <c r="D77" s="134"/>
      <c r="E77" s="141"/>
      <c r="F77" s="135"/>
      <c r="G77" s="136"/>
      <c r="H77" s="113"/>
      <c r="I77" s="137"/>
      <c r="J77" s="175"/>
    </row>
    <row r="78" spans="1:11" s="12" customFormat="1" x14ac:dyDescent="0.3">
      <c r="B78" s="20"/>
      <c r="E78" s="172" t="s">
        <v>137</v>
      </c>
      <c r="F78" s="134">
        <f>SUM(F73:F77)</f>
        <v>1</v>
      </c>
      <c r="G78" s="176">
        <f t="shared" ref="G78:J78" si="1">SUM(G73:G77)</f>
        <v>1</v>
      </c>
      <c r="H78" s="177">
        <f t="shared" si="1"/>
        <v>1</v>
      </c>
      <c r="I78" s="178">
        <f t="shared" si="1"/>
        <v>1</v>
      </c>
      <c r="J78" s="180">
        <f t="shared" si="1"/>
        <v>1</v>
      </c>
    </row>
    <row r="80" spans="1:11" s="9" customFormat="1" ht="23.4" x14ac:dyDescent="0.3">
      <c r="A80" s="7" t="s">
        <v>141</v>
      </c>
      <c r="B80" s="8"/>
      <c r="E80" s="87"/>
      <c r="F80" s="87"/>
      <c r="G80" s="10"/>
      <c r="H80" s="11"/>
      <c r="I80" s="11"/>
      <c r="J80" s="10"/>
      <c r="K80" s="11"/>
    </row>
    <row r="81" spans="1:11" ht="18" x14ac:dyDescent="0.3">
      <c r="B81" s="13" t="s">
        <v>142</v>
      </c>
    </row>
    <row r="82" spans="1:11" s="17" customFormat="1" x14ac:dyDescent="0.3">
      <c r="B82" s="18"/>
      <c r="D82" s="340" t="s">
        <v>63</v>
      </c>
      <c r="E82" s="341"/>
      <c r="F82" s="142" t="s">
        <v>137</v>
      </c>
      <c r="G82" s="146" t="s">
        <v>131</v>
      </c>
      <c r="H82" s="4" t="s">
        <v>132</v>
      </c>
      <c r="I82" s="5" t="s">
        <v>133</v>
      </c>
      <c r="J82" s="19" t="s">
        <v>134</v>
      </c>
      <c r="K82" s="6" t="s">
        <v>135</v>
      </c>
    </row>
    <row r="83" spans="1:11" s="12" customFormat="1" x14ac:dyDescent="0.3">
      <c r="B83" s="20"/>
      <c r="D83" s="132" t="s">
        <v>104</v>
      </c>
      <c r="E83" s="139" t="s">
        <v>92</v>
      </c>
      <c r="F83" s="143">
        <v>2.8000000000000001E-2</v>
      </c>
      <c r="G83" s="147">
        <v>0</v>
      </c>
      <c r="H83" s="111">
        <v>0</v>
      </c>
      <c r="I83" s="126">
        <v>0</v>
      </c>
      <c r="J83" s="111">
        <v>6.0000000000000001E-3</v>
      </c>
      <c r="K83" s="127">
        <v>8.3000000000000004E-2</v>
      </c>
    </row>
    <row r="84" spans="1:11" x14ac:dyDescent="0.3">
      <c r="D84" s="133" t="s">
        <v>105</v>
      </c>
      <c r="E84" s="140" t="s">
        <v>92</v>
      </c>
      <c r="F84" s="144">
        <v>0.01</v>
      </c>
      <c r="G84" s="148">
        <v>1.7000000000000001E-2</v>
      </c>
      <c r="H84" s="112">
        <v>7.0000000000000001E-3</v>
      </c>
      <c r="I84" s="130">
        <v>2.4E-2</v>
      </c>
      <c r="J84" s="112">
        <v>8.0000000000000002E-3</v>
      </c>
      <c r="K84" s="131">
        <v>2E-3</v>
      </c>
    </row>
    <row r="85" spans="1:11" x14ac:dyDescent="0.3">
      <c r="D85" s="133" t="s">
        <v>106</v>
      </c>
      <c r="E85" s="140" t="s">
        <v>92</v>
      </c>
      <c r="F85" s="144">
        <v>5.6000000000000001E-2</v>
      </c>
      <c r="G85" s="148">
        <v>5.8999999999999997E-2</v>
      </c>
      <c r="H85" s="112">
        <v>0.66</v>
      </c>
      <c r="I85" s="130">
        <v>1.2E-2</v>
      </c>
      <c r="J85" s="112">
        <v>2.1000000000000001E-2</v>
      </c>
      <c r="K85" s="131">
        <v>2E-3</v>
      </c>
    </row>
    <row r="86" spans="1:11" x14ac:dyDescent="0.3">
      <c r="D86" s="133" t="s">
        <v>107</v>
      </c>
      <c r="E86" s="140" t="s">
        <v>93</v>
      </c>
      <c r="F86" s="144">
        <v>8.4000000000000005E-2</v>
      </c>
      <c r="G86" s="148">
        <v>4.0000000000000001E-3</v>
      </c>
      <c r="H86" s="112">
        <v>2E-3</v>
      </c>
      <c r="I86" s="130">
        <v>3.0000000000000001E-3</v>
      </c>
      <c r="J86" s="112">
        <v>2.9000000000000001E-2</v>
      </c>
      <c r="K86" s="131">
        <v>0.23499999999999999</v>
      </c>
    </row>
    <row r="87" spans="1:11" x14ac:dyDescent="0.3">
      <c r="A87" s="14"/>
      <c r="D87" s="133" t="s">
        <v>108</v>
      </c>
      <c r="E87" s="140" t="s">
        <v>93</v>
      </c>
      <c r="F87" s="144">
        <v>0.161</v>
      </c>
      <c r="G87" s="148">
        <v>1.0999999999999999E-2</v>
      </c>
      <c r="H87" s="112">
        <v>1.7000000000000001E-2</v>
      </c>
      <c r="I87" s="130">
        <v>8.0000000000000002E-3</v>
      </c>
      <c r="J87" s="112">
        <v>0.5</v>
      </c>
      <c r="K87" s="131">
        <v>1.9E-2</v>
      </c>
    </row>
    <row r="88" spans="1:11" x14ac:dyDescent="0.3">
      <c r="A88" s="14"/>
      <c r="D88" s="133" t="s">
        <v>109</v>
      </c>
      <c r="E88" s="140" t="s">
        <v>93</v>
      </c>
      <c r="F88" s="144">
        <v>3.5000000000000003E-2</v>
      </c>
      <c r="G88" s="148">
        <v>0.14699999999999999</v>
      </c>
      <c r="H88" s="112">
        <v>6.3E-2</v>
      </c>
      <c r="I88" s="130">
        <v>2.1000000000000001E-2</v>
      </c>
      <c r="J88" s="112">
        <v>1.7000000000000001E-2</v>
      </c>
      <c r="K88" s="131">
        <v>3.0000000000000001E-3</v>
      </c>
    </row>
    <row r="89" spans="1:11" x14ac:dyDescent="0.3">
      <c r="A89" s="14"/>
      <c r="D89" s="133" t="s">
        <v>110</v>
      </c>
      <c r="E89" s="140" t="s">
        <v>94</v>
      </c>
      <c r="F89" s="144">
        <v>4.2000000000000003E-2</v>
      </c>
      <c r="G89" s="148">
        <v>6.0000000000000001E-3</v>
      </c>
      <c r="H89" s="112">
        <v>6.0000000000000001E-3</v>
      </c>
      <c r="I89" s="130">
        <v>4.0000000000000001E-3</v>
      </c>
      <c r="J89" s="112">
        <v>0.121</v>
      </c>
      <c r="K89" s="131">
        <v>1.0999999999999999E-2</v>
      </c>
    </row>
    <row r="90" spans="1:11" x14ac:dyDescent="0.3">
      <c r="A90" s="14"/>
      <c r="D90" s="133" t="s">
        <v>111</v>
      </c>
      <c r="E90" s="140" t="s">
        <v>94</v>
      </c>
      <c r="F90" s="144">
        <v>1.9E-2</v>
      </c>
      <c r="G90" s="148">
        <v>7.0000000000000007E-2</v>
      </c>
      <c r="H90" s="112">
        <v>2.4E-2</v>
      </c>
      <c r="I90" s="130">
        <v>1.4999999999999999E-2</v>
      </c>
      <c r="J90" s="112">
        <v>1.2999999999999999E-2</v>
      </c>
      <c r="K90" s="131">
        <v>2E-3</v>
      </c>
    </row>
    <row r="91" spans="1:11" x14ac:dyDescent="0.3">
      <c r="A91" s="14"/>
      <c r="D91" s="133" t="s">
        <v>112</v>
      </c>
      <c r="E91" s="140" t="s">
        <v>95</v>
      </c>
      <c r="F91" s="144">
        <v>5.5E-2</v>
      </c>
      <c r="G91" s="148">
        <v>0.152</v>
      </c>
      <c r="H91" s="112">
        <v>5.2999999999999999E-2</v>
      </c>
      <c r="I91" s="130">
        <v>0.11899999999999999</v>
      </c>
      <c r="J91" s="112">
        <v>2.4E-2</v>
      </c>
      <c r="K91" s="131">
        <v>5.0000000000000001E-3</v>
      </c>
    </row>
    <row r="92" spans="1:11" x14ac:dyDescent="0.3">
      <c r="A92" s="14"/>
      <c r="D92" s="133" t="s">
        <v>113</v>
      </c>
      <c r="E92" s="140" t="s">
        <v>95</v>
      </c>
      <c r="F92" s="144">
        <v>2.5000000000000001E-2</v>
      </c>
      <c r="G92" s="148">
        <v>2.3E-2</v>
      </c>
      <c r="H92" s="112">
        <v>1.2E-2</v>
      </c>
      <c r="I92" s="130">
        <v>6.8000000000000005E-2</v>
      </c>
      <c r="J92" s="112">
        <v>2.8000000000000001E-2</v>
      </c>
      <c r="K92" s="131">
        <v>3.0000000000000001E-3</v>
      </c>
    </row>
    <row r="93" spans="1:11" x14ac:dyDescent="0.3">
      <c r="A93" s="14"/>
      <c r="D93" s="133" t="s">
        <v>114</v>
      </c>
      <c r="E93" s="140" t="s">
        <v>95</v>
      </c>
      <c r="F93" s="144">
        <v>3.1E-2</v>
      </c>
      <c r="G93" s="148">
        <v>2.5000000000000001E-2</v>
      </c>
      <c r="H93" s="112">
        <v>1.4999999999999999E-2</v>
      </c>
      <c r="I93" s="130">
        <v>6.8000000000000005E-2</v>
      </c>
      <c r="J93" s="112">
        <v>3.3000000000000002E-2</v>
      </c>
      <c r="K93" s="131">
        <v>1.4999999999999999E-2</v>
      </c>
    </row>
    <row r="94" spans="1:11" x14ac:dyDescent="0.3">
      <c r="A94" s="14"/>
      <c r="D94" s="133" t="s">
        <v>115</v>
      </c>
      <c r="E94" s="140" t="s">
        <v>95</v>
      </c>
      <c r="F94" s="144">
        <v>7.5999999999999998E-2</v>
      </c>
      <c r="G94" s="148">
        <v>0.32500000000000001</v>
      </c>
      <c r="H94" s="112">
        <v>6.2E-2</v>
      </c>
      <c r="I94" s="130">
        <v>8.8999999999999996E-2</v>
      </c>
      <c r="J94" s="112">
        <v>2.1999999999999999E-2</v>
      </c>
      <c r="K94" s="131">
        <v>5.0000000000000001E-3</v>
      </c>
    </row>
    <row r="95" spans="1:11" x14ac:dyDescent="0.3">
      <c r="A95" s="14"/>
      <c r="D95" s="133" t="s">
        <v>33</v>
      </c>
      <c r="E95" s="140" t="s">
        <v>96</v>
      </c>
      <c r="F95" s="144">
        <v>2.1999999999999999E-2</v>
      </c>
      <c r="G95" s="148">
        <v>3.0000000000000001E-3</v>
      </c>
      <c r="H95" s="112">
        <v>4.0000000000000001E-3</v>
      </c>
      <c r="I95" s="130">
        <v>3.0000000000000001E-3</v>
      </c>
      <c r="J95" s="112">
        <v>5.2999999999999999E-2</v>
      </c>
      <c r="K95" s="131">
        <v>1.6E-2</v>
      </c>
    </row>
    <row r="96" spans="1:11" x14ac:dyDescent="0.3">
      <c r="A96" s="14"/>
      <c r="D96" s="133" t="s">
        <v>34</v>
      </c>
      <c r="E96" s="140" t="s">
        <v>96</v>
      </c>
      <c r="F96" s="144">
        <v>0.20200000000000001</v>
      </c>
      <c r="G96" s="148">
        <v>0.01</v>
      </c>
      <c r="H96" s="112">
        <v>8.0000000000000002E-3</v>
      </c>
      <c r="I96" s="130">
        <v>8.0000000000000002E-3</v>
      </c>
      <c r="J96" s="112">
        <v>6.8000000000000005E-2</v>
      </c>
      <c r="K96" s="131">
        <v>0.56599999999999995</v>
      </c>
    </row>
    <row r="97" spans="1:11" x14ac:dyDescent="0.3">
      <c r="A97" s="14"/>
      <c r="D97" s="133" t="s">
        <v>35</v>
      </c>
      <c r="E97" s="140" t="s">
        <v>96</v>
      </c>
      <c r="F97" s="144">
        <v>2.9000000000000001E-2</v>
      </c>
      <c r="G97" s="148">
        <v>8.5999999999999993E-2</v>
      </c>
      <c r="H97" s="112">
        <v>3.7999999999999999E-2</v>
      </c>
      <c r="I97" s="130">
        <v>4.2000000000000003E-2</v>
      </c>
      <c r="J97" s="112">
        <v>1.9E-2</v>
      </c>
      <c r="K97" s="131">
        <v>3.0000000000000001E-3</v>
      </c>
    </row>
    <row r="98" spans="1:11" x14ac:dyDescent="0.3">
      <c r="A98" s="14"/>
      <c r="D98" s="133" t="s">
        <v>116</v>
      </c>
      <c r="E98" s="140" t="s">
        <v>97</v>
      </c>
      <c r="F98" s="144">
        <v>7.0000000000000001E-3</v>
      </c>
      <c r="G98" s="148">
        <v>0</v>
      </c>
      <c r="H98" s="112">
        <v>0</v>
      </c>
      <c r="I98" s="130">
        <v>0</v>
      </c>
      <c r="J98" s="112">
        <v>5.0000000000000001E-3</v>
      </c>
      <c r="K98" s="131">
        <v>1.9E-2</v>
      </c>
    </row>
    <row r="99" spans="1:11" x14ac:dyDescent="0.3">
      <c r="A99" s="14"/>
      <c r="D99" s="133" t="s">
        <v>117</v>
      </c>
      <c r="E99" s="140" t="s">
        <v>97</v>
      </c>
      <c r="F99" s="144">
        <v>4.2999999999999997E-2</v>
      </c>
      <c r="G99" s="148">
        <v>0.03</v>
      </c>
      <c r="H99" s="112">
        <v>1.2E-2</v>
      </c>
      <c r="I99" s="130">
        <v>0.18099999999999999</v>
      </c>
      <c r="J99" s="112">
        <v>1.4999999999999999E-2</v>
      </c>
      <c r="K99" s="131">
        <v>5.0000000000000001E-3</v>
      </c>
    </row>
    <row r="100" spans="1:11" x14ac:dyDescent="0.3">
      <c r="A100" s="14"/>
      <c r="D100" s="133" t="s">
        <v>118</v>
      </c>
      <c r="E100" s="140" t="s">
        <v>97</v>
      </c>
      <c r="F100" s="144">
        <v>7.2999999999999995E-2</v>
      </c>
      <c r="G100" s="148">
        <v>3.1E-2</v>
      </c>
      <c r="H100" s="112">
        <v>1.7999999999999999E-2</v>
      </c>
      <c r="I100" s="130">
        <v>0.33500000000000002</v>
      </c>
      <c r="J100" s="112">
        <v>2.1000000000000001E-2</v>
      </c>
      <c r="K100" s="131">
        <v>7.0000000000000001E-3</v>
      </c>
    </row>
    <row r="101" spans="1:11" x14ac:dyDescent="0.3">
      <c r="A101" s="14"/>
      <c r="D101" s="133"/>
      <c r="E101" s="140"/>
      <c r="F101" s="144"/>
      <c r="G101" s="148"/>
      <c r="H101" s="112"/>
      <c r="I101" s="130"/>
      <c r="J101" s="112"/>
      <c r="K101" s="131"/>
    </row>
    <row r="102" spans="1:11" x14ac:dyDescent="0.3">
      <c r="A102" s="14"/>
      <c r="D102" s="133"/>
      <c r="E102" s="140"/>
      <c r="F102" s="144"/>
      <c r="G102" s="148"/>
      <c r="H102" s="112"/>
      <c r="I102" s="130"/>
      <c r="J102" s="112"/>
      <c r="K102" s="131"/>
    </row>
    <row r="103" spans="1:11" s="12" customFormat="1" x14ac:dyDescent="0.3">
      <c r="A103" s="14"/>
      <c r="B103" s="20"/>
      <c r="D103" s="133"/>
      <c r="E103" s="140"/>
      <c r="F103" s="144"/>
      <c r="G103" s="148"/>
      <c r="H103" s="112"/>
      <c r="I103" s="130"/>
      <c r="J103" s="112"/>
      <c r="K103" s="131"/>
    </row>
    <row r="104" spans="1:11" x14ac:dyDescent="0.3">
      <c r="A104" s="14"/>
      <c r="D104" s="133"/>
      <c r="E104" s="140"/>
      <c r="F104" s="144"/>
      <c r="G104" s="148"/>
      <c r="H104" s="112"/>
      <c r="I104" s="130"/>
      <c r="J104" s="112"/>
      <c r="K104" s="131"/>
    </row>
    <row r="105" spans="1:11" x14ac:dyDescent="0.3">
      <c r="A105" s="14"/>
      <c r="D105" s="133"/>
      <c r="E105" s="140"/>
      <c r="F105" s="144"/>
      <c r="G105" s="148"/>
      <c r="H105" s="112"/>
      <c r="I105" s="130"/>
      <c r="J105" s="112"/>
      <c r="K105" s="131"/>
    </row>
    <row r="106" spans="1:11" x14ac:dyDescent="0.3">
      <c r="A106" s="14"/>
      <c r="D106" s="133"/>
      <c r="E106" s="140"/>
      <c r="F106" s="144"/>
      <c r="G106" s="148"/>
      <c r="H106" s="112"/>
      <c r="I106" s="130"/>
      <c r="J106" s="112"/>
      <c r="K106" s="131"/>
    </row>
    <row r="107" spans="1:11" s="12" customFormat="1" x14ac:dyDescent="0.3">
      <c r="A107" s="14"/>
      <c r="B107" s="20"/>
      <c r="D107" s="133"/>
      <c r="E107" s="140"/>
      <c r="F107" s="144"/>
      <c r="G107" s="148"/>
      <c r="H107" s="112"/>
      <c r="I107" s="130"/>
      <c r="J107" s="112"/>
      <c r="K107" s="131"/>
    </row>
    <row r="108" spans="1:11" x14ac:dyDescent="0.3">
      <c r="A108" s="14"/>
      <c r="D108" s="133"/>
      <c r="E108" s="140"/>
      <c r="F108" s="144"/>
      <c r="G108" s="148"/>
      <c r="H108" s="112"/>
      <c r="I108" s="130"/>
      <c r="J108" s="112"/>
      <c r="K108" s="131"/>
    </row>
    <row r="109" spans="1:11" x14ac:dyDescent="0.3">
      <c r="A109" s="14"/>
      <c r="D109" s="133"/>
      <c r="E109" s="140"/>
      <c r="F109" s="144"/>
      <c r="G109" s="148"/>
      <c r="H109" s="112"/>
      <c r="I109" s="130"/>
      <c r="J109" s="112"/>
      <c r="K109" s="131"/>
    </row>
    <row r="110" spans="1:11" x14ac:dyDescent="0.3">
      <c r="A110" s="14"/>
      <c r="D110" s="133"/>
      <c r="E110" s="140"/>
      <c r="F110" s="144"/>
      <c r="G110" s="148"/>
      <c r="H110" s="112"/>
      <c r="I110" s="130"/>
      <c r="J110" s="112"/>
      <c r="K110" s="131"/>
    </row>
    <row r="111" spans="1:11" x14ac:dyDescent="0.3">
      <c r="A111" s="14"/>
      <c r="D111" s="133"/>
      <c r="E111" s="140"/>
      <c r="F111" s="144"/>
      <c r="G111" s="148"/>
      <c r="H111" s="112"/>
      <c r="I111" s="130"/>
      <c r="J111" s="112"/>
      <c r="K111" s="131"/>
    </row>
    <row r="112" spans="1:11" s="12" customFormat="1" x14ac:dyDescent="0.3">
      <c r="B112" s="20"/>
      <c r="D112" s="134"/>
      <c r="E112" s="141"/>
      <c r="F112" s="145"/>
      <c r="G112" s="149"/>
      <c r="H112" s="113"/>
      <c r="I112" s="137"/>
      <c r="J112" s="113"/>
      <c r="K112" s="138"/>
    </row>
    <row r="113" spans="1:11" s="12" customFormat="1" x14ac:dyDescent="0.3">
      <c r="B113" s="20"/>
      <c r="E113" s="172" t="s">
        <v>137</v>
      </c>
      <c r="F113" s="134">
        <f t="shared" ref="F113:K113" si="2">SUM(F83:F112)</f>
        <v>0.99800000000000011</v>
      </c>
      <c r="G113" s="176">
        <f t="shared" si="2"/>
        <v>0.999</v>
      </c>
      <c r="H113" s="177">
        <f t="shared" si="2"/>
        <v>1.0010000000000003</v>
      </c>
      <c r="I113" s="178">
        <f t="shared" si="2"/>
        <v>1</v>
      </c>
      <c r="J113" s="177">
        <f t="shared" si="2"/>
        <v>1.0030000000000003</v>
      </c>
      <c r="K113" s="179">
        <f t="shared" si="2"/>
        <v>1.0010000000000001</v>
      </c>
    </row>
    <row r="114" spans="1:11" s="40" customFormat="1" x14ac:dyDescent="0.3"/>
    <row r="115" spans="1:11" ht="18" x14ac:dyDescent="0.3">
      <c r="B115" s="13" t="s">
        <v>143</v>
      </c>
    </row>
    <row r="116" spans="1:11" s="17" customFormat="1" x14ac:dyDescent="0.3">
      <c r="B116" s="18"/>
      <c r="D116" s="340" t="s">
        <v>63</v>
      </c>
      <c r="E116" s="341"/>
      <c r="F116" s="142" t="s">
        <v>137</v>
      </c>
      <c r="G116" s="101" t="s">
        <v>131</v>
      </c>
      <c r="H116" s="4" t="s">
        <v>132</v>
      </c>
      <c r="I116" s="5" t="s">
        <v>133</v>
      </c>
      <c r="J116" s="94" t="s">
        <v>134</v>
      </c>
      <c r="K116" s="6" t="s">
        <v>135</v>
      </c>
    </row>
    <row r="117" spans="1:11" s="12" customFormat="1" x14ac:dyDescent="0.3">
      <c r="B117" s="20"/>
      <c r="D117" s="132" t="s">
        <v>104</v>
      </c>
      <c r="E117" s="139" t="s">
        <v>92</v>
      </c>
      <c r="F117" s="150">
        <v>72000</v>
      </c>
      <c r="G117" s="151">
        <v>123</v>
      </c>
      <c r="H117" s="95">
        <v>29</v>
      </c>
      <c r="I117" s="98">
        <v>139</v>
      </c>
      <c r="J117" s="95">
        <v>4636</v>
      </c>
      <c r="K117" s="103">
        <v>67073</v>
      </c>
    </row>
    <row r="118" spans="1:11" x14ac:dyDescent="0.3">
      <c r="D118" s="133" t="s">
        <v>105</v>
      </c>
      <c r="E118" s="140" t="s">
        <v>92</v>
      </c>
      <c r="F118" s="152">
        <v>26203</v>
      </c>
      <c r="G118" s="153">
        <v>6582</v>
      </c>
      <c r="H118" s="96">
        <v>998</v>
      </c>
      <c r="I118" s="99">
        <v>10687</v>
      </c>
      <c r="J118" s="96">
        <v>5964</v>
      </c>
      <c r="K118" s="104">
        <v>1971</v>
      </c>
    </row>
    <row r="119" spans="1:11" x14ac:dyDescent="0.3">
      <c r="D119" s="133" t="s">
        <v>106</v>
      </c>
      <c r="E119" s="140" t="s">
        <v>92</v>
      </c>
      <c r="F119" s="152">
        <v>144000</v>
      </c>
      <c r="G119" s="153">
        <v>22493</v>
      </c>
      <c r="H119" s="96">
        <v>98474</v>
      </c>
      <c r="I119" s="99">
        <v>5514</v>
      </c>
      <c r="J119" s="96">
        <v>16046</v>
      </c>
      <c r="K119" s="104">
        <v>1474</v>
      </c>
    </row>
    <row r="120" spans="1:11" x14ac:dyDescent="0.3">
      <c r="D120" s="133" t="s">
        <v>107</v>
      </c>
      <c r="E120" s="140" t="s">
        <v>93</v>
      </c>
      <c r="F120" s="152">
        <v>216721</v>
      </c>
      <c r="G120" s="153">
        <v>1684</v>
      </c>
      <c r="H120" s="96">
        <v>314</v>
      </c>
      <c r="I120" s="99">
        <v>1539</v>
      </c>
      <c r="J120" s="96">
        <v>22425</v>
      </c>
      <c r="K120" s="104">
        <v>190758</v>
      </c>
    </row>
    <row r="121" spans="1:11" x14ac:dyDescent="0.3">
      <c r="A121" s="14"/>
      <c r="D121" s="133" t="s">
        <v>108</v>
      </c>
      <c r="E121" s="140" t="s">
        <v>93</v>
      </c>
      <c r="F121" s="152">
        <v>415997</v>
      </c>
      <c r="G121" s="153">
        <v>4341</v>
      </c>
      <c r="H121" s="96">
        <v>2583</v>
      </c>
      <c r="I121" s="99">
        <v>3727</v>
      </c>
      <c r="J121" s="96">
        <v>389749</v>
      </c>
      <c r="K121" s="104">
        <v>15597</v>
      </c>
    </row>
    <row r="122" spans="1:11" x14ac:dyDescent="0.3">
      <c r="A122" s="14"/>
      <c r="D122" s="133" t="s">
        <v>109</v>
      </c>
      <c r="E122" s="140" t="s">
        <v>93</v>
      </c>
      <c r="F122" s="152">
        <v>90112</v>
      </c>
      <c r="G122" s="153">
        <v>56352</v>
      </c>
      <c r="H122" s="96">
        <v>9340</v>
      </c>
      <c r="I122" s="99">
        <v>9321</v>
      </c>
      <c r="J122" s="96">
        <v>13015</v>
      </c>
      <c r="K122" s="104">
        <v>2084</v>
      </c>
    </row>
    <row r="123" spans="1:11" x14ac:dyDescent="0.3">
      <c r="A123" s="14"/>
      <c r="D123" s="133" t="s">
        <v>110</v>
      </c>
      <c r="E123" s="140" t="s">
        <v>94</v>
      </c>
      <c r="F123" s="152">
        <v>108000</v>
      </c>
      <c r="G123" s="153">
        <v>2238</v>
      </c>
      <c r="H123" s="96">
        <v>906</v>
      </c>
      <c r="I123" s="99">
        <v>1858</v>
      </c>
      <c r="J123" s="96">
        <v>94112</v>
      </c>
      <c r="K123" s="104">
        <v>8885</v>
      </c>
    </row>
    <row r="124" spans="1:11" x14ac:dyDescent="0.3">
      <c r="A124" s="14"/>
      <c r="D124" s="133" t="s">
        <v>111</v>
      </c>
      <c r="E124" s="140" t="s">
        <v>94</v>
      </c>
      <c r="F124" s="152">
        <v>48915</v>
      </c>
      <c r="G124" s="153">
        <v>26813</v>
      </c>
      <c r="H124" s="96">
        <v>3522</v>
      </c>
      <c r="I124" s="99">
        <v>6990</v>
      </c>
      <c r="J124" s="96">
        <v>9930</v>
      </c>
      <c r="K124" s="104">
        <v>1660</v>
      </c>
    </row>
    <row r="125" spans="1:11" x14ac:dyDescent="0.3">
      <c r="A125" s="14"/>
      <c r="D125" s="133" t="s">
        <v>112</v>
      </c>
      <c r="E125" s="140" t="s">
        <v>95</v>
      </c>
      <c r="F125" s="152">
        <v>142823</v>
      </c>
      <c r="G125" s="153">
        <v>58236</v>
      </c>
      <c r="H125" s="96">
        <v>7858</v>
      </c>
      <c r="I125" s="99">
        <v>53658</v>
      </c>
      <c r="J125" s="96">
        <v>18843</v>
      </c>
      <c r="K125" s="104">
        <v>4227</v>
      </c>
    </row>
    <row r="126" spans="1:11" x14ac:dyDescent="0.3">
      <c r="A126" s="14"/>
      <c r="D126" s="133" t="s">
        <v>113</v>
      </c>
      <c r="E126" s="140" t="s">
        <v>95</v>
      </c>
      <c r="F126" s="152">
        <v>65449</v>
      </c>
      <c r="G126" s="153">
        <v>8869</v>
      </c>
      <c r="H126" s="96">
        <v>1755</v>
      </c>
      <c r="I126" s="99">
        <v>30811</v>
      </c>
      <c r="J126" s="96">
        <v>21863</v>
      </c>
      <c r="K126" s="104">
        <v>2151</v>
      </c>
    </row>
    <row r="127" spans="1:11" x14ac:dyDescent="0.3">
      <c r="A127" s="14"/>
      <c r="D127" s="133" t="s">
        <v>114</v>
      </c>
      <c r="E127" s="140" t="s">
        <v>95</v>
      </c>
      <c r="F127" s="152">
        <v>80295</v>
      </c>
      <c r="G127" s="153">
        <v>9561</v>
      </c>
      <c r="H127" s="96">
        <v>2220</v>
      </c>
      <c r="I127" s="99">
        <v>30745</v>
      </c>
      <c r="J127" s="96">
        <v>25599</v>
      </c>
      <c r="K127" s="104">
        <v>12170</v>
      </c>
    </row>
    <row r="128" spans="1:11" x14ac:dyDescent="0.3">
      <c r="A128" s="14"/>
      <c r="D128" s="133" t="s">
        <v>115</v>
      </c>
      <c r="E128" s="140" t="s">
        <v>95</v>
      </c>
      <c r="F128" s="152">
        <v>194732</v>
      </c>
      <c r="G128" s="153">
        <v>124248</v>
      </c>
      <c r="H128" s="96">
        <v>9272</v>
      </c>
      <c r="I128" s="99">
        <v>40294</v>
      </c>
      <c r="J128" s="96">
        <v>16865</v>
      </c>
      <c r="K128" s="104">
        <v>4053</v>
      </c>
    </row>
    <row r="129" spans="1:11" x14ac:dyDescent="0.3">
      <c r="A129" s="14"/>
      <c r="D129" s="133" t="s">
        <v>33</v>
      </c>
      <c r="E129" s="140" t="s">
        <v>96</v>
      </c>
      <c r="F129" s="152">
        <v>57520</v>
      </c>
      <c r="G129" s="153">
        <v>1247</v>
      </c>
      <c r="H129" s="96">
        <v>532</v>
      </c>
      <c r="I129" s="99">
        <v>1144</v>
      </c>
      <c r="J129" s="96">
        <v>41677</v>
      </c>
      <c r="K129" s="104">
        <v>12919</v>
      </c>
    </row>
    <row r="130" spans="1:11" x14ac:dyDescent="0.3">
      <c r="A130" s="14"/>
      <c r="D130" s="133" t="s">
        <v>34</v>
      </c>
      <c r="E130" s="140" t="s">
        <v>96</v>
      </c>
      <c r="F130" s="152">
        <v>521111</v>
      </c>
      <c r="G130" s="153">
        <v>3802</v>
      </c>
      <c r="H130" s="96">
        <v>1180</v>
      </c>
      <c r="I130" s="99">
        <v>3660</v>
      </c>
      <c r="J130" s="96">
        <v>52754</v>
      </c>
      <c r="K130" s="104">
        <v>459714</v>
      </c>
    </row>
    <row r="131" spans="1:11" x14ac:dyDescent="0.3">
      <c r="A131" s="14"/>
      <c r="D131" s="133" t="s">
        <v>35</v>
      </c>
      <c r="E131" s="140" t="s">
        <v>96</v>
      </c>
      <c r="F131" s="152">
        <v>74957</v>
      </c>
      <c r="G131" s="153">
        <v>33102</v>
      </c>
      <c r="H131" s="96">
        <v>5654</v>
      </c>
      <c r="I131" s="99">
        <v>18805</v>
      </c>
      <c r="J131" s="96">
        <v>14669</v>
      </c>
      <c r="K131" s="104">
        <v>2728</v>
      </c>
    </row>
    <row r="132" spans="1:11" x14ac:dyDescent="0.3">
      <c r="A132" s="14"/>
      <c r="D132" s="133" t="s">
        <v>116</v>
      </c>
      <c r="E132" s="140" t="s">
        <v>97</v>
      </c>
      <c r="F132" s="152">
        <v>19200</v>
      </c>
      <c r="G132" s="153">
        <v>90</v>
      </c>
      <c r="H132" s="96">
        <v>24</v>
      </c>
      <c r="I132" s="99">
        <v>131</v>
      </c>
      <c r="J132" s="96">
        <v>3512</v>
      </c>
      <c r="K132" s="104">
        <v>15443</v>
      </c>
    </row>
    <row r="133" spans="1:11" x14ac:dyDescent="0.3">
      <c r="A133" s="14"/>
      <c r="D133" s="133" t="s">
        <v>117</v>
      </c>
      <c r="E133" s="140" t="s">
        <v>97</v>
      </c>
      <c r="F133" s="152">
        <v>110397</v>
      </c>
      <c r="G133" s="153">
        <v>11341</v>
      </c>
      <c r="H133" s="96">
        <v>1759</v>
      </c>
      <c r="I133" s="99">
        <v>81723</v>
      </c>
      <c r="J133" s="96">
        <v>11834</v>
      </c>
      <c r="K133" s="104">
        <v>3740</v>
      </c>
    </row>
    <row r="134" spans="1:11" x14ac:dyDescent="0.3">
      <c r="A134" s="14"/>
      <c r="D134" s="133" t="s">
        <v>118</v>
      </c>
      <c r="E134" s="140" t="s">
        <v>97</v>
      </c>
      <c r="F134" s="152">
        <v>188705</v>
      </c>
      <c r="G134" s="153">
        <v>11741</v>
      </c>
      <c r="H134" s="96">
        <v>2669</v>
      </c>
      <c r="I134" s="99">
        <v>151651</v>
      </c>
      <c r="J134" s="96">
        <v>16661</v>
      </c>
      <c r="K134" s="104">
        <v>5983</v>
      </c>
    </row>
    <row r="135" spans="1:11" x14ac:dyDescent="0.3">
      <c r="A135" s="14"/>
      <c r="D135" s="133"/>
      <c r="E135" s="140"/>
      <c r="F135" s="152"/>
      <c r="G135" s="153"/>
      <c r="H135" s="96"/>
      <c r="I135" s="99"/>
      <c r="J135" s="96"/>
      <c r="K135" s="104"/>
    </row>
    <row r="136" spans="1:11" x14ac:dyDescent="0.3">
      <c r="A136" s="14"/>
      <c r="D136" s="133"/>
      <c r="E136" s="140"/>
      <c r="F136" s="152"/>
      <c r="G136" s="153"/>
      <c r="H136" s="96"/>
      <c r="I136" s="99"/>
      <c r="J136" s="96"/>
      <c r="K136" s="104"/>
    </row>
    <row r="137" spans="1:11" s="12" customFormat="1" x14ac:dyDescent="0.3">
      <c r="A137" s="14"/>
      <c r="B137" s="20"/>
      <c r="D137" s="133"/>
      <c r="E137" s="140"/>
      <c r="F137" s="152"/>
      <c r="G137" s="153"/>
      <c r="H137" s="96"/>
      <c r="I137" s="99"/>
      <c r="J137" s="96"/>
      <c r="K137" s="104"/>
    </row>
    <row r="138" spans="1:11" x14ac:dyDescent="0.3">
      <c r="A138" s="14"/>
      <c r="D138" s="133"/>
      <c r="E138" s="140"/>
      <c r="F138" s="152"/>
      <c r="G138" s="153"/>
      <c r="H138" s="96"/>
      <c r="I138" s="99"/>
      <c r="J138" s="96"/>
      <c r="K138" s="104"/>
    </row>
    <row r="139" spans="1:11" x14ac:dyDescent="0.3">
      <c r="A139" s="14"/>
      <c r="D139" s="133"/>
      <c r="E139" s="140"/>
      <c r="F139" s="152"/>
      <c r="G139" s="153"/>
      <c r="H139" s="96"/>
      <c r="I139" s="99"/>
      <c r="J139" s="96"/>
      <c r="K139" s="104"/>
    </row>
    <row r="140" spans="1:11" x14ac:dyDescent="0.3">
      <c r="A140" s="14"/>
      <c r="D140" s="133"/>
      <c r="E140" s="140"/>
      <c r="F140" s="152"/>
      <c r="G140" s="153"/>
      <c r="H140" s="96"/>
      <c r="I140" s="99"/>
      <c r="J140" s="96"/>
      <c r="K140" s="104"/>
    </row>
    <row r="141" spans="1:11" s="12" customFormat="1" x14ac:dyDescent="0.3">
      <c r="A141" s="14"/>
      <c r="B141" s="20"/>
      <c r="D141" s="133"/>
      <c r="E141" s="140"/>
      <c r="F141" s="152"/>
      <c r="G141" s="153"/>
      <c r="H141" s="96"/>
      <c r="I141" s="99"/>
      <c r="J141" s="96"/>
      <c r="K141" s="104"/>
    </row>
    <row r="142" spans="1:11" x14ac:dyDescent="0.3">
      <c r="A142" s="14"/>
      <c r="D142" s="133"/>
      <c r="E142" s="140"/>
      <c r="F142" s="152"/>
      <c r="G142" s="153"/>
      <c r="H142" s="96"/>
      <c r="I142" s="99"/>
      <c r="J142" s="96"/>
      <c r="K142" s="104"/>
    </row>
    <row r="143" spans="1:11" x14ac:dyDescent="0.3">
      <c r="A143" s="14"/>
      <c r="D143" s="133"/>
      <c r="E143" s="140"/>
      <c r="F143" s="152"/>
      <c r="G143" s="153"/>
      <c r="H143" s="96"/>
      <c r="I143" s="99"/>
      <c r="J143" s="96"/>
      <c r="K143" s="104"/>
    </row>
    <row r="144" spans="1:11" x14ac:dyDescent="0.3">
      <c r="A144" s="14"/>
      <c r="D144" s="133"/>
      <c r="E144" s="140"/>
      <c r="F144" s="152"/>
      <c r="G144" s="153"/>
      <c r="H144" s="96"/>
      <c r="I144" s="99"/>
      <c r="J144" s="96"/>
      <c r="K144" s="104"/>
    </row>
    <row r="145" spans="1:15" x14ac:dyDescent="0.3">
      <c r="A145" s="14"/>
      <c r="D145" s="133"/>
      <c r="E145" s="140"/>
      <c r="F145" s="152"/>
      <c r="G145" s="153"/>
      <c r="H145" s="96"/>
      <c r="I145" s="99"/>
      <c r="J145" s="96"/>
      <c r="K145" s="104"/>
    </row>
    <row r="146" spans="1:15" s="12" customFormat="1" x14ac:dyDescent="0.3">
      <c r="B146" s="20"/>
      <c r="D146" s="134"/>
      <c r="E146" s="141"/>
      <c r="F146" s="154"/>
      <c r="G146" s="155"/>
      <c r="H146" s="108"/>
      <c r="I146" s="109"/>
      <c r="J146" s="108"/>
      <c r="K146" s="110"/>
    </row>
    <row r="147" spans="1:15" s="12" customFormat="1" x14ac:dyDescent="0.3">
      <c r="B147" s="20"/>
      <c r="E147" s="172" t="s">
        <v>137</v>
      </c>
      <c r="F147" s="181">
        <f t="shared" ref="F147:K147" si="3">SUM(F117:F146)</f>
        <v>2577137</v>
      </c>
      <c r="G147" s="182">
        <f t="shared" si="3"/>
        <v>382863</v>
      </c>
      <c r="H147" s="183">
        <f t="shared" si="3"/>
        <v>149089</v>
      </c>
      <c r="I147" s="184">
        <f t="shared" si="3"/>
        <v>452397</v>
      </c>
      <c r="J147" s="183">
        <f t="shared" si="3"/>
        <v>780154</v>
      </c>
      <c r="K147" s="185">
        <f t="shared" si="3"/>
        <v>812630</v>
      </c>
    </row>
    <row r="148" spans="1:15" s="40" customFormat="1" x14ac:dyDescent="0.3">
      <c r="B148" s="41"/>
      <c r="D148" s="40" t="s">
        <v>57</v>
      </c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</row>
    <row r="149" spans="1:15" s="40" customFormat="1" x14ac:dyDescent="0.3">
      <c r="B149" s="41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</row>
    <row r="150" spans="1:15" s="9" customFormat="1" ht="23.4" x14ac:dyDescent="0.3">
      <c r="A150" s="7" t="s">
        <v>144</v>
      </c>
      <c r="B150" s="8"/>
      <c r="E150" s="87"/>
      <c r="F150" s="87"/>
      <c r="G150" s="10"/>
      <c r="H150" s="11"/>
      <c r="I150" s="11"/>
      <c r="J150" s="10"/>
      <c r="K150" s="11"/>
    </row>
    <row r="151" spans="1:15" ht="18" x14ac:dyDescent="0.3">
      <c r="B151" s="13" t="s">
        <v>145</v>
      </c>
    </row>
    <row r="152" spans="1:15" s="17" customFormat="1" x14ac:dyDescent="0.3">
      <c r="B152" s="18"/>
      <c r="D152" s="338" t="s">
        <v>63</v>
      </c>
      <c r="E152" s="339"/>
      <c r="F152" s="342" t="s">
        <v>41</v>
      </c>
      <c r="G152" s="343"/>
      <c r="H152" s="343"/>
      <c r="I152" s="344"/>
      <c r="J152" s="342" t="s">
        <v>45</v>
      </c>
      <c r="K152" s="343"/>
      <c r="L152" s="343"/>
      <c r="M152" s="344"/>
    </row>
    <row r="153" spans="1:15" s="17" customFormat="1" ht="28.8" x14ac:dyDescent="0.3">
      <c r="B153" s="18"/>
      <c r="D153" s="340"/>
      <c r="E153" s="341"/>
      <c r="F153" s="162" t="s">
        <v>46</v>
      </c>
      <c r="G153" s="163" t="s">
        <v>47</v>
      </c>
      <c r="H153" s="164" t="s">
        <v>48</v>
      </c>
      <c r="I153" s="165" t="s">
        <v>49</v>
      </c>
      <c r="J153" s="162" t="s">
        <v>46</v>
      </c>
      <c r="K153" s="163" t="s">
        <v>47</v>
      </c>
      <c r="L153" s="164" t="s">
        <v>48</v>
      </c>
      <c r="M153" s="165" t="s">
        <v>49</v>
      </c>
    </row>
    <row r="154" spans="1:15" s="12" customFormat="1" x14ac:dyDescent="0.3">
      <c r="B154" s="20"/>
      <c r="D154" s="132" t="s">
        <v>104</v>
      </c>
      <c r="E154" s="139" t="s">
        <v>92</v>
      </c>
      <c r="F154" s="158">
        <v>8.9999999999999993E-3</v>
      </c>
      <c r="G154" s="159">
        <v>0.05</v>
      </c>
      <c r="H154" s="160">
        <v>0.02</v>
      </c>
      <c r="I154" s="161">
        <v>1.4E-2</v>
      </c>
      <c r="J154" s="166">
        <v>7597.9740000000002</v>
      </c>
      <c r="K154" s="167">
        <v>52316.843999999997</v>
      </c>
      <c r="L154" s="168">
        <v>9018.6710000000003</v>
      </c>
      <c r="M154" s="169">
        <v>3066.51</v>
      </c>
    </row>
    <row r="155" spans="1:15" x14ac:dyDescent="0.3">
      <c r="D155" s="133" t="s">
        <v>105</v>
      </c>
      <c r="E155" s="140" t="s">
        <v>92</v>
      </c>
      <c r="F155" s="156">
        <v>1.2999999999999999E-2</v>
      </c>
      <c r="G155" s="130">
        <v>3.0000000000000001E-3</v>
      </c>
      <c r="H155" s="112">
        <v>1.7999999999999999E-2</v>
      </c>
      <c r="I155" s="131">
        <v>1.7000000000000001E-2</v>
      </c>
      <c r="J155" s="170">
        <v>10766.834999999999</v>
      </c>
      <c r="K155" s="99">
        <v>3600.672</v>
      </c>
      <c r="L155" s="96">
        <v>8182.0469999999996</v>
      </c>
      <c r="M155" s="104">
        <v>3653.4459999999999</v>
      </c>
    </row>
    <row r="156" spans="1:15" x14ac:dyDescent="0.3">
      <c r="D156" s="133" t="s">
        <v>106</v>
      </c>
      <c r="E156" s="140" t="s">
        <v>92</v>
      </c>
      <c r="F156" s="156">
        <v>0.10199999999999999</v>
      </c>
      <c r="G156" s="130">
        <v>1.4E-2</v>
      </c>
      <c r="H156" s="112">
        <v>6.2E-2</v>
      </c>
      <c r="I156" s="131">
        <v>6.4000000000000001E-2</v>
      </c>
      <c r="J156" s="170">
        <v>87220.554999999993</v>
      </c>
      <c r="K156" s="99">
        <v>14303.918</v>
      </c>
      <c r="L156" s="96">
        <v>28486.243999999999</v>
      </c>
      <c r="M156" s="104">
        <v>13989.284</v>
      </c>
    </row>
    <row r="157" spans="1:15" x14ac:dyDescent="0.3">
      <c r="D157" s="133" t="s">
        <v>107</v>
      </c>
      <c r="E157" s="140" t="s">
        <v>93</v>
      </c>
      <c r="F157" s="156">
        <v>2.8000000000000001E-2</v>
      </c>
      <c r="G157" s="130">
        <v>0.14199999999999999</v>
      </c>
      <c r="H157" s="112">
        <v>5.5E-2</v>
      </c>
      <c r="I157" s="131">
        <v>8.6999999999999994E-2</v>
      </c>
      <c r="J157" s="170">
        <v>24022.083999999999</v>
      </c>
      <c r="K157" s="99">
        <v>148590.28099999999</v>
      </c>
      <c r="L157" s="96">
        <v>24954.673999999999</v>
      </c>
      <c r="M157" s="104">
        <v>19153.963</v>
      </c>
    </row>
    <row r="158" spans="1:15" x14ac:dyDescent="0.3">
      <c r="A158" s="14"/>
      <c r="D158" s="133" t="s">
        <v>108</v>
      </c>
      <c r="E158" s="140" t="s">
        <v>93</v>
      </c>
      <c r="F158" s="156">
        <v>0.18</v>
      </c>
      <c r="G158" s="130">
        <v>0.154</v>
      </c>
      <c r="H158" s="112">
        <v>0.159</v>
      </c>
      <c r="I158" s="131">
        <v>0.13</v>
      </c>
      <c r="J158" s="170">
        <v>153329.03099999999</v>
      </c>
      <c r="K158" s="99">
        <v>161612.28099999999</v>
      </c>
      <c r="L158" s="96">
        <v>72484.726999999999</v>
      </c>
      <c r="M158" s="104">
        <v>28570.953000000001</v>
      </c>
    </row>
    <row r="159" spans="1:15" x14ac:dyDescent="0.3">
      <c r="A159" s="14"/>
      <c r="D159" s="133" t="s">
        <v>109</v>
      </c>
      <c r="E159" s="140" t="s">
        <v>93</v>
      </c>
      <c r="F159" s="156">
        <v>4.4999999999999998E-2</v>
      </c>
      <c r="G159" s="130">
        <v>1.6E-2</v>
      </c>
      <c r="H159" s="112">
        <v>5.5E-2</v>
      </c>
      <c r="I159" s="131">
        <v>4.7E-2</v>
      </c>
      <c r="J159" s="170">
        <v>38168.675999999999</v>
      </c>
      <c r="K159" s="99">
        <v>16553.208999999999</v>
      </c>
      <c r="L159" s="96">
        <v>25072.782999999999</v>
      </c>
      <c r="M159" s="104">
        <v>10317.334000000001</v>
      </c>
    </row>
    <row r="160" spans="1:15" x14ac:dyDescent="0.3">
      <c r="A160" s="14"/>
      <c r="D160" s="133" t="s">
        <v>110</v>
      </c>
      <c r="E160" s="140" t="s">
        <v>94</v>
      </c>
      <c r="F160" s="156">
        <v>5.6000000000000001E-2</v>
      </c>
      <c r="G160" s="130">
        <v>4.3999999999999997E-2</v>
      </c>
      <c r="H160" s="112">
        <v>1.7000000000000001E-2</v>
      </c>
      <c r="I160" s="131">
        <v>3.2000000000000001E-2</v>
      </c>
      <c r="J160" s="170">
        <v>47525.203000000001</v>
      </c>
      <c r="K160" s="99">
        <v>45824.733999999997</v>
      </c>
      <c r="L160" s="96">
        <v>7640.97</v>
      </c>
      <c r="M160" s="104">
        <v>7009.0910000000003</v>
      </c>
    </row>
    <row r="161" spans="1:13" x14ac:dyDescent="0.3">
      <c r="A161" s="14"/>
      <c r="D161" s="133" t="s">
        <v>111</v>
      </c>
      <c r="E161" s="140" t="s">
        <v>94</v>
      </c>
      <c r="F161" s="156">
        <v>3.4000000000000002E-2</v>
      </c>
      <c r="G161" s="130">
        <v>1.2E-2</v>
      </c>
      <c r="H161" s="112">
        <v>7.0000000000000001E-3</v>
      </c>
      <c r="I161" s="131">
        <v>1.7000000000000001E-2</v>
      </c>
      <c r="J161" s="170">
        <v>28892.873</v>
      </c>
      <c r="K161" s="99">
        <v>13030.011</v>
      </c>
      <c r="L161" s="96">
        <v>3304.4409999999998</v>
      </c>
      <c r="M161" s="104">
        <v>3687.6759999999999</v>
      </c>
    </row>
    <row r="162" spans="1:13" x14ac:dyDescent="0.3">
      <c r="A162" s="14"/>
      <c r="D162" s="133" t="s">
        <v>112</v>
      </c>
      <c r="E162" s="140" t="s">
        <v>95</v>
      </c>
      <c r="F162" s="156">
        <v>7.1999999999999995E-2</v>
      </c>
      <c r="G162" s="130">
        <v>3.1E-2</v>
      </c>
      <c r="H162" s="112">
        <v>7.0999999999999994E-2</v>
      </c>
      <c r="I162" s="131">
        <v>7.2999999999999995E-2</v>
      </c>
      <c r="J162" s="170">
        <v>61706.332000000002</v>
      </c>
      <c r="K162" s="99">
        <v>32729.145</v>
      </c>
      <c r="L162" s="96">
        <v>32425.486000000001</v>
      </c>
      <c r="M162" s="104">
        <v>15962.037</v>
      </c>
    </row>
    <row r="163" spans="1:13" x14ac:dyDescent="0.3">
      <c r="A163" s="14"/>
      <c r="D163" s="133" t="s">
        <v>113</v>
      </c>
      <c r="E163" s="140" t="s">
        <v>95</v>
      </c>
      <c r="F163" s="156">
        <v>3.2000000000000001E-2</v>
      </c>
      <c r="G163" s="130">
        <v>1.6E-2</v>
      </c>
      <c r="H163" s="112">
        <v>3.4000000000000002E-2</v>
      </c>
      <c r="I163" s="131">
        <v>2.9000000000000001E-2</v>
      </c>
      <c r="J163" s="170">
        <v>27105.043000000001</v>
      </c>
      <c r="K163" s="99">
        <v>16570.93</v>
      </c>
      <c r="L163" s="96">
        <v>15515.352999999999</v>
      </c>
      <c r="M163" s="104">
        <v>6257.6750000000002</v>
      </c>
    </row>
    <row r="164" spans="1:13" x14ac:dyDescent="0.3">
      <c r="A164" s="14"/>
      <c r="D164" s="133" t="s">
        <v>114</v>
      </c>
      <c r="E164" s="140" t="s">
        <v>95</v>
      </c>
      <c r="F164" s="156">
        <v>3.2000000000000001E-2</v>
      </c>
      <c r="G164" s="130">
        <v>2.5999999999999999E-2</v>
      </c>
      <c r="H164" s="112">
        <v>3.9E-2</v>
      </c>
      <c r="I164" s="131">
        <v>3.7999999999999999E-2</v>
      </c>
      <c r="J164" s="170">
        <v>27595.26</v>
      </c>
      <c r="K164" s="99">
        <v>26814.261999999999</v>
      </c>
      <c r="L164" s="96">
        <v>17571.884999999998</v>
      </c>
      <c r="M164" s="104">
        <v>8313.5920000000006</v>
      </c>
    </row>
    <row r="165" spans="1:13" x14ac:dyDescent="0.3">
      <c r="A165" s="14"/>
      <c r="D165" s="133" t="s">
        <v>115</v>
      </c>
      <c r="E165" s="140" t="s">
        <v>95</v>
      </c>
      <c r="F165" s="156">
        <v>0.10199999999999999</v>
      </c>
      <c r="G165" s="130">
        <v>4.3999999999999997E-2</v>
      </c>
      <c r="H165" s="112">
        <v>9.1999999999999998E-2</v>
      </c>
      <c r="I165" s="131">
        <v>9.2999999999999999E-2</v>
      </c>
      <c r="J165" s="170">
        <v>86741.641000000003</v>
      </c>
      <c r="K165" s="99">
        <v>45805.758000000002</v>
      </c>
      <c r="L165" s="96">
        <v>41770.714999999997</v>
      </c>
      <c r="M165" s="104">
        <v>20413.888999999999</v>
      </c>
    </row>
    <row r="166" spans="1:13" x14ac:dyDescent="0.3">
      <c r="A166" s="14"/>
      <c r="D166" s="133" t="s">
        <v>33</v>
      </c>
      <c r="E166" s="140" t="s">
        <v>96</v>
      </c>
      <c r="F166" s="156">
        <v>2.1000000000000001E-2</v>
      </c>
      <c r="G166" s="130">
        <v>2.9000000000000001E-2</v>
      </c>
      <c r="H166" s="112">
        <v>1.4999999999999999E-2</v>
      </c>
      <c r="I166" s="131">
        <v>7.0000000000000001E-3</v>
      </c>
      <c r="J166" s="170">
        <v>18214.807000000001</v>
      </c>
      <c r="K166" s="99">
        <v>30926.623</v>
      </c>
      <c r="L166" s="96">
        <v>6812.482</v>
      </c>
      <c r="M166" s="104">
        <v>1566.088</v>
      </c>
    </row>
    <row r="167" spans="1:13" x14ac:dyDescent="0.3">
      <c r="A167" s="14"/>
      <c r="D167" s="133" t="s">
        <v>34</v>
      </c>
      <c r="E167" s="140" t="s">
        <v>96</v>
      </c>
      <c r="F167" s="156">
        <v>6.4000000000000001E-2</v>
      </c>
      <c r="G167" s="130">
        <v>0.32</v>
      </c>
      <c r="H167" s="112">
        <v>0.20699999999999999</v>
      </c>
      <c r="I167" s="131">
        <v>0.16800000000000001</v>
      </c>
      <c r="J167" s="170">
        <v>54291.73</v>
      </c>
      <c r="K167" s="99">
        <v>335589.5</v>
      </c>
      <c r="L167" s="96">
        <v>94305.835999999996</v>
      </c>
      <c r="M167" s="104">
        <v>36923.949000000001</v>
      </c>
    </row>
    <row r="168" spans="1:13" x14ac:dyDescent="0.3">
      <c r="A168" s="14"/>
      <c r="D168" s="133" t="s">
        <v>35</v>
      </c>
      <c r="E168" s="140" t="s">
        <v>96</v>
      </c>
      <c r="F168" s="156">
        <v>3.5999999999999997E-2</v>
      </c>
      <c r="G168" s="130">
        <v>1.6E-2</v>
      </c>
      <c r="H168" s="112">
        <v>0.04</v>
      </c>
      <c r="I168" s="131">
        <v>3.7999999999999999E-2</v>
      </c>
      <c r="J168" s="170">
        <v>30976.331999999999</v>
      </c>
      <c r="K168" s="99">
        <v>17256.963</v>
      </c>
      <c r="L168" s="96">
        <v>18448.317999999999</v>
      </c>
      <c r="M168" s="104">
        <v>8275.3860000000004</v>
      </c>
    </row>
    <row r="169" spans="1:13" x14ac:dyDescent="0.3">
      <c r="A169" s="14"/>
      <c r="D169" s="133" t="s">
        <v>116</v>
      </c>
      <c r="E169" s="140" t="s">
        <v>97</v>
      </c>
      <c r="F169" s="156">
        <v>5.0000000000000001E-3</v>
      </c>
      <c r="G169" s="130">
        <v>1.0999999999999999E-2</v>
      </c>
      <c r="H169" s="112">
        <v>6.0000000000000001E-3</v>
      </c>
      <c r="I169" s="131">
        <v>3.0000000000000001E-3</v>
      </c>
      <c r="J169" s="170">
        <v>3966.768</v>
      </c>
      <c r="K169" s="99">
        <v>12004.303</v>
      </c>
      <c r="L169" s="96">
        <v>2537.924</v>
      </c>
      <c r="M169" s="104">
        <v>691.005</v>
      </c>
    </row>
    <row r="170" spans="1:13" x14ac:dyDescent="0.3">
      <c r="A170" s="14"/>
      <c r="D170" s="133" t="s">
        <v>117</v>
      </c>
      <c r="E170" s="140" t="s">
        <v>97</v>
      </c>
      <c r="F170" s="156">
        <v>5.8999999999999997E-2</v>
      </c>
      <c r="G170" s="130">
        <v>2.9000000000000001E-2</v>
      </c>
      <c r="H170" s="112">
        <v>3.6999999999999998E-2</v>
      </c>
      <c r="I170" s="131">
        <v>5.6000000000000001E-2</v>
      </c>
      <c r="J170" s="170">
        <v>50670.921999999999</v>
      </c>
      <c r="K170" s="99">
        <v>30719.565999999999</v>
      </c>
      <c r="L170" s="96">
        <v>16787.502</v>
      </c>
      <c r="M170" s="104">
        <v>12219.011</v>
      </c>
    </row>
    <row r="171" spans="1:13" x14ac:dyDescent="0.3">
      <c r="A171" s="14"/>
      <c r="D171" s="133" t="s">
        <v>118</v>
      </c>
      <c r="E171" s="140" t="s">
        <v>97</v>
      </c>
      <c r="F171" s="156">
        <v>0.109</v>
      </c>
      <c r="G171" s="130">
        <v>4.2999999999999997E-2</v>
      </c>
      <c r="H171" s="112">
        <v>6.7000000000000004E-2</v>
      </c>
      <c r="I171" s="131">
        <v>8.8999999999999996E-2</v>
      </c>
      <c r="J171" s="170">
        <v>93207.82</v>
      </c>
      <c r="K171" s="99">
        <v>45372.59</v>
      </c>
      <c r="L171" s="96">
        <v>30683.366999999998</v>
      </c>
      <c r="M171" s="104">
        <v>19441.221000000001</v>
      </c>
    </row>
    <row r="172" spans="1:13" x14ac:dyDescent="0.3">
      <c r="A172" s="14"/>
      <c r="D172" s="133"/>
      <c r="E172" s="140"/>
      <c r="F172" s="156"/>
      <c r="G172" s="130"/>
      <c r="H172" s="112"/>
      <c r="I172" s="131"/>
      <c r="J172" s="170"/>
      <c r="K172" s="99"/>
      <c r="L172" s="96"/>
      <c r="M172" s="104"/>
    </row>
    <row r="173" spans="1:13" x14ac:dyDescent="0.3">
      <c r="A173" s="14"/>
      <c r="D173" s="133"/>
      <c r="E173" s="140"/>
      <c r="F173" s="156"/>
      <c r="G173" s="130"/>
      <c r="H173" s="112"/>
      <c r="I173" s="131"/>
      <c r="J173" s="170"/>
      <c r="K173" s="99"/>
      <c r="L173" s="96"/>
      <c r="M173" s="104"/>
    </row>
    <row r="174" spans="1:13" s="12" customFormat="1" x14ac:dyDescent="0.3">
      <c r="A174" s="14"/>
      <c r="B174" s="20"/>
      <c r="D174" s="133"/>
      <c r="E174" s="140"/>
      <c r="F174" s="156"/>
      <c r="G174" s="130"/>
      <c r="H174" s="112"/>
      <c r="I174" s="131"/>
      <c r="J174" s="170"/>
      <c r="K174" s="99"/>
      <c r="L174" s="96"/>
      <c r="M174" s="104"/>
    </row>
    <row r="175" spans="1:13" x14ac:dyDescent="0.3">
      <c r="A175" s="14"/>
      <c r="D175" s="133"/>
      <c r="E175" s="140"/>
      <c r="F175" s="156"/>
      <c r="G175" s="130"/>
      <c r="H175" s="112"/>
      <c r="I175" s="131"/>
      <c r="J175" s="170"/>
      <c r="K175" s="99"/>
      <c r="L175" s="96"/>
      <c r="M175" s="104"/>
    </row>
    <row r="176" spans="1:13" x14ac:dyDescent="0.3">
      <c r="A176" s="14"/>
      <c r="D176" s="133"/>
      <c r="E176" s="140"/>
      <c r="F176" s="156"/>
      <c r="G176" s="130"/>
      <c r="H176" s="112"/>
      <c r="I176" s="131"/>
      <c r="J176" s="170"/>
      <c r="K176" s="99"/>
      <c r="L176" s="96"/>
      <c r="M176" s="104"/>
    </row>
    <row r="177" spans="1:13" x14ac:dyDescent="0.3">
      <c r="A177" s="14"/>
      <c r="D177" s="133"/>
      <c r="E177" s="140"/>
      <c r="F177" s="156"/>
      <c r="G177" s="130"/>
      <c r="H177" s="112"/>
      <c r="I177" s="131"/>
      <c r="J177" s="170"/>
      <c r="K177" s="99"/>
      <c r="L177" s="96"/>
      <c r="M177" s="104"/>
    </row>
    <row r="178" spans="1:13" s="12" customFormat="1" x14ac:dyDescent="0.3">
      <c r="A178" s="14"/>
      <c r="B178" s="20"/>
      <c r="D178" s="133"/>
      <c r="E178" s="140"/>
      <c r="F178" s="156"/>
      <c r="G178" s="130"/>
      <c r="H178" s="112"/>
      <c r="I178" s="131"/>
      <c r="J178" s="170"/>
      <c r="K178" s="99"/>
      <c r="L178" s="96"/>
      <c r="M178" s="104"/>
    </row>
    <row r="179" spans="1:13" x14ac:dyDescent="0.3">
      <c r="A179" s="14"/>
      <c r="D179" s="133"/>
      <c r="E179" s="140"/>
      <c r="F179" s="156"/>
      <c r="G179" s="130"/>
      <c r="H179" s="112"/>
      <c r="I179" s="131"/>
      <c r="J179" s="170"/>
      <c r="K179" s="99"/>
      <c r="L179" s="96"/>
      <c r="M179" s="104"/>
    </row>
    <row r="180" spans="1:13" x14ac:dyDescent="0.3">
      <c r="A180" s="14"/>
      <c r="D180" s="133"/>
      <c r="E180" s="140"/>
      <c r="F180" s="156"/>
      <c r="G180" s="130"/>
      <c r="H180" s="112"/>
      <c r="I180" s="131"/>
      <c r="J180" s="170"/>
      <c r="K180" s="99"/>
      <c r="L180" s="96"/>
      <c r="M180" s="104"/>
    </row>
    <row r="181" spans="1:13" x14ac:dyDescent="0.3">
      <c r="A181" s="14"/>
      <c r="D181" s="133"/>
      <c r="E181" s="140"/>
      <c r="F181" s="156"/>
      <c r="G181" s="130"/>
      <c r="H181" s="112"/>
      <c r="I181" s="131"/>
      <c r="J181" s="170"/>
      <c r="K181" s="99"/>
      <c r="L181" s="96"/>
      <c r="M181" s="104"/>
    </row>
    <row r="182" spans="1:13" x14ac:dyDescent="0.3">
      <c r="A182" s="14"/>
      <c r="D182" s="133"/>
      <c r="E182" s="140"/>
      <c r="F182" s="156"/>
      <c r="G182" s="130"/>
      <c r="H182" s="112"/>
      <c r="I182" s="131"/>
      <c r="J182" s="170"/>
      <c r="K182" s="99"/>
      <c r="L182" s="96"/>
      <c r="M182" s="104"/>
    </row>
    <row r="183" spans="1:13" s="12" customFormat="1" x14ac:dyDescent="0.3">
      <c r="B183" s="20"/>
      <c r="D183" s="134"/>
      <c r="E183" s="141"/>
      <c r="F183" s="157"/>
      <c r="G183" s="137"/>
      <c r="H183" s="113"/>
      <c r="I183" s="138"/>
      <c r="J183" s="171"/>
      <c r="K183" s="109"/>
      <c r="L183" s="108"/>
      <c r="M183" s="110"/>
    </row>
    <row r="184" spans="1:13" s="12" customFormat="1" x14ac:dyDescent="0.3">
      <c r="B184" s="20"/>
      <c r="E184" s="172" t="s">
        <v>137</v>
      </c>
      <c r="F184" s="186">
        <f>SUM(F154:F183)</f>
        <v>0.99900000000000011</v>
      </c>
      <c r="G184" s="187">
        <f t="shared" ref="G184:M184" si="4">SUM(G154:G183)</f>
        <v>1</v>
      </c>
      <c r="H184" s="187">
        <f t="shared" si="4"/>
        <v>1.0010000000000001</v>
      </c>
      <c r="I184" s="188">
        <f t="shared" si="4"/>
        <v>1.0020000000000002</v>
      </c>
      <c r="J184" s="189">
        <f t="shared" si="4"/>
        <v>851999.88600000017</v>
      </c>
      <c r="K184" s="190">
        <f t="shared" si="4"/>
        <v>1049621.5899999999</v>
      </c>
      <c r="L184" s="190">
        <f t="shared" si="4"/>
        <v>456003.42500000005</v>
      </c>
      <c r="M184" s="191">
        <f t="shared" si="4"/>
        <v>219512.11</v>
      </c>
    </row>
    <row r="185" spans="1:13" x14ac:dyDescent="0.3">
      <c r="G185" s="88"/>
      <c r="H185" s="88"/>
      <c r="I185" s="88"/>
      <c r="J185" s="88"/>
      <c r="K185" s="88"/>
      <c r="L185" s="88"/>
      <c r="M185" s="88"/>
    </row>
    <row r="186" spans="1:13" ht="18" x14ac:dyDescent="0.3">
      <c r="B186" s="13" t="s">
        <v>146</v>
      </c>
    </row>
    <row r="187" spans="1:13" s="17" customFormat="1" x14ac:dyDescent="0.3">
      <c r="B187" s="18"/>
      <c r="D187" s="338" t="s">
        <v>63</v>
      </c>
      <c r="E187" s="339"/>
      <c r="F187" s="342" t="s">
        <v>44</v>
      </c>
      <c r="G187" s="343"/>
      <c r="H187" s="343"/>
      <c r="I187" s="344"/>
      <c r="J187" s="342" t="s">
        <v>147</v>
      </c>
      <c r="K187" s="343"/>
      <c r="L187" s="343"/>
      <c r="M187" s="344"/>
    </row>
    <row r="188" spans="1:13" s="17" customFormat="1" ht="28.8" x14ac:dyDescent="0.3">
      <c r="B188" s="18"/>
      <c r="D188" s="340"/>
      <c r="E188" s="341"/>
      <c r="F188" s="162" t="s">
        <v>46</v>
      </c>
      <c r="G188" s="163" t="s">
        <v>47</v>
      </c>
      <c r="H188" s="164" t="s">
        <v>48</v>
      </c>
      <c r="I188" s="165" t="s">
        <v>49</v>
      </c>
      <c r="J188" s="162" t="s">
        <v>46</v>
      </c>
      <c r="K188" s="163" t="s">
        <v>47</v>
      </c>
      <c r="L188" s="164" t="s">
        <v>48</v>
      </c>
      <c r="M188" s="165" t="s">
        <v>49</v>
      </c>
    </row>
    <row r="189" spans="1:13" s="12" customFormat="1" x14ac:dyDescent="0.3">
      <c r="B189" s="20"/>
      <c r="D189" s="132" t="s">
        <v>104</v>
      </c>
      <c r="E189" s="139" t="s">
        <v>92</v>
      </c>
      <c r="F189" s="158">
        <v>0.14599999999999999</v>
      </c>
      <c r="G189" s="159">
        <v>0.247</v>
      </c>
      <c r="H189" s="160">
        <v>0.158</v>
      </c>
      <c r="I189" s="161" t="s">
        <v>50</v>
      </c>
      <c r="J189" s="166">
        <v>1269</v>
      </c>
      <c r="K189" s="167">
        <v>1726</v>
      </c>
      <c r="L189" s="168">
        <v>184</v>
      </c>
      <c r="M189" s="169" t="s">
        <v>50</v>
      </c>
    </row>
    <row r="190" spans="1:13" x14ac:dyDescent="0.3">
      <c r="D190" s="133" t="s">
        <v>105</v>
      </c>
      <c r="E190" s="140" t="s">
        <v>92</v>
      </c>
      <c r="F190" s="156">
        <v>0.27500000000000002</v>
      </c>
      <c r="G190" s="130">
        <v>9.2999999999999999E-2</v>
      </c>
      <c r="H190" s="112">
        <v>0.371</v>
      </c>
      <c r="I190" s="131" t="s">
        <v>50</v>
      </c>
      <c r="J190" s="170">
        <v>2380</v>
      </c>
      <c r="K190" s="99">
        <v>649</v>
      </c>
      <c r="L190" s="96">
        <v>433</v>
      </c>
      <c r="M190" s="104" t="s">
        <v>50</v>
      </c>
    </row>
    <row r="191" spans="1:13" x14ac:dyDescent="0.3">
      <c r="D191" s="133" t="s">
        <v>106</v>
      </c>
      <c r="E191" s="140" t="s">
        <v>92</v>
      </c>
      <c r="F191" s="156">
        <v>0.32900000000000001</v>
      </c>
      <c r="G191" s="130">
        <v>0.105</v>
      </c>
      <c r="H191" s="112">
        <v>0.316</v>
      </c>
      <c r="I191" s="131" t="s">
        <v>50</v>
      </c>
      <c r="J191" s="170">
        <v>2851</v>
      </c>
      <c r="K191" s="99">
        <v>732</v>
      </c>
      <c r="L191" s="96">
        <v>369</v>
      </c>
      <c r="M191" s="104" t="s">
        <v>50</v>
      </c>
    </row>
    <row r="192" spans="1:13" x14ac:dyDescent="0.3">
      <c r="D192" s="133" t="s">
        <v>107</v>
      </c>
      <c r="E192" s="140" t="s">
        <v>93</v>
      </c>
      <c r="F192" s="156">
        <v>0.13800000000000001</v>
      </c>
      <c r="G192" s="130">
        <v>0.27700000000000002</v>
      </c>
      <c r="H192" s="112">
        <v>0.18099999999999999</v>
      </c>
      <c r="I192" s="131" t="s">
        <v>50</v>
      </c>
      <c r="J192" s="170">
        <v>1200</v>
      </c>
      <c r="K192" s="99">
        <v>1937</v>
      </c>
      <c r="L192" s="96">
        <v>211</v>
      </c>
      <c r="M192" s="104" t="s">
        <v>50</v>
      </c>
    </row>
    <row r="193" spans="1:13" x14ac:dyDescent="0.3">
      <c r="A193" s="14"/>
      <c r="D193" s="133" t="s">
        <v>108</v>
      </c>
      <c r="E193" s="140" t="s">
        <v>93</v>
      </c>
      <c r="F193" s="156">
        <v>0.30499999999999999</v>
      </c>
      <c r="G193" s="130">
        <v>0.26</v>
      </c>
      <c r="H193" s="112">
        <v>0.32</v>
      </c>
      <c r="I193" s="131" t="s">
        <v>50</v>
      </c>
      <c r="J193" s="170">
        <v>2642</v>
      </c>
      <c r="K193" s="99">
        <v>1820</v>
      </c>
      <c r="L193" s="96">
        <v>373</v>
      </c>
      <c r="M193" s="104" t="s">
        <v>50</v>
      </c>
    </row>
    <row r="194" spans="1:13" x14ac:dyDescent="0.3">
      <c r="A194" s="14"/>
      <c r="D194" s="133" t="s">
        <v>109</v>
      </c>
      <c r="E194" s="140" t="s">
        <v>93</v>
      </c>
      <c r="F194" s="156">
        <v>0.25</v>
      </c>
      <c r="G194" s="130">
        <v>0.15</v>
      </c>
      <c r="H194" s="112">
        <v>0.42799999999999999</v>
      </c>
      <c r="I194" s="131" t="s">
        <v>50</v>
      </c>
      <c r="J194" s="170">
        <v>2169</v>
      </c>
      <c r="K194" s="99">
        <v>1052</v>
      </c>
      <c r="L194" s="96">
        <v>499</v>
      </c>
      <c r="M194" s="104" t="s">
        <v>50</v>
      </c>
    </row>
    <row r="195" spans="1:13" x14ac:dyDescent="0.3">
      <c r="A195" s="14"/>
      <c r="D195" s="133" t="s">
        <v>110</v>
      </c>
      <c r="E195" s="140" t="s">
        <v>94</v>
      </c>
      <c r="F195" s="156">
        <v>0.53200000000000003</v>
      </c>
      <c r="G195" s="130">
        <v>0.39700000000000002</v>
      </c>
      <c r="H195" s="112">
        <v>0.125</v>
      </c>
      <c r="I195" s="131" t="s">
        <v>50</v>
      </c>
      <c r="J195" s="170">
        <v>4615</v>
      </c>
      <c r="K195" s="99">
        <v>2782</v>
      </c>
      <c r="L195" s="96">
        <v>146</v>
      </c>
      <c r="M195" s="104" t="s">
        <v>50</v>
      </c>
    </row>
    <row r="196" spans="1:13" x14ac:dyDescent="0.3">
      <c r="A196" s="14"/>
      <c r="D196" s="133" t="s">
        <v>111</v>
      </c>
      <c r="E196" s="140" t="s">
        <v>94</v>
      </c>
      <c r="F196" s="156">
        <v>0.48199999999999998</v>
      </c>
      <c r="G196" s="130">
        <v>0.27700000000000002</v>
      </c>
      <c r="H196" s="112">
        <v>0.105</v>
      </c>
      <c r="I196" s="131" t="s">
        <v>50</v>
      </c>
      <c r="J196" s="170">
        <v>4178</v>
      </c>
      <c r="K196" s="99">
        <v>1939</v>
      </c>
      <c r="L196" s="96">
        <v>122</v>
      </c>
      <c r="M196" s="104" t="s">
        <v>50</v>
      </c>
    </row>
    <row r="197" spans="1:13" x14ac:dyDescent="0.3">
      <c r="A197" s="14"/>
      <c r="D197" s="133" t="s">
        <v>112</v>
      </c>
      <c r="E197" s="140" t="s">
        <v>95</v>
      </c>
      <c r="F197" s="156">
        <v>0.52500000000000002</v>
      </c>
      <c r="G197" s="130">
        <v>0.36899999999999999</v>
      </c>
      <c r="H197" s="112">
        <v>0.54100000000000004</v>
      </c>
      <c r="I197" s="131" t="s">
        <v>50</v>
      </c>
      <c r="J197" s="170">
        <v>4554</v>
      </c>
      <c r="K197" s="99">
        <v>2583</v>
      </c>
      <c r="L197" s="96">
        <v>631</v>
      </c>
      <c r="M197" s="104" t="s">
        <v>50</v>
      </c>
    </row>
    <row r="198" spans="1:13" x14ac:dyDescent="0.3">
      <c r="A198" s="14"/>
      <c r="D198" s="133" t="s">
        <v>113</v>
      </c>
      <c r="E198" s="140" t="s">
        <v>95</v>
      </c>
      <c r="F198" s="156">
        <v>0.41299999999999998</v>
      </c>
      <c r="G198" s="130">
        <v>0.311</v>
      </c>
      <c r="H198" s="112">
        <v>0.48899999999999999</v>
      </c>
      <c r="I198" s="131" t="s">
        <v>50</v>
      </c>
      <c r="J198" s="170">
        <v>3581</v>
      </c>
      <c r="K198" s="99">
        <v>2179</v>
      </c>
      <c r="L198" s="96">
        <v>571</v>
      </c>
      <c r="M198" s="104" t="s">
        <v>50</v>
      </c>
    </row>
    <row r="199" spans="1:13" x14ac:dyDescent="0.3">
      <c r="A199" s="14"/>
      <c r="D199" s="133" t="s">
        <v>114</v>
      </c>
      <c r="E199" s="140" t="s">
        <v>95</v>
      </c>
      <c r="F199" s="156">
        <v>0.44800000000000001</v>
      </c>
      <c r="G199" s="130">
        <v>0.42199999999999999</v>
      </c>
      <c r="H199" s="112">
        <v>0.51800000000000002</v>
      </c>
      <c r="I199" s="131" t="s">
        <v>50</v>
      </c>
      <c r="J199" s="170">
        <v>3885</v>
      </c>
      <c r="K199" s="99">
        <v>2955</v>
      </c>
      <c r="L199" s="96">
        <v>604</v>
      </c>
      <c r="M199" s="104" t="s">
        <v>50</v>
      </c>
    </row>
    <row r="200" spans="1:13" x14ac:dyDescent="0.3">
      <c r="A200" s="14"/>
      <c r="D200" s="133" t="s">
        <v>115</v>
      </c>
      <c r="E200" s="140" t="s">
        <v>95</v>
      </c>
      <c r="F200" s="156">
        <v>0.52400000000000002</v>
      </c>
      <c r="G200" s="130">
        <v>0.36899999999999999</v>
      </c>
      <c r="H200" s="112">
        <v>0.50900000000000001</v>
      </c>
      <c r="I200" s="131" t="s">
        <v>50</v>
      </c>
      <c r="J200" s="170">
        <v>4542</v>
      </c>
      <c r="K200" s="99">
        <v>2585</v>
      </c>
      <c r="L200" s="96">
        <v>594</v>
      </c>
      <c r="M200" s="104" t="s">
        <v>50</v>
      </c>
    </row>
    <row r="201" spans="1:13" x14ac:dyDescent="0.3">
      <c r="A201" s="14"/>
      <c r="D201" s="133" t="s">
        <v>33</v>
      </c>
      <c r="E201" s="140" t="s">
        <v>96</v>
      </c>
      <c r="F201" s="156">
        <v>0.215</v>
      </c>
      <c r="G201" s="130">
        <v>0.245</v>
      </c>
      <c r="H201" s="112">
        <v>0.13</v>
      </c>
      <c r="I201" s="131" t="s">
        <v>50</v>
      </c>
      <c r="J201" s="170">
        <v>1863</v>
      </c>
      <c r="K201" s="99">
        <v>1714</v>
      </c>
      <c r="L201" s="96">
        <v>152</v>
      </c>
      <c r="M201" s="104" t="s">
        <v>50</v>
      </c>
    </row>
    <row r="202" spans="1:13" x14ac:dyDescent="0.3">
      <c r="A202" s="14"/>
      <c r="D202" s="133" t="s">
        <v>34</v>
      </c>
      <c r="E202" s="140" t="s">
        <v>96</v>
      </c>
      <c r="F202" s="156">
        <v>0.216</v>
      </c>
      <c r="G202" s="130">
        <v>0.35899999999999999</v>
      </c>
      <c r="H202" s="112">
        <v>0.41</v>
      </c>
      <c r="I202" s="131" t="s">
        <v>50</v>
      </c>
      <c r="J202" s="170">
        <v>1868</v>
      </c>
      <c r="K202" s="99">
        <v>2510</v>
      </c>
      <c r="L202" s="96">
        <v>479</v>
      </c>
      <c r="M202" s="104" t="s">
        <v>50</v>
      </c>
    </row>
    <row r="203" spans="1:13" x14ac:dyDescent="0.3">
      <c r="A203" s="14"/>
      <c r="D203" s="133" t="s">
        <v>35</v>
      </c>
      <c r="E203" s="140" t="s">
        <v>96</v>
      </c>
      <c r="F203" s="156">
        <v>0.32100000000000001</v>
      </c>
      <c r="G203" s="130">
        <v>0.23100000000000001</v>
      </c>
      <c r="H203" s="112">
        <v>0.41399999999999998</v>
      </c>
      <c r="I203" s="131" t="s">
        <v>50</v>
      </c>
      <c r="J203" s="170">
        <v>2779</v>
      </c>
      <c r="K203" s="99">
        <v>1615</v>
      </c>
      <c r="L203" s="96">
        <v>483</v>
      </c>
      <c r="M203" s="104" t="s">
        <v>50</v>
      </c>
    </row>
    <row r="204" spans="1:13" x14ac:dyDescent="0.3">
      <c r="A204" s="14"/>
      <c r="D204" s="133" t="s">
        <v>116</v>
      </c>
      <c r="E204" s="140" t="s">
        <v>97</v>
      </c>
      <c r="F204" s="156">
        <v>0.40899999999999997</v>
      </c>
      <c r="G204" s="130">
        <v>0.371</v>
      </c>
      <c r="H204" s="112">
        <v>0.316</v>
      </c>
      <c r="I204" s="131" t="s">
        <v>50</v>
      </c>
      <c r="J204" s="170">
        <v>3544</v>
      </c>
      <c r="K204" s="99">
        <v>2599</v>
      </c>
      <c r="L204" s="96">
        <v>369</v>
      </c>
      <c r="M204" s="104" t="s">
        <v>50</v>
      </c>
    </row>
    <row r="205" spans="1:13" x14ac:dyDescent="0.3">
      <c r="A205" s="14"/>
      <c r="D205" s="133" t="s">
        <v>117</v>
      </c>
      <c r="E205" s="140" t="s">
        <v>97</v>
      </c>
      <c r="F205" s="156">
        <v>0.34399999999999997</v>
      </c>
      <c r="G205" s="130">
        <v>0.34399999999999997</v>
      </c>
      <c r="H205" s="112">
        <v>0.23300000000000001</v>
      </c>
      <c r="I205" s="131" t="s">
        <v>50</v>
      </c>
      <c r="J205" s="170">
        <v>2981</v>
      </c>
      <c r="K205" s="99">
        <v>2410</v>
      </c>
      <c r="L205" s="96">
        <v>272</v>
      </c>
      <c r="M205" s="104" t="s">
        <v>50</v>
      </c>
    </row>
    <row r="206" spans="1:13" x14ac:dyDescent="0.3">
      <c r="A206" s="14"/>
      <c r="D206" s="133" t="s">
        <v>118</v>
      </c>
      <c r="E206" s="140" t="s">
        <v>97</v>
      </c>
      <c r="F206" s="156">
        <v>0.41399999999999998</v>
      </c>
      <c r="G206" s="130">
        <v>0.33500000000000002</v>
      </c>
      <c r="H206" s="112">
        <v>0.27200000000000002</v>
      </c>
      <c r="I206" s="131" t="s">
        <v>50</v>
      </c>
      <c r="J206" s="170">
        <v>3586</v>
      </c>
      <c r="K206" s="99">
        <v>2346</v>
      </c>
      <c r="L206" s="96">
        <v>317</v>
      </c>
      <c r="M206" s="104" t="s">
        <v>50</v>
      </c>
    </row>
    <row r="207" spans="1:13" x14ac:dyDescent="0.3">
      <c r="A207" s="14"/>
      <c r="D207" s="133"/>
      <c r="E207" s="140"/>
      <c r="F207" s="156"/>
      <c r="G207" s="130"/>
      <c r="H207" s="112"/>
      <c r="I207" s="131"/>
      <c r="J207" s="170"/>
      <c r="K207" s="99"/>
      <c r="L207" s="96"/>
      <c r="M207" s="104"/>
    </row>
    <row r="208" spans="1:13" x14ac:dyDescent="0.3">
      <c r="A208" s="14"/>
      <c r="D208" s="133"/>
      <c r="E208" s="140"/>
      <c r="F208" s="156"/>
      <c r="G208" s="130"/>
      <c r="H208" s="112"/>
      <c r="I208" s="131"/>
      <c r="J208" s="170"/>
      <c r="K208" s="99"/>
      <c r="L208" s="96"/>
      <c r="M208" s="104"/>
    </row>
    <row r="209" spans="1:14" s="12" customFormat="1" x14ac:dyDescent="0.3">
      <c r="A209" s="14"/>
      <c r="B209" s="20"/>
      <c r="D209" s="133"/>
      <c r="E209" s="140"/>
      <c r="F209" s="156"/>
      <c r="G209" s="130"/>
      <c r="H209" s="112"/>
      <c r="I209" s="131"/>
      <c r="J209" s="170"/>
      <c r="K209" s="99"/>
      <c r="L209" s="96"/>
      <c r="M209" s="104"/>
    </row>
    <row r="210" spans="1:14" x14ac:dyDescent="0.3">
      <c r="A210" s="14"/>
      <c r="D210" s="133"/>
      <c r="E210" s="140"/>
      <c r="F210" s="156"/>
      <c r="G210" s="130"/>
      <c r="H210" s="112"/>
      <c r="I210" s="131"/>
      <c r="J210" s="170"/>
      <c r="K210" s="99"/>
      <c r="L210" s="96"/>
      <c r="M210" s="104"/>
    </row>
    <row r="211" spans="1:14" x14ac:dyDescent="0.3">
      <c r="A211" s="14"/>
      <c r="D211" s="133"/>
      <c r="E211" s="140"/>
      <c r="F211" s="156"/>
      <c r="G211" s="130"/>
      <c r="H211" s="112"/>
      <c r="I211" s="131"/>
      <c r="J211" s="170"/>
      <c r="K211" s="99"/>
      <c r="L211" s="96"/>
      <c r="M211" s="104"/>
    </row>
    <row r="212" spans="1:14" x14ac:dyDescent="0.3">
      <c r="A212" s="14"/>
      <c r="D212" s="133"/>
      <c r="E212" s="140"/>
      <c r="F212" s="156"/>
      <c r="G212" s="130"/>
      <c r="H212" s="112"/>
      <c r="I212" s="131"/>
      <c r="J212" s="170"/>
      <c r="K212" s="99"/>
      <c r="L212" s="96"/>
      <c r="M212" s="104"/>
    </row>
    <row r="213" spans="1:14" s="12" customFormat="1" x14ac:dyDescent="0.3">
      <c r="A213" s="14"/>
      <c r="B213" s="20"/>
      <c r="D213" s="133"/>
      <c r="E213" s="140"/>
      <c r="F213" s="156"/>
      <c r="G213" s="130"/>
      <c r="H213" s="112"/>
      <c r="I213" s="131"/>
      <c r="J213" s="170"/>
      <c r="K213" s="99"/>
      <c r="L213" s="96"/>
      <c r="M213" s="104"/>
    </row>
    <row r="214" spans="1:14" x14ac:dyDescent="0.3">
      <c r="A214" s="14"/>
      <c r="D214" s="133"/>
      <c r="E214" s="140"/>
      <c r="F214" s="156"/>
      <c r="G214" s="130"/>
      <c r="H214" s="112"/>
      <c r="I214" s="131"/>
      <c r="J214" s="170"/>
      <c r="K214" s="99"/>
      <c r="L214" s="96"/>
      <c r="M214" s="104"/>
    </row>
    <row r="215" spans="1:14" x14ac:dyDescent="0.3">
      <c r="A215" s="14"/>
      <c r="D215" s="133"/>
      <c r="E215" s="140"/>
      <c r="F215" s="156"/>
      <c r="G215" s="130"/>
      <c r="H215" s="112"/>
      <c r="I215" s="131"/>
      <c r="J215" s="170"/>
      <c r="K215" s="99"/>
      <c r="L215" s="96"/>
      <c r="M215" s="104"/>
    </row>
    <row r="216" spans="1:14" x14ac:dyDescent="0.3">
      <c r="A216" s="14"/>
      <c r="D216" s="133"/>
      <c r="E216" s="140"/>
      <c r="F216" s="156"/>
      <c r="G216" s="130"/>
      <c r="H216" s="112"/>
      <c r="I216" s="131"/>
      <c r="J216" s="170"/>
      <c r="K216" s="99"/>
      <c r="L216" s="96"/>
      <c r="M216" s="104"/>
    </row>
    <row r="217" spans="1:14" x14ac:dyDescent="0.3">
      <c r="A217" s="14"/>
      <c r="D217" s="133"/>
      <c r="E217" s="140"/>
      <c r="F217" s="156"/>
      <c r="G217" s="130"/>
      <c r="H217" s="112"/>
      <c r="I217" s="131"/>
      <c r="J217" s="170"/>
      <c r="K217" s="99"/>
      <c r="L217" s="96"/>
      <c r="M217" s="104"/>
    </row>
    <row r="218" spans="1:14" s="12" customFormat="1" x14ac:dyDescent="0.3">
      <c r="B218" s="20"/>
      <c r="D218" s="134"/>
      <c r="E218" s="141"/>
      <c r="F218" s="157"/>
      <c r="G218" s="137"/>
      <c r="H218" s="113"/>
      <c r="I218" s="138"/>
      <c r="J218" s="171"/>
      <c r="K218" s="109"/>
      <c r="L218" s="108"/>
      <c r="M218" s="110"/>
    </row>
    <row r="219" spans="1:14" s="12" customFormat="1" x14ac:dyDescent="0.3">
      <c r="B219" s="20"/>
      <c r="I219" s="193" t="s">
        <v>51</v>
      </c>
      <c r="J219" s="192">
        <v>8667</v>
      </c>
      <c r="K219" s="190">
        <v>7000</v>
      </c>
      <c r="L219" s="190">
        <v>1167</v>
      </c>
      <c r="M219" s="191" t="s">
        <v>50</v>
      </c>
    </row>
    <row r="221" spans="1:14" s="9" customFormat="1" ht="23.4" x14ac:dyDescent="0.3">
      <c r="A221" s="7" t="s">
        <v>148</v>
      </c>
      <c r="B221" s="8"/>
      <c r="E221" s="87"/>
      <c r="F221" s="87"/>
      <c r="G221" s="10"/>
      <c r="H221" s="11"/>
      <c r="I221" s="11"/>
      <c r="J221" s="10"/>
      <c r="K221" s="11"/>
    </row>
    <row r="222" spans="1:14" ht="18" x14ac:dyDescent="0.3">
      <c r="B222" s="13" t="s">
        <v>149</v>
      </c>
    </row>
    <row r="223" spans="1:14" s="17" customFormat="1" ht="28.8" x14ac:dyDescent="0.3">
      <c r="B223" s="18"/>
      <c r="D223" s="340" t="s">
        <v>63</v>
      </c>
      <c r="E223" s="341"/>
      <c r="F223" s="89" t="s">
        <v>65</v>
      </c>
      <c r="G223" s="83" t="s">
        <v>66</v>
      </c>
      <c r="H223" s="4" t="s">
        <v>67</v>
      </c>
      <c r="I223" s="5" t="s">
        <v>68</v>
      </c>
      <c r="J223" s="19" t="s">
        <v>69</v>
      </c>
      <c r="K223" s="5" t="s">
        <v>70</v>
      </c>
      <c r="L223" s="19" t="s">
        <v>71</v>
      </c>
      <c r="M223" s="5" t="s">
        <v>72</v>
      </c>
      <c r="N223" s="84" t="s">
        <v>150</v>
      </c>
    </row>
    <row r="224" spans="1:14" s="12" customFormat="1" x14ac:dyDescent="0.3">
      <c r="B224" s="20"/>
      <c r="D224" s="132" t="s">
        <v>104</v>
      </c>
      <c r="E224" s="139" t="s">
        <v>92</v>
      </c>
      <c r="F224" s="206">
        <v>4.12</v>
      </c>
      <c r="G224" s="195">
        <v>2.37</v>
      </c>
      <c r="H224" s="194">
        <v>2.79</v>
      </c>
      <c r="I224" s="195">
        <v>2.5</v>
      </c>
      <c r="J224" s="194">
        <v>6.11</v>
      </c>
      <c r="K224" s="195">
        <v>1.55</v>
      </c>
      <c r="L224" s="194">
        <v>5.37</v>
      </c>
      <c r="M224" s="195">
        <v>6.08</v>
      </c>
      <c r="N224" s="217">
        <v>2.13</v>
      </c>
    </row>
    <row r="225" spans="1:14" x14ac:dyDescent="0.3">
      <c r="D225" s="133" t="s">
        <v>105</v>
      </c>
      <c r="E225" s="140" t="s">
        <v>92</v>
      </c>
      <c r="F225" s="207">
        <v>2.92</v>
      </c>
      <c r="G225" s="197">
        <v>2.56</v>
      </c>
      <c r="H225" s="196">
        <v>1.78</v>
      </c>
      <c r="I225" s="197">
        <v>3.04</v>
      </c>
      <c r="J225" s="196">
        <v>6.5</v>
      </c>
      <c r="K225" s="197">
        <v>1.66</v>
      </c>
      <c r="L225" s="196">
        <v>5.46</v>
      </c>
      <c r="M225" s="197">
        <v>5.63</v>
      </c>
      <c r="N225" s="218">
        <v>6.15</v>
      </c>
    </row>
    <row r="226" spans="1:14" x14ac:dyDescent="0.3">
      <c r="D226" s="133" t="s">
        <v>106</v>
      </c>
      <c r="E226" s="140" t="s">
        <v>92</v>
      </c>
      <c r="F226" s="207">
        <v>4.5199999999999996</v>
      </c>
      <c r="G226" s="197">
        <v>5.91</v>
      </c>
      <c r="H226" s="196">
        <v>5.38</v>
      </c>
      <c r="I226" s="197">
        <v>6.12</v>
      </c>
      <c r="J226" s="196">
        <v>6.5</v>
      </c>
      <c r="K226" s="197">
        <v>1.52</v>
      </c>
      <c r="L226" s="196">
        <v>5.75</v>
      </c>
      <c r="M226" s="197">
        <v>6.32</v>
      </c>
      <c r="N226" s="218">
        <v>4.88</v>
      </c>
    </row>
    <row r="227" spans="1:14" x14ac:dyDescent="0.3">
      <c r="D227" s="133" t="s">
        <v>107</v>
      </c>
      <c r="E227" s="140" t="s">
        <v>93</v>
      </c>
      <c r="F227" s="207">
        <v>4.45</v>
      </c>
      <c r="G227" s="197">
        <v>1.5</v>
      </c>
      <c r="H227" s="196">
        <v>1.69</v>
      </c>
      <c r="I227" s="197">
        <v>2.59</v>
      </c>
      <c r="J227" s="196">
        <v>5.82</v>
      </c>
      <c r="K227" s="197">
        <v>1.5</v>
      </c>
      <c r="L227" s="196">
        <v>5.62</v>
      </c>
      <c r="M227" s="197">
        <v>6.03</v>
      </c>
      <c r="N227" s="218">
        <v>1.92</v>
      </c>
    </row>
    <row r="228" spans="1:14" x14ac:dyDescent="0.3">
      <c r="A228" s="14"/>
      <c r="D228" s="133" t="s">
        <v>108</v>
      </c>
      <c r="E228" s="140" t="s">
        <v>93</v>
      </c>
      <c r="F228" s="207">
        <v>5.4</v>
      </c>
      <c r="G228" s="197">
        <v>1.81</v>
      </c>
      <c r="H228" s="196">
        <v>4.7699999999999996</v>
      </c>
      <c r="I228" s="197">
        <v>4.7699999999999996</v>
      </c>
      <c r="J228" s="196">
        <v>5.04</v>
      </c>
      <c r="K228" s="197">
        <v>2.95</v>
      </c>
      <c r="L228" s="196">
        <v>5.72</v>
      </c>
      <c r="M228" s="197">
        <v>6.12</v>
      </c>
      <c r="N228" s="218">
        <v>2.88</v>
      </c>
    </row>
    <row r="229" spans="1:14" x14ac:dyDescent="0.3">
      <c r="A229" s="14"/>
      <c r="D229" s="133" t="s">
        <v>109</v>
      </c>
      <c r="E229" s="140" t="s">
        <v>93</v>
      </c>
      <c r="F229" s="207">
        <v>5.0199999999999996</v>
      </c>
      <c r="G229" s="197">
        <v>4.76</v>
      </c>
      <c r="H229" s="196">
        <v>4.1399999999999997</v>
      </c>
      <c r="I229" s="197">
        <v>5.88</v>
      </c>
      <c r="J229" s="196">
        <v>4.21</v>
      </c>
      <c r="K229" s="197">
        <v>2.99</v>
      </c>
      <c r="L229" s="196">
        <v>5.24</v>
      </c>
      <c r="M229" s="197">
        <v>4.33</v>
      </c>
      <c r="N229" s="218">
        <v>5.31</v>
      </c>
    </row>
    <row r="230" spans="1:14" x14ac:dyDescent="0.3">
      <c r="A230" s="14"/>
      <c r="D230" s="133" t="s">
        <v>110</v>
      </c>
      <c r="E230" s="140" t="s">
        <v>94</v>
      </c>
      <c r="F230" s="207">
        <v>5.29</v>
      </c>
      <c r="G230" s="197">
        <v>2.78</v>
      </c>
      <c r="H230" s="196">
        <v>5.1100000000000003</v>
      </c>
      <c r="I230" s="197">
        <v>4.43</v>
      </c>
      <c r="J230" s="196">
        <v>4.43</v>
      </c>
      <c r="K230" s="197">
        <v>2.95</v>
      </c>
      <c r="L230" s="196">
        <v>5.23</v>
      </c>
      <c r="M230" s="197">
        <v>3.76</v>
      </c>
      <c r="N230" s="218">
        <v>2.5499999999999998</v>
      </c>
    </row>
    <row r="231" spans="1:14" x14ac:dyDescent="0.3">
      <c r="A231" s="14"/>
      <c r="D231" s="133" t="s">
        <v>111</v>
      </c>
      <c r="E231" s="140" t="s">
        <v>94</v>
      </c>
      <c r="F231" s="207">
        <v>6.17</v>
      </c>
      <c r="G231" s="197">
        <v>5.63</v>
      </c>
      <c r="H231" s="196">
        <v>6.18</v>
      </c>
      <c r="I231" s="197">
        <v>4.7</v>
      </c>
      <c r="J231" s="196">
        <v>4.7</v>
      </c>
      <c r="K231" s="197">
        <v>4.68</v>
      </c>
      <c r="L231" s="196">
        <v>4.05</v>
      </c>
      <c r="M231" s="197">
        <v>3.66</v>
      </c>
      <c r="N231" s="218">
        <v>5.67</v>
      </c>
    </row>
    <row r="232" spans="1:14" x14ac:dyDescent="0.3">
      <c r="A232" s="14"/>
      <c r="D232" s="133" t="s">
        <v>112</v>
      </c>
      <c r="E232" s="140" t="s">
        <v>95</v>
      </c>
      <c r="F232" s="207">
        <v>3.79</v>
      </c>
      <c r="G232" s="197">
        <v>3.84</v>
      </c>
      <c r="H232" s="196">
        <v>3.76</v>
      </c>
      <c r="I232" s="197">
        <v>4.66</v>
      </c>
      <c r="J232" s="196">
        <v>5.68</v>
      </c>
      <c r="K232" s="197">
        <v>2.37</v>
      </c>
      <c r="L232" s="196">
        <v>5.82</v>
      </c>
      <c r="M232" s="197">
        <v>5.66</v>
      </c>
      <c r="N232" s="218">
        <v>5.72</v>
      </c>
    </row>
    <row r="233" spans="1:14" x14ac:dyDescent="0.3">
      <c r="A233" s="14"/>
      <c r="D233" s="133" t="s">
        <v>113</v>
      </c>
      <c r="E233" s="140" t="s">
        <v>95</v>
      </c>
      <c r="F233" s="207">
        <v>5.4</v>
      </c>
      <c r="G233" s="197">
        <v>4.78</v>
      </c>
      <c r="H233" s="196">
        <v>3.4</v>
      </c>
      <c r="I233" s="197">
        <v>4.57</v>
      </c>
      <c r="J233" s="196">
        <v>4.26</v>
      </c>
      <c r="K233" s="197">
        <v>2.61</v>
      </c>
      <c r="L233" s="196">
        <v>5.59</v>
      </c>
      <c r="M233" s="197">
        <v>5.3</v>
      </c>
      <c r="N233" s="218">
        <v>4.8899999999999997</v>
      </c>
    </row>
    <row r="234" spans="1:14" x14ac:dyDescent="0.3">
      <c r="A234" s="14"/>
      <c r="D234" s="133" t="s">
        <v>114</v>
      </c>
      <c r="E234" s="140" t="s">
        <v>95</v>
      </c>
      <c r="F234" s="207">
        <v>3.62</v>
      </c>
      <c r="G234" s="197">
        <v>2.3199999999999998</v>
      </c>
      <c r="H234" s="196">
        <v>3.06</v>
      </c>
      <c r="I234" s="197">
        <v>3.19</v>
      </c>
      <c r="J234" s="196">
        <v>5.85</v>
      </c>
      <c r="K234" s="197">
        <v>2.21</v>
      </c>
      <c r="L234" s="196">
        <v>6.01</v>
      </c>
      <c r="M234" s="197">
        <v>6.33</v>
      </c>
      <c r="N234" s="218">
        <v>4.6399999999999997</v>
      </c>
    </row>
    <row r="235" spans="1:14" x14ac:dyDescent="0.3">
      <c r="A235" s="14"/>
      <c r="D235" s="133" t="s">
        <v>115</v>
      </c>
      <c r="E235" s="140" t="s">
        <v>95</v>
      </c>
      <c r="F235" s="207">
        <v>5.19</v>
      </c>
      <c r="G235" s="197">
        <v>3.36</v>
      </c>
      <c r="H235" s="196">
        <v>3.84</v>
      </c>
      <c r="I235" s="197">
        <v>5.15</v>
      </c>
      <c r="J235" s="196">
        <v>5.59</v>
      </c>
      <c r="K235" s="197">
        <v>2.91</v>
      </c>
      <c r="L235" s="196">
        <v>5.64</v>
      </c>
      <c r="M235" s="197">
        <v>5.43</v>
      </c>
      <c r="N235" s="218">
        <v>5.8</v>
      </c>
    </row>
    <row r="236" spans="1:14" x14ac:dyDescent="0.3">
      <c r="A236" s="14"/>
      <c r="D236" s="133" t="s">
        <v>33</v>
      </c>
      <c r="E236" s="140" t="s">
        <v>96</v>
      </c>
      <c r="F236" s="207">
        <v>2.6</v>
      </c>
      <c r="G236" s="197">
        <v>2.15</v>
      </c>
      <c r="H236" s="196">
        <v>3.83</v>
      </c>
      <c r="I236" s="197">
        <v>4.0599999999999996</v>
      </c>
      <c r="J236" s="196">
        <v>4.16</v>
      </c>
      <c r="K236" s="197">
        <v>2.06</v>
      </c>
      <c r="L236" s="196">
        <v>4.41</v>
      </c>
      <c r="M236" s="197">
        <v>3.65</v>
      </c>
      <c r="N236" s="218">
        <v>2.5499999999999998</v>
      </c>
    </row>
    <row r="237" spans="1:14" x14ac:dyDescent="0.3">
      <c r="A237" s="14"/>
      <c r="D237" s="133" t="s">
        <v>34</v>
      </c>
      <c r="E237" s="140" t="s">
        <v>96</v>
      </c>
      <c r="F237" s="207">
        <v>3.45</v>
      </c>
      <c r="G237" s="197">
        <v>1.57</v>
      </c>
      <c r="H237" s="196">
        <v>2.56</v>
      </c>
      <c r="I237" s="197">
        <v>2.64</v>
      </c>
      <c r="J237" s="196">
        <v>5.61</v>
      </c>
      <c r="K237" s="197">
        <v>1.5</v>
      </c>
      <c r="L237" s="196">
        <v>5.25</v>
      </c>
      <c r="M237" s="197">
        <v>6.02</v>
      </c>
      <c r="N237" s="218">
        <v>2.04</v>
      </c>
    </row>
    <row r="238" spans="1:14" x14ac:dyDescent="0.3">
      <c r="A238" s="14"/>
      <c r="D238" s="133" t="s">
        <v>35</v>
      </c>
      <c r="E238" s="140" t="s">
        <v>96</v>
      </c>
      <c r="F238" s="207">
        <v>5.26</v>
      </c>
      <c r="G238" s="197">
        <v>2.25</v>
      </c>
      <c r="H238" s="196">
        <v>4.63</v>
      </c>
      <c r="I238" s="197">
        <v>4.66</v>
      </c>
      <c r="J238" s="196">
        <v>4.79</v>
      </c>
      <c r="K238" s="197">
        <v>3.23</v>
      </c>
      <c r="L238" s="196">
        <v>4.33</v>
      </c>
      <c r="M238" s="197">
        <v>3.95</v>
      </c>
      <c r="N238" s="218">
        <v>5.4</v>
      </c>
    </row>
    <row r="239" spans="1:14" x14ac:dyDescent="0.3">
      <c r="A239" s="14"/>
      <c r="D239" s="133" t="s">
        <v>116</v>
      </c>
      <c r="E239" s="140" t="s">
        <v>97</v>
      </c>
      <c r="F239" s="207">
        <v>6.5</v>
      </c>
      <c r="G239" s="197">
        <v>5.51</v>
      </c>
      <c r="H239" s="196">
        <v>1.91</v>
      </c>
      <c r="I239" s="197">
        <v>3.91</v>
      </c>
      <c r="J239" s="196">
        <v>6.43</v>
      </c>
      <c r="K239" s="197">
        <v>1.5</v>
      </c>
      <c r="L239" s="196">
        <v>6.5</v>
      </c>
      <c r="M239" s="197">
        <v>5.47</v>
      </c>
      <c r="N239" s="218">
        <v>2.2400000000000002</v>
      </c>
    </row>
    <row r="240" spans="1:14" x14ac:dyDescent="0.3">
      <c r="A240" s="14"/>
      <c r="D240" s="133" t="s">
        <v>117</v>
      </c>
      <c r="E240" s="140" t="s">
        <v>97</v>
      </c>
      <c r="F240" s="207">
        <v>6.5</v>
      </c>
      <c r="G240" s="197">
        <v>5.45</v>
      </c>
      <c r="H240" s="196">
        <v>1.51</v>
      </c>
      <c r="I240" s="197">
        <v>3.81</v>
      </c>
      <c r="J240" s="196">
        <v>6.5</v>
      </c>
      <c r="K240" s="197">
        <v>1.5</v>
      </c>
      <c r="L240" s="196">
        <v>6.5</v>
      </c>
      <c r="M240" s="197">
        <v>5.57</v>
      </c>
      <c r="N240" s="218">
        <v>5.64</v>
      </c>
    </row>
    <row r="241" spans="1:14" x14ac:dyDescent="0.3">
      <c r="A241" s="14"/>
      <c r="D241" s="133" t="s">
        <v>118</v>
      </c>
      <c r="E241" s="140" t="s">
        <v>97</v>
      </c>
      <c r="F241" s="207">
        <v>6.5</v>
      </c>
      <c r="G241" s="197">
        <v>5.31</v>
      </c>
      <c r="H241" s="196">
        <v>1.63</v>
      </c>
      <c r="I241" s="197">
        <v>3.85</v>
      </c>
      <c r="J241" s="196">
        <v>6.48</v>
      </c>
      <c r="K241" s="197">
        <v>1.5</v>
      </c>
      <c r="L241" s="196">
        <v>6.5</v>
      </c>
      <c r="M241" s="197">
        <v>5.52</v>
      </c>
      <c r="N241" s="218">
        <v>5.1100000000000003</v>
      </c>
    </row>
    <row r="242" spans="1:14" x14ac:dyDescent="0.3">
      <c r="A242" s="14"/>
      <c r="D242" s="133"/>
      <c r="E242" s="140"/>
      <c r="F242" s="207"/>
      <c r="G242" s="197"/>
      <c r="H242" s="196"/>
      <c r="I242" s="197"/>
      <c r="J242" s="196"/>
      <c r="K242" s="197"/>
      <c r="L242" s="196"/>
      <c r="M242" s="197"/>
      <c r="N242" s="218"/>
    </row>
    <row r="243" spans="1:14" x14ac:dyDescent="0.3">
      <c r="A243" s="14"/>
      <c r="D243" s="133"/>
      <c r="E243" s="140"/>
      <c r="F243" s="207"/>
      <c r="G243" s="197"/>
      <c r="H243" s="196"/>
      <c r="I243" s="197"/>
      <c r="J243" s="196"/>
      <c r="K243" s="197"/>
      <c r="L243" s="196"/>
      <c r="M243" s="197"/>
      <c r="N243" s="218"/>
    </row>
    <row r="244" spans="1:14" s="12" customFormat="1" x14ac:dyDescent="0.3">
      <c r="A244" s="14"/>
      <c r="B244" s="20"/>
      <c r="D244" s="133"/>
      <c r="E244" s="140"/>
      <c r="F244" s="207"/>
      <c r="G244" s="197"/>
      <c r="H244" s="196"/>
      <c r="I244" s="197"/>
      <c r="J244" s="196"/>
      <c r="K244" s="197"/>
      <c r="L244" s="196"/>
      <c r="M244" s="197"/>
      <c r="N244" s="218"/>
    </row>
    <row r="245" spans="1:14" x14ac:dyDescent="0.3">
      <c r="A245" s="14"/>
      <c r="D245" s="133"/>
      <c r="E245" s="140"/>
      <c r="F245" s="207"/>
      <c r="G245" s="197"/>
      <c r="H245" s="196"/>
      <c r="I245" s="197"/>
      <c r="J245" s="196"/>
      <c r="K245" s="197"/>
      <c r="L245" s="196"/>
      <c r="M245" s="197"/>
      <c r="N245" s="218"/>
    </row>
    <row r="246" spans="1:14" x14ac:dyDescent="0.3">
      <c r="A246" s="14"/>
      <c r="D246" s="133"/>
      <c r="E246" s="140"/>
      <c r="F246" s="207"/>
      <c r="G246" s="197"/>
      <c r="H246" s="196"/>
      <c r="I246" s="197"/>
      <c r="J246" s="196"/>
      <c r="K246" s="197"/>
      <c r="L246" s="196"/>
      <c r="M246" s="197"/>
      <c r="N246" s="218"/>
    </row>
    <row r="247" spans="1:14" x14ac:dyDescent="0.3">
      <c r="A247" s="14"/>
      <c r="D247" s="133"/>
      <c r="E247" s="140"/>
      <c r="F247" s="207"/>
      <c r="G247" s="197"/>
      <c r="H247" s="196"/>
      <c r="I247" s="197"/>
      <c r="J247" s="196"/>
      <c r="K247" s="197"/>
      <c r="L247" s="196"/>
      <c r="M247" s="197"/>
      <c r="N247" s="218"/>
    </row>
    <row r="248" spans="1:14" s="12" customFormat="1" x14ac:dyDescent="0.3">
      <c r="A248" s="14"/>
      <c r="B248" s="20"/>
      <c r="D248" s="133"/>
      <c r="E248" s="140"/>
      <c r="F248" s="207"/>
      <c r="G248" s="197"/>
      <c r="H248" s="196"/>
      <c r="I248" s="197"/>
      <c r="J248" s="196"/>
      <c r="K248" s="197"/>
      <c r="L248" s="196"/>
      <c r="M248" s="197"/>
      <c r="N248" s="218"/>
    </row>
    <row r="249" spans="1:14" x14ac:dyDescent="0.3">
      <c r="A249" s="14"/>
      <c r="D249" s="133"/>
      <c r="E249" s="140"/>
      <c r="F249" s="207"/>
      <c r="G249" s="197"/>
      <c r="H249" s="196"/>
      <c r="I249" s="197"/>
      <c r="J249" s="196"/>
      <c r="K249" s="197"/>
      <c r="L249" s="196"/>
      <c r="M249" s="197"/>
      <c r="N249" s="218"/>
    </row>
    <row r="250" spans="1:14" x14ac:dyDescent="0.3">
      <c r="A250" s="14"/>
      <c r="D250" s="133"/>
      <c r="E250" s="140"/>
      <c r="F250" s="207"/>
      <c r="G250" s="197"/>
      <c r="H250" s="196"/>
      <c r="I250" s="197"/>
      <c r="J250" s="196"/>
      <c r="K250" s="197"/>
      <c r="L250" s="196"/>
      <c r="M250" s="197"/>
      <c r="N250" s="218"/>
    </row>
    <row r="251" spans="1:14" x14ac:dyDescent="0.3">
      <c r="A251" s="14"/>
      <c r="D251" s="133"/>
      <c r="E251" s="140"/>
      <c r="F251" s="207"/>
      <c r="G251" s="197"/>
      <c r="H251" s="196"/>
      <c r="I251" s="197"/>
      <c r="J251" s="196"/>
      <c r="K251" s="197"/>
      <c r="L251" s="196"/>
      <c r="M251" s="197"/>
      <c r="N251" s="218"/>
    </row>
    <row r="252" spans="1:14" x14ac:dyDescent="0.3">
      <c r="A252" s="14"/>
      <c r="D252" s="133"/>
      <c r="E252" s="140"/>
      <c r="F252" s="207"/>
      <c r="G252" s="197"/>
      <c r="H252" s="196"/>
      <c r="I252" s="197"/>
      <c r="J252" s="196"/>
      <c r="K252" s="197"/>
      <c r="L252" s="196"/>
      <c r="M252" s="197"/>
      <c r="N252" s="218"/>
    </row>
    <row r="253" spans="1:14" s="12" customFormat="1" x14ac:dyDescent="0.3">
      <c r="B253" s="20"/>
      <c r="D253" s="134"/>
      <c r="E253" s="141"/>
      <c r="F253" s="208"/>
      <c r="G253" s="199"/>
      <c r="H253" s="198"/>
      <c r="I253" s="199"/>
      <c r="J253" s="198"/>
      <c r="K253" s="199"/>
      <c r="L253" s="198"/>
      <c r="M253" s="199"/>
      <c r="N253" s="219"/>
    </row>
    <row r="255" spans="1:14" ht="18" x14ac:dyDescent="0.3">
      <c r="B255" s="13" t="s">
        <v>151</v>
      </c>
    </row>
    <row r="256" spans="1:14" s="17" customFormat="1" ht="28.8" x14ac:dyDescent="0.3">
      <c r="B256" s="18"/>
      <c r="D256" s="201" t="s">
        <v>152</v>
      </c>
      <c r="E256" s="202" t="s">
        <v>88</v>
      </c>
      <c r="F256" s="89" t="s">
        <v>65</v>
      </c>
      <c r="G256" s="83" t="s">
        <v>66</v>
      </c>
      <c r="H256" s="4" t="s">
        <v>67</v>
      </c>
      <c r="I256" s="5" t="s">
        <v>68</v>
      </c>
      <c r="J256" s="19" t="s">
        <v>69</v>
      </c>
      <c r="K256" s="5" t="s">
        <v>70</v>
      </c>
      <c r="L256" s="19" t="s">
        <v>71</v>
      </c>
      <c r="M256" s="5" t="s">
        <v>72</v>
      </c>
      <c r="N256" s="84" t="s">
        <v>150</v>
      </c>
    </row>
    <row r="257" spans="1:14" s="12" customFormat="1" x14ac:dyDescent="0.3">
      <c r="B257" s="20"/>
      <c r="D257" s="132" t="s">
        <v>153</v>
      </c>
      <c r="E257" s="203">
        <v>7</v>
      </c>
      <c r="F257" s="206">
        <v>3.08</v>
      </c>
      <c r="G257" s="195">
        <v>5.01</v>
      </c>
      <c r="H257" s="194">
        <v>5.66</v>
      </c>
      <c r="I257" s="195">
        <v>5.78</v>
      </c>
      <c r="J257" s="194">
        <v>5.68</v>
      </c>
      <c r="K257" s="195">
        <v>2.25</v>
      </c>
      <c r="L257" s="194">
        <v>5.71</v>
      </c>
      <c r="M257" s="195">
        <v>5.24</v>
      </c>
      <c r="N257" s="217">
        <v>4.63</v>
      </c>
    </row>
    <row r="258" spans="1:14" x14ac:dyDescent="0.3">
      <c r="D258" s="133" t="s">
        <v>133</v>
      </c>
      <c r="E258" s="204">
        <v>7</v>
      </c>
      <c r="F258" s="207">
        <v>5.62</v>
      </c>
      <c r="G258" s="197">
        <v>3.11</v>
      </c>
      <c r="H258" s="196">
        <v>3.55</v>
      </c>
      <c r="I258" s="197">
        <v>3.73</v>
      </c>
      <c r="J258" s="196">
        <v>5.83</v>
      </c>
      <c r="K258" s="197">
        <v>1.92</v>
      </c>
      <c r="L258" s="196">
        <v>5.63</v>
      </c>
      <c r="M258" s="197">
        <v>5.41</v>
      </c>
      <c r="N258" s="218">
        <v>5.31</v>
      </c>
    </row>
    <row r="259" spans="1:14" x14ac:dyDescent="0.3">
      <c r="D259" s="133" t="s">
        <v>135</v>
      </c>
      <c r="E259" s="204">
        <v>7</v>
      </c>
      <c r="F259" s="207">
        <v>4.08</v>
      </c>
      <c r="G259" s="197">
        <v>1.96</v>
      </c>
      <c r="H259" s="196">
        <v>3.49</v>
      </c>
      <c r="I259" s="197">
        <v>2.79</v>
      </c>
      <c r="J259" s="196">
        <v>6.08</v>
      </c>
      <c r="K259" s="197">
        <v>1.31</v>
      </c>
      <c r="L259" s="196">
        <v>6.06</v>
      </c>
      <c r="M259" s="197">
        <v>6.1</v>
      </c>
      <c r="N259" s="218">
        <v>2.0299999999999998</v>
      </c>
    </row>
    <row r="260" spans="1:14" x14ac:dyDescent="0.3">
      <c r="D260" s="133" t="s">
        <v>134</v>
      </c>
      <c r="E260" s="204">
        <v>7</v>
      </c>
      <c r="F260" s="207">
        <v>5.03</v>
      </c>
      <c r="G260" s="197">
        <v>2.93</v>
      </c>
      <c r="H260" s="196">
        <v>5.2</v>
      </c>
      <c r="I260" s="197">
        <v>5.15</v>
      </c>
      <c r="J260" s="196">
        <v>5.83</v>
      </c>
      <c r="K260" s="197">
        <v>1.89</v>
      </c>
      <c r="L260" s="196">
        <v>5.97</v>
      </c>
      <c r="M260" s="197">
        <v>5.5</v>
      </c>
      <c r="N260" s="218">
        <v>2.57</v>
      </c>
    </row>
    <row r="261" spans="1:14" x14ac:dyDescent="0.3">
      <c r="A261" s="14"/>
      <c r="D261" s="133" t="s">
        <v>154</v>
      </c>
      <c r="E261" s="204">
        <v>7</v>
      </c>
      <c r="F261" s="207">
        <v>5.2</v>
      </c>
      <c r="G261" s="197">
        <v>4.62</v>
      </c>
      <c r="H261" s="196">
        <v>5.82</v>
      </c>
      <c r="I261" s="197">
        <v>5.6</v>
      </c>
      <c r="J261" s="196">
        <v>5.55</v>
      </c>
      <c r="K261" s="197">
        <v>2.34</v>
      </c>
      <c r="L261" s="196">
        <v>5.86</v>
      </c>
      <c r="M261" s="197">
        <v>5.31</v>
      </c>
      <c r="N261" s="218">
        <v>6.09</v>
      </c>
    </row>
    <row r="262" spans="1:14" x14ac:dyDescent="0.3">
      <c r="A262" s="14"/>
      <c r="D262" s="133" t="s">
        <v>132</v>
      </c>
      <c r="E262" s="204">
        <v>6</v>
      </c>
      <c r="F262" s="207">
        <v>2.82</v>
      </c>
      <c r="G262" s="197">
        <v>5.16</v>
      </c>
      <c r="H262" s="196">
        <v>5.69</v>
      </c>
      <c r="I262" s="197">
        <v>5.83</v>
      </c>
      <c r="J262" s="196">
        <v>5.26</v>
      </c>
      <c r="K262" s="197">
        <v>2.79</v>
      </c>
      <c r="L262" s="196">
        <v>5.45</v>
      </c>
      <c r="M262" s="197">
        <v>4.82</v>
      </c>
      <c r="N262" s="218">
        <v>4.34</v>
      </c>
    </row>
    <row r="263" spans="1:14" x14ac:dyDescent="0.3">
      <c r="A263" s="14"/>
      <c r="D263" s="133" t="s">
        <v>133</v>
      </c>
      <c r="E263" s="204">
        <v>6</v>
      </c>
      <c r="F263" s="207">
        <v>5.69</v>
      </c>
      <c r="G263" s="197">
        <v>3.18</v>
      </c>
      <c r="H263" s="196">
        <v>3.71</v>
      </c>
      <c r="I263" s="197">
        <v>3.98</v>
      </c>
      <c r="J263" s="196">
        <v>5.43</v>
      </c>
      <c r="K263" s="197">
        <v>2.4300000000000002</v>
      </c>
      <c r="L263" s="196">
        <v>5.25</v>
      </c>
      <c r="M263" s="197">
        <v>5.01</v>
      </c>
      <c r="N263" s="218">
        <v>5.37</v>
      </c>
    </row>
    <row r="264" spans="1:14" x14ac:dyDescent="0.3">
      <c r="A264" s="14"/>
      <c r="D264" s="133" t="s">
        <v>135</v>
      </c>
      <c r="E264" s="204">
        <v>6</v>
      </c>
      <c r="F264" s="207">
        <v>4.05</v>
      </c>
      <c r="G264" s="197">
        <v>1.92</v>
      </c>
      <c r="H264" s="196">
        <v>3.35</v>
      </c>
      <c r="I264" s="197">
        <v>2.66</v>
      </c>
      <c r="J264" s="196">
        <v>5.84</v>
      </c>
      <c r="K264" s="197">
        <v>1.39</v>
      </c>
      <c r="L264" s="196">
        <v>5.8</v>
      </c>
      <c r="M264" s="197">
        <v>6.02</v>
      </c>
      <c r="N264" s="218">
        <v>2.04</v>
      </c>
    </row>
    <row r="265" spans="1:14" x14ac:dyDescent="0.3">
      <c r="A265" s="14"/>
      <c r="D265" s="133" t="s">
        <v>134</v>
      </c>
      <c r="E265" s="204">
        <v>6</v>
      </c>
      <c r="F265" s="207">
        <v>5.05</v>
      </c>
      <c r="G265" s="197">
        <v>2.94</v>
      </c>
      <c r="H265" s="196">
        <v>5.0599999999999996</v>
      </c>
      <c r="I265" s="197">
        <v>5.09</v>
      </c>
      <c r="J265" s="196">
        <v>5.57</v>
      </c>
      <c r="K265" s="197">
        <v>2.2000000000000002</v>
      </c>
      <c r="L265" s="196">
        <v>5.82</v>
      </c>
      <c r="M265" s="197">
        <v>5.22</v>
      </c>
      <c r="N265" s="218">
        <v>2.64</v>
      </c>
    </row>
    <row r="266" spans="1:14" x14ac:dyDescent="0.3">
      <c r="A266" s="14"/>
      <c r="D266" s="133" t="s">
        <v>154</v>
      </c>
      <c r="E266" s="204">
        <v>6</v>
      </c>
      <c r="F266" s="207">
        <v>5.27</v>
      </c>
      <c r="G266" s="197">
        <v>4.7</v>
      </c>
      <c r="H266" s="196">
        <v>5.75</v>
      </c>
      <c r="I266" s="197">
        <v>5.57</v>
      </c>
      <c r="J266" s="196">
        <v>5.09</v>
      </c>
      <c r="K266" s="197">
        <v>2.89</v>
      </c>
      <c r="L266" s="196">
        <v>5.66</v>
      </c>
      <c r="M266" s="197">
        <v>4.92</v>
      </c>
      <c r="N266" s="218">
        <v>5.96</v>
      </c>
    </row>
    <row r="267" spans="1:14" x14ac:dyDescent="0.3">
      <c r="A267" s="14"/>
      <c r="D267" s="133" t="s">
        <v>132</v>
      </c>
      <c r="E267" s="204">
        <v>5</v>
      </c>
      <c r="F267" s="207">
        <v>2.58</v>
      </c>
      <c r="G267" s="197">
        <v>5.31</v>
      </c>
      <c r="H267" s="196">
        <v>5.72</v>
      </c>
      <c r="I267" s="197">
        <v>5.9</v>
      </c>
      <c r="J267" s="196">
        <v>4.67</v>
      </c>
      <c r="K267" s="197">
        <v>3.55</v>
      </c>
      <c r="L267" s="196">
        <v>5.0999999999999996</v>
      </c>
      <c r="M267" s="197">
        <v>4.25</v>
      </c>
      <c r="N267" s="218">
        <v>4.13</v>
      </c>
    </row>
    <row r="268" spans="1:14" x14ac:dyDescent="0.3">
      <c r="A268" s="14"/>
      <c r="D268" s="133" t="s">
        <v>133</v>
      </c>
      <c r="E268" s="204">
        <v>5</v>
      </c>
      <c r="F268" s="207">
        <v>5.79</v>
      </c>
      <c r="G268" s="197">
        <v>3.27</v>
      </c>
      <c r="H268" s="196">
        <v>3.86</v>
      </c>
      <c r="I268" s="197">
        <v>4.17</v>
      </c>
      <c r="J268" s="196">
        <v>4.8899999999999997</v>
      </c>
      <c r="K268" s="197">
        <v>3.06</v>
      </c>
      <c r="L268" s="196">
        <v>4.72</v>
      </c>
      <c r="M268" s="197">
        <v>4.47</v>
      </c>
      <c r="N268" s="218">
        <v>5.41</v>
      </c>
    </row>
    <row r="269" spans="1:14" x14ac:dyDescent="0.3">
      <c r="A269" s="14"/>
      <c r="D269" s="133" t="s">
        <v>135</v>
      </c>
      <c r="E269" s="204">
        <v>5</v>
      </c>
      <c r="F269" s="207">
        <v>4.0199999999999996</v>
      </c>
      <c r="G269" s="197">
        <v>1.88</v>
      </c>
      <c r="H269" s="196">
        <v>3.23</v>
      </c>
      <c r="I269" s="197">
        <v>2.56</v>
      </c>
      <c r="J269" s="196">
        <v>5.6</v>
      </c>
      <c r="K269" s="197">
        <v>1.46</v>
      </c>
      <c r="L269" s="196">
        <v>5.55</v>
      </c>
      <c r="M269" s="197">
        <v>5.96</v>
      </c>
      <c r="N269" s="218">
        <v>2.06</v>
      </c>
    </row>
    <row r="270" spans="1:14" x14ac:dyDescent="0.3">
      <c r="A270" s="14"/>
      <c r="D270" s="133" t="s">
        <v>134</v>
      </c>
      <c r="E270" s="204">
        <v>5</v>
      </c>
      <c r="F270" s="207">
        <v>5.0999999999999996</v>
      </c>
      <c r="G270" s="197">
        <v>2.95</v>
      </c>
      <c r="H270" s="196">
        <v>4.92</v>
      </c>
      <c r="I270" s="197">
        <v>5.04</v>
      </c>
      <c r="J270" s="196">
        <v>5.25</v>
      </c>
      <c r="K270" s="197">
        <v>2.52</v>
      </c>
      <c r="L270" s="196">
        <v>5.7</v>
      </c>
      <c r="M270" s="197">
        <v>4.9000000000000004</v>
      </c>
      <c r="N270" s="218">
        <v>2.7</v>
      </c>
    </row>
    <row r="271" spans="1:14" x14ac:dyDescent="0.3">
      <c r="A271" s="14"/>
      <c r="D271" s="133" t="s">
        <v>154</v>
      </c>
      <c r="E271" s="204">
        <v>5</v>
      </c>
      <c r="F271" s="207">
        <v>5.33</v>
      </c>
      <c r="G271" s="197">
        <v>4.76</v>
      </c>
      <c r="H271" s="196">
        <v>5.68</v>
      </c>
      <c r="I271" s="197">
        <v>5.54</v>
      </c>
      <c r="J271" s="196">
        <v>4.45</v>
      </c>
      <c r="K271" s="197">
        <v>3.63</v>
      </c>
      <c r="L271" s="196">
        <v>5.44</v>
      </c>
      <c r="M271" s="197">
        <v>4.42</v>
      </c>
      <c r="N271" s="218">
        <v>5.81</v>
      </c>
    </row>
    <row r="272" spans="1:14" x14ac:dyDescent="0.3">
      <c r="A272" s="14"/>
      <c r="D272" s="133" t="s">
        <v>132</v>
      </c>
      <c r="E272" s="204">
        <v>4</v>
      </c>
      <c r="F272" s="207">
        <v>2.3199999999999998</v>
      </c>
      <c r="G272" s="197">
        <v>5.45</v>
      </c>
      <c r="H272" s="196">
        <v>5.78</v>
      </c>
      <c r="I272" s="197">
        <v>6.01</v>
      </c>
      <c r="J272" s="196">
        <v>4.3600000000000003</v>
      </c>
      <c r="K272" s="197">
        <v>4.13</v>
      </c>
      <c r="L272" s="196">
        <v>4.9000000000000004</v>
      </c>
      <c r="M272" s="197">
        <v>3.93</v>
      </c>
      <c r="N272" s="218">
        <v>3.88</v>
      </c>
    </row>
    <row r="273" spans="1:14" x14ac:dyDescent="0.3">
      <c r="A273" s="14"/>
      <c r="D273" s="133" t="s">
        <v>133</v>
      </c>
      <c r="E273" s="204">
        <v>4</v>
      </c>
      <c r="F273" s="207">
        <v>5.82</v>
      </c>
      <c r="G273" s="197">
        <v>3.32</v>
      </c>
      <c r="H273" s="196">
        <v>4</v>
      </c>
      <c r="I273" s="197">
        <v>4.37</v>
      </c>
      <c r="J273" s="196">
        <v>4.5</v>
      </c>
      <c r="K273" s="197">
        <v>3.7</v>
      </c>
      <c r="L273" s="196">
        <v>4.22</v>
      </c>
      <c r="M273" s="197">
        <v>4.08</v>
      </c>
      <c r="N273" s="218">
        <v>5.45</v>
      </c>
    </row>
    <row r="274" spans="1:14" x14ac:dyDescent="0.3">
      <c r="A274" s="14"/>
      <c r="D274" s="133" t="s">
        <v>135</v>
      </c>
      <c r="E274" s="204">
        <v>4</v>
      </c>
      <c r="F274" s="207">
        <v>4</v>
      </c>
      <c r="G274" s="197">
        <v>1.85</v>
      </c>
      <c r="H274" s="196">
        <v>3.08</v>
      </c>
      <c r="I274" s="197">
        <v>2.41</v>
      </c>
      <c r="J274" s="196">
        <v>5.49</v>
      </c>
      <c r="K274" s="197">
        <v>1.48</v>
      </c>
      <c r="L274" s="196">
        <v>5.35</v>
      </c>
      <c r="M274" s="197">
        <v>5.91</v>
      </c>
      <c r="N274" s="218">
        <v>2.0699999999999998</v>
      </c>
    </row>
    <row r="275" spans="1:14" x14ac:dyDescent="0.3">
      <c r="A275" s="14"/>
      <c r="D275" s="133" t="s">
        <v>134</v>
      </c>
      <c r="E275" s="204">
        <v>4</v>
      </c>
      <c r="F275" s="207">
        <v>5.18</v>
      </c>
      <c r="G275" s="197">
        <v>2.98</v>
      </c>
      <c r="H275" s="196">
        <v>4.78</v>
      </c>
      <c r="I275" s="197">
        <v>4.9800000000000004</v>
      </c>
      <c r="J275" s="196">
        <v>5.13</v>
      </c>
      <c r="K275" s="197">
        <v>2.75</v>
      </c>
      <c r="L275" s="196">
        <v>5.64</v>
      </c>
      <c r="M275" s="197">
        <v>4.7</v>
      </c>
      <c r="N275" s="218">
        <v>2.76</v>
      </c>
    </row>
    <row r="276" spans="1:14" x14ac:dyDescent="0.3">
      <c r="A276" s="14"/>
      <c r="D276" s="133" t="s">
        <v>154</v>
      </c>
      <c r="E276" s="204">
        <v>4</v>
      </c>
      <c r="F276" s="207">
        <v>5.38</v>
      </c>
      <c r="G276" s="197">
        <v>4.83</v>
      </c>
      <c r="H276" s="196">
        <v>5.61</v>
      </c>
      <c r="I276" s="197">
        <v>5.52</v>
      </c>
      <c r="J276" s="196">
        <v>4.01</v>
      </c>
      <c r="K276" s="197">
        <v>4.2300000000000004</v>
      </c>
      <c r="L276" s="196">
        <v>5.31</v>
      </c>
      <c r="M276" s="197">
        <v>4.12</v>
      </c>
      <c r="N276" s="218">
        <v>5.62</v>
      </c>
    </row>
    <row r="277" spans="1:14" s="12" customFormat="1" x14ac:dyDescent="0.3">
      <c r="A277" s="14"/>
      <c r="B277" s="20"/>
      <c r="D277" s="133" t="s">
        <v>132</v>
      </c>
      <c r="E277" s="204">
        <v>3</v>
      </c>
      <c r="F277" s="207">
        <v>2.17</v>
      </c>
      <c r="G277" s="197">
        <v>5.65</v>
      </c>
      <c r="H277" s="196">
        <v>5.87</v>
      </c>
      <c r="I277" s="197">
        <v>6.13</v>
      </c>
      <c r="J277" s="196">
        <v>4.0599999999999996</v>
      </c>
      <c r="K277" s="197">
        <v>4.6100000000000003</v>
      </c>
      <c r="L277" s="196">
        <v>4.75</v>
      </c>
      <c r="M277" s="197">
        <v>3.66</v>
      </c>
      <c r="N277" s="218">
        <v>3.75</v>
      </c>
    </row>
    <row r="278" spans="1:14" x14ac:dyDescent="0.3">
      <c r="A278" s="14"/>
      <c r="D278" s="133" t="s">
        <v>133</v>
      </c>
      <c r="E278" s="204">
        <v>3</v>
      </c>
      <c r="F278" s="207">
        <v>5.82</v>
      </c>
      <c r="G278" s="197">
        <v>3.33</v>
      </c>
      <c r="H278" s="196">
        <v>4.18</v>
      </c>
      <c r="I278" s="197">
        <v>4.4400000000000004</v>
      </c>
      <c r="J278" s="196">
        <v>4.2699999999999996</v>
      </c>
      <c r="K278" s="197">
        <v>4.01</v>
      </c>
      <c r="L278" s="196">
        <v>3.85</v>
      </c>
      <c r="M278" s="197">
        <v>3.78</v>
      </c>
      <c r="N278" s="218">
        <v>5.47</v>
      </c>
    </row>
    <row r="279" spans="1:14" x14ac:dyDescent="0.3">
      <c r="A279" s="14"/>
      <c r="D279" s="133" t="s">
        <v>135</v>
      </c>
      <c r="E279" s="204">
        <v>3</v>
      </c>
      <c r="F279" s="207">
        <v>3.99</v>
      </c>
      <c r="G279" s="197">
        <v>1.82</v>
      </c>
      <c r="H279" s="196">
        <v>2.91</v>
      </c>
      <c r="I279" s="197">
        <v>2.34</v>
      </c>
      <c r="J279" s="196">
        <v>5.42</v>
      </c>
      <c r="K279" s="197">
        <v>1.47</v>
      </c>
      <c r="L279" s="196">
        <v>5.16</v>
      </c>
      <c r="M279" s="197">
        <v>5.88</v>
      </c>
      <c r="N279" s="218">
        <v>2.09</v>
      </c>
    </row>
    <row r="280" spans="1:14" x14ac:dyDescent="0.3">
      <c r="A280" s="14"/>
      <c r="D280" s="133" t="s">
        <v>134</v>
      </c>
      <c r="E280" s="204">
        <v>3</v>
      </c>
      <c r="F280" s="207">
        <v>5.22</v>
      </c>
      <c r="G280" s="197">
        <v>2.99</v>
      </c>
      <c r="H280" s="196">
        <v>4.6100000000000003</v>
      </c>
      <c r="I280" s="197">
        <v>4.72</v>
      </c>
      <c r="J280" s="196">
        <v>4.9400000000000004</v>
      </c>
      <c r="K280" s="197">
        <v>2.92</v>
      </c>
      <c r="L280" s="196">
        <v>5.55</v>
      </c>
      <c r="M280" s="197">
        <v>4.5199999999999996</v>
      </c>
      <c r="N280" s="218">
        <v>2.86</v>
      </c>
    </row>
    <row r="281" spans="1:14" s="12" customFormat="1" x14ac:dyDescent="0.3">
      <c r="A281" s="14"/>
      <c r="B281" s="20"/>
      <c r="D281" s="133" t="s">
        <v>154</v>
      </c>
      <c r="E281" s="204">
        <v>3</v>
      </c>
      <c r="F281" s="207">
        <v>5.47</v>
      </c>
      <c r="G281" s="197">
        <v>4.88</v>
      </c>
      <c r="H281" s="196">
        <v>5.56</v>
      </c>
      <c r="I281" s="197">
        <v>5.43</v>
      </c>
      <c r="J281" s="196">
        <v>3.5</v>
      </c>
      <c r="K281" s="197">
        <v>4.71</v>
      </c>
      <c r="L281" s="196">
        <v>5.19</v>
      </c>
      <c r="M281" s="197">
        <v>3.89</v>
      </c>
      <c r="N281" s="218">
        <v>5.43</v>
      </c>
    </row>
    <row r="282" spans="1:14" x14ac:dyDescent="0.3">
      <c r="A282" s="14"/>
      <c r="D282" s="133"/>
      <c r="E282" s="204"/>
      <c r="F282" s="207"/>
      <c r="G282" s="197"/>
      <c r="H282" s="196"/>
      <c r="I282" s="197"/>
      <c r="J282" s="196"/>
      <c r="K282" s="197"/>
      <c r="L282" s="196"/>
      <c r="M282" s="197"/>
      <c r="N282" s="218"/>
    </row>
    <row r="283" spans="1:14" x14ac:dyDescent="0.3">
      <c r="A283" s="14"/>
      <c r="D283" s="133"/>
      <c r="E283" s="204"/>
      <c r="F283" s="207"/>
      <c r="G283" s="197"/>
      <c r="H283" s="196"/>
      <c r="I283" s="197"/>
      <c r="J283" s="196"/>
      <c r="K283" s="197"/>
      <c r="L283" s="196"/>
      <c r="M283" s="197"/>
      <c r="N283" s="218"/>
    </row>
    <row r="284" spans="1:14" x14ac:dyDescent="0.3">
      <c r="A284" s="14"/>
      <c r="D284" s="133"/>
      <c r="E284" s="204"/>
      <c r="F284" s="207"/>
      <c r="G284" s="197"/>
      <c r="H284" s="196"/>
      <c r="I284" s="197"/>
      <c r="J284" s="196"/>
      <c r="K284" s="197"/>
      <c r="L284" s="196"/>
      <c r="M284" s="197"/>
      <c r="N284" s="218"/>
    </row>
    <row r="285" spans="1:14" x14ac:dyDescent="0.3">
      <c r="A285" s="14"/>
      <c r="D285" s="133"/>
      <c r="E285" s="204"/>
      <c r="F285" s="207"/>
      <c r="G285" s="197"/>
      <c r="H285" s="196"/>
      <c r="I285" s="197"/>
      <c r="J285" s="196"/>
      <c r="K285" s="197"/>
      <c r="L285" s="196"/>
      <c r="M285" s="197"/>
      <c r="N285" s="218"/>
    </row>
    <row r="286" spans="1:14" s="12" customFormat="1" x14ac:dyDescent="0.3">
      <c r="B286" s="20"/>
      <c r="D286" s="134"/>
      <c r="E286" s="205"/>
      <c r="F286" s="208"/>
      <c r="G286" s="199"/>
      <c r="H286" s="198"/>
      <c r="I286" s="199"/>
      <c r="J286" s="198"/>
      <c r="K286" s="199"/>
      <c r="L286" s="198"/>
      <c r="M286" s="199"/>
      <c r="N286" s="219"/>
    </row>
    <row r="288" spans="1:14" ht="18" x14ac:dyDescent="0.3">
      <c r="B288" s="13" t="s">
        <v>155</v>
      </c>
    </row>
    <row r="289" spans="1:14" s="17" customFormat="1" ht="28.8" x14ac:dyDescent="0.3">
      <c r="B289" s="18"/>
      <c r="D289" s="209"/>
      <c r="E289" s="210"/>
      <c r="F289" s="211" t="s">
        <v>65</v>
      </c>
      <c r="G289" s="212" t="s">
        <v>66</v>
      </c>
      <c r="H289" s="213" t="s">
        <v>67</v>
      </c>
      <c r="I289" s="214" t="s">
        <v>68</v>
      </c>
      <c r="J289" s="215" t="s">
        <v>69</v>
      </c>
      <c r="K289" s="214" t="s">
        <v>70</v>
      </c>
      <c r="L289" s="215" t="s">
        <v>71</v>
      </c>
      <c r="M289" s="214" t="s">
        <v>72</v>
      </c>
      <c r="N289" s="217" t="s">
        <v>150</v>
      </c>
    </row>
    <row r="290" spans="1:14" x14ac:dyDescent="0.3">
      <c r="E290" s="172" t="s">
        <v>156</v>
      </c>
      <c r="F290" s="208">
        <v>3</v>
      </c>
      <c r="G290" s="199">
        <v>1.9</v>
      </c>
      <c r="H290" s="198">
        <v>3</v>
      </c>
      <c r="I290" s="199">
        <v>5.6</v>
      </c>
      <c r="J290" s="198">
        <v>2.9</v>
      </c>
      <c r="K290" s="199">
        <v>3.5</v>
      </c>
      <c r="L290" s="198">
        <v>2.2999999999999998</v>
      </c>
      <c r="M290" s="199">
        <v>1.6</v>
      </c>
      <c r="N290" s="219">
        <v>10</v>
      </c>
    </row>
    <row r="292" spans="1:14" s="9" customFormat="1" ht="23.4" x14ac:dyDescent="0.3">
      <c r="A292" s="7" t="s">
        <v>157</v>
      </c>
      <c r="B292" s="8"/>
      <c r="E292" s="87"/>
      <c r="F292" s="87"/>
      <c r="G292" s="10"/>
      <c r="H292" s="11"/>
      <c r="I292" s="11"/>
      <c r="J292" s="10"/>
      <c r="K292" s="11"/>
    </row>
    <row r="293" spans="1:14" ht="18" x14ac:dyDescent="0.3">
      <c r="B293" s="13" t="s">
        <v>158</v>
      </c>
    </row>
    <row r="294" spans="1:14" s="270" customFormat="1" x14ac:dyDescent="0.3">
      <c r="C294" s="270" t="s">
        <v>159</v>
      </c>
      <c r="E294" s="271"/>
      <c r="F294" s="271"/>
      <c r="G294" s="271"/>
      <c r="H294" s="271"/>
      <c r="I294" s="271"/>
      <c r="J294" s="271"/>
    </row>
    <row r="295" spans="1:14" s="270" customFormat="1" x14ac:dyDescent="0.3">
      <c r="E295" s="271"/>
      <c r="F295" s="271"/>
      <c r="G295" s="271"/>
      <c r="H295" s="271"/>
      <c r="I295" s="271"/>
      <c r="J295" s="271"/>
    </row>
    <row r="296" spans="1:14" s="17" customFormat="1" x14ac:dyDescent="0.3">
      <c r="B296" s="18"/>
      <c r="D296" s="340" t="s">
        <v>63</v>
      </c>
      <c r="E296" s="341"/>
      <c r="F296" s="89" t="s">
        <v>160</v>
      </c>
      <c r="G296" s="83" t="s">
        <v>161</v>
      </c>
      <c r="H296" s="89" t="s">
        <v>162</v>
      </c>
      <c r="I296" s="6" t="s">
        <v>163</v>
      </c>
    </row>
    <row r="297" spans="1:14" s="12" customFormat="1" x14ac:dyDescent="0.3">
      <c r="B297" s="20"/>
      <c r="D297" s="132" t="s">
        <v>104</v>
      </c>
      <c r="E297" s="139" t="s">
        <v>92</v>
      </c>
      <c r="F297" s="216">
        <v>12.48</v>
      </c>
      <c r="G297" s="195">
        <v>-9.44</v>
      </c>
      <c r="H297" s="90">
        <v>-2.7</v>
      </c>
      <c r="I297" s="169">
        <v>13.98</v>
      </c>
    </row>
    <row r="298" spans="1:14" x14ac:dyDescent="0.3">
      <c r="D298" s="133" t="s">
        <v>105</v>
      </c>
      <c r="E298" s="140" t="s">
        <v>92</v>
      </c>
      <c r="F298" s="170">
        <v>-14.32</v>
      </c>
      <c r="G298" s="197">
        <v>-8.92</v>
      </c>
      <c r="H298" s="91">
        <v>-7.92</v>
      </c>
      <c r="I298" s="104">
        <v>14.38</v>
      </c>
      <c r="J298" s="14"/>
      <c r="K298" s="14"/>
    </row>
    <row r="299" spans="1:14" x14ac:dyDescent="0.3">
      <c r="D299" s="133" t="s">
        <v>106</v>
      </c>
      <c r="E299" s="140" t="s">
        <v>92</v>
      </c>
      <c r="F299" s="170">
        <v>-5.88</v>
      </c>
      <c r="G299" s="197">
        <v>12.68</v>
      </c>
      <c r="H299" s="91">
        <v>6.26</v>
      </c>
      <c r="I299" s="104">
        <v>15.88</v>
      </c>
      <c r="J299" s="14"/>
      <c r="K299" s="14"/>
    </row>
    <row r="300" spans="1:14" x14ac:dyDescent="0.3">
      <c r="D300" s="133" t="s">
        <v>107</v>
      </c>
      <c r="E300" s="140" t="s">
        <v>93</v>
      </c>
      <c r="F300" s="170">
        <v>13.88</v>
      </c>
      <c r="G300" s="197">
        <v>-11.18</v>
      </c>
      <c r="H300" s="91">
        <v>-3.44</v>
      </c>
      <c r="I300" s="104">
        <v>15.14</v>
      </c>
      <c r="J300" s="14"/>
      <c r="K300" s="14"/>
    </row>
    <row r="301" spans="1:14" x14ac:dyDescent="0.3">
      <c r="A301" s="14"/>
      <c r="D301" s="133" t="s">
        <v>108</v>
      </c>
      <c r="E301" s="140" t="s">
        <v>93</v>
      </c>
      <c r="F301" s="170">
        <v>7.5</v>
      </c>
      <c r="G301" s="197">
        <v>5.14</v>
      </c>
      <c r="H301" s="91">
        <v>2.14</v>
      </c>
      <c r="I301" s="104">
        <v>8.6</v>
      </c>
      <c r="J301" s="14"/>
      <c r="K301" s="14"/>
    </row>
    <row r="302" spans="1:14" x14ac:dyDescent="0.3">
      <c r="A302" s="14"/>
      <c r="D302" s="133" t="s">
        <v>109</v>
      </c>
      <c r="E302" s="140" t="s">
        <v>93</v>
      </c>
      <c r="F302" s="170">
        <v>-8.74</v>
      </c>
      <c r="G302" s="197">
        <v>9.0399999999999991</v>
      </c>
      <c r="H302" s="91">
        <v>6.28</v>
      </c>
      <c r="I302" s="104">
        <v>4.9800000000000004</v>
      </c>
      <c r="J302" s="14"/>
      <c r="K302" s="14"/>
    </row>
    <row r="303" spans="1:14" x14ac:dyDescent="0.3">
      <c r="A303" s="14"/>
      <c r="D303" s="133" t="s">
        <v>110</v>
      </c>
      <c r="E303" s="140" t="s">
        <v>94</v>
      </c>
      <c r="F303" s="170">
        <v>9.6999999999999993</v>
      </c>
      <c r="G303" s="197">
        <v>4.24</v>
      </c>
      <c r="H303" s="91">
        <v>3.58</v>
      </c>
      <c r="I303" s="104">
        <v>5.14</v>
      </c>
      <c r="J303" s="14"/>
      <c r="K303" s="14"/>
    </row>
    <row r="304" spans="1:14" x14ac:dyDescent="0.3">
      <c r="A304" s="14"/>
      <c r="D304" s="133" t="s">
        <v>111</v>
      </c>
      <c r="E304" s="140" t="s">
        <v>94</v>
      </c>
      <c r="F304" s="170">
        <v>-11.16</v>
      </c>
      <c r="G304" s="197">
        <v>7.64</v>
      </c>
      <c r="H304" s="91">
        <v>13.38</v>
      </c>
      <c r="I304" s="104">
        <v>-0.57999999999999996</v>
      </c>
      <c r="J304" s="14"/>
      <c r="K304" s="14"/>
    </row>
    <row r="305" spans="1:11" x14ac:dyDescent="0.3">
      <c r="A305" s="14"/>
      <c r="D305" s="133" t="s">
        <v>112</v>
      </c>
      <c r="E305" s="140" t="s">
        <v>95</v>
      </c>
      <c r="F305" s="170">
        <v>-11.44</v>
      </c>
      <c r="G305" s="197">
        <v>2.62</v>
      </c>
      <c r="H305" s="91">
        <v>-1.3</v>
      </c>
      <c r="I305" s="104">
        <v>11.22</v>
      </c>
      <c r="J305" s="14"/>
      <c r="K305" s="14"/>
    </row>
    <row r="306" spans="1:11" x14ac:dyDescent="0.3">
      <c r="A306" s="14"/>
      <c r="D306" s="133" t="s">
        <v>113</v>
      </c>
      <c r="E306" s="140" t="s">
        <v>95</v>
      </c>
      <c r="F306" s="170">
        <v>-5.92</v>
      </c>
      <c r="G306" s="197">
        <v>1.46</v>
      </c>
      <c r="H306" s="91">
        <v>8.08</v>
      </c>
      <c r="I306" s="104">
        <v>7.22</v>
      </c>
      <c r="J306" s="14"/>
      <c r="K306" s="14"/>
    </row>
    <row r="307" spans="1:11" x14ac:dyDescent="0.3">
      <c r="A307" s="14"/>
      <c r="D307" s="133" t="s">
        <v>114</v>
      </c>
      <c r="E307" s="140" t="s">
        <v>95</v>
      </c>
      <c r="F307" s="170">
        <v>-4.24</v>
      </c>
      <c r="G307" s="197">
        <v>-5.66</v>
      </c>
      <c r="H307" s="91">
        <v>-5.16</v>
      </c>
      <c r="I307" s="104">
        <v>12.7</v>
      </c>
      <c r="J307" s="14"/>
      <c r="K307" s="14"/>
    </row>
    <row r="308" spans="1:11" x14ac:dyDescent="0.3">
      <c r="A308" s="14"/>
      <c r="D308" s="133" t="s">
        <v>115</v>
      </c>
      <c r="E308" s="140" t="s">
        <v>95</v>
      </c>
      <c r="F308" s="170">
        <v>-12</v>
      </c>
      <c r="G308" s="197">
        <v>5.04</v>
      </c>
      <c r="H308" s="91">
        <v>4.28</v>
      </c>
      <c r="I308" s="104">
        <v>9.2200000000000006</v>
      </c>
      <c r="J308" s="14"/>
      <c r="K308" s="14"/>
    </row>
    <row r="309" spans="1:11" x14ac:dyDescent="0.3">
      <c r="A309" s="14"/>
      <c r="D309" s="133" t="s">
        <v>33</v>
      </c>
      <c r="E309" s="140" t="s">
        <v>96</v>
      </c>
      <c r="F309" s="170">
        <v>9.66</v>
      </c>
      <c r="G309" s="197">
        <v>-0.04</v>
      </c>
      <c r="H309" s="91">
        <v>-10.220000000000001</v>
      </c>
      <c r="I309" s="104">
        <v>5.82</v>
      </c>
      <c r="J309" s="14"/>
      <c r="K309" s="14"/>
    </row>
    <row r="310" spans="1:11" x14ac:dyDescent="0.3">
      <c r="A310" s="14"/>
      <c r="D310" s="133" t="s">
        <v>34</v>
      </c>
      <c r="E310" s="140" t="s">
        <v>96</v>
      </c>
      <c r="F310" s="170">
        <v>13.04</v>
      </c>
      <c r="G310" s="197">
        <v>-9.24</v>
      </c>
      <c r="H310" s="91">
        <v>-7.44</v>
      </c>
      <c r="I310" s="104">
        <v>13.52</v>
      </c>
      <c r="J310" s="14"/>
      <c r="K310" s="14"/>
    </row>
    <row r="311" spans="1:11" x14ac:dyDescent="0.3">
      <c r="A311" s="14"/>
      <c r="D311" s="133" t="s">
        <v>35</v>
      </c>
      <c r="E311" s="140" t="s">
        <v>96</v>
      </c>
      <c r="F311" s="170">
        <v>-9.34</v>
      </c>
      <c r="G311" s="197">
        <v>4.34</v>
      </c>
      <c r="H311" s="91">
        <v>2.38</v>
      </c>
      <c r="I311" s="104">
        <v>4.04</v>
      </c>
      <c r="J311" s="14"/>
      <c r="K311" s="14"/>
    </row>
    <row r="312" spans="1:11" x14ac:dyDescent="0.3">
      <c r="A312" s="14"/>
      <c r="D312" s="133" t="s">
        <v>116</v>
      </c>
      <c r="E312" s="140" t="s">
        <v>97</v>
      </c>
      <c r="F312" s="170">
        <v>11.7</v>
      </c>
      <c r="G312" s="197">
        <v>-4.5999999999999996</v>
      </c>
      <c r="H312" s="91">
        <v>16.399999999999999</v>
      </c>
      <c r="I312" s="104">
        <v>16.32</v>
      </c>
      <c r="J312" s="14"/>
      <c r="K312" s="14"/>
    </row>
    <row r="313" spans="1:11" x14ac:dyDescent="0.3">
      <c r="A313" s="14"/>
      <c r="D313" s="133" t="s">
        <v>117</v>
      </c>
      <c r="E313" s="140" t="s">
        <v>97</v>
      </c>
      <c r="F313" s="170">
        <v>-10.92</v>
      </c>
      <c r="G313" s="197">
        <v>-5.88</v>
      </c>
      <c r="H313" s="91">
        <v>16.899999999999999</v>
      </c>
      <c r="I313" s="104">
        <v>18.68</v>
      </c>
      <c r="J313" s="14"/>
      <c r="K313" s="14"/>
    </row>
    <row r="314" spans="1:11" x14ac:dyDescent="0.3">
      <c r="A314" s="14"/>
      <c r="D314" s="133" t="s">
        <v>118</v>
      </c>
      <c r="E314" s="140" t="s">
        <v>97</v>
      </c>
      <c r="F314" s="170">
        <v>-7.42</v>
      </c>
      <c r="G314" s="197">
        <v>-5.44</v>
      </c>
      <c r="H314" s="91">
        <v>16.3</v>
      </c>
      <c r="I314" s="104">
        <v>17.12</v>
      </c>
      <c r="J314" s="14"/>
      <c r="K314" s="14"/>
    </row>
    <row r="315" spans="1:11" x14ac:dyDescent="0.3">
      <c r="A315" s="14"/>
      <c r="D315" s="133"/>
      <c r="E315" s="140"/>
      <c r="F315" s="170"/>
      <c r="G315" s="197"/>
      <c r="H315" s="91"/>
      <c r="I315" s="104"/>
      <c r="J315" s="14"/>
      <c r="K315" s="14"/>
    </row>
    <row r="316" spans="1:11" x14ac:dyDescent="0.3">
      <c r="A316" s="14"/>
      <c r="D316" s="133"/>
      <c r="E316" s="140"/>
      <c r="F316" s="170"/>
      <c r="G316" s="197"/>
      <c r="H316" s="91"/>
      <c r="I316" s="104"/>
      <c r="J316" s="14"/>
      <c r="K316" s="14"/>
    </row>
    <row r="317" spans="1:11" s="12" customFormat="1" x14ac:dyDescent="0.3">
      <c r="A317" s="14"/>
      <c r="B317" s="20"/>
      <c r="D317" s="133"/>
      <c r="E317" s="140"/>
      <c r="F317" s="170"/>
      <c r="G317" s="197"/>
      <c r="H317" s="91"/>
      <c r="I317" s="104"/>
    </row>
    <row r="318" spans="1:11" x14ac:dyDescent="0.3">
      <c r="A318" s="14"/>
      <c r="D318" s="133"/>
      <c r="E318" s="140"/>
      <c r="F318" s="170"/>
      <c r="G318" s="197"/>
      <c r="H318" s="91"/>
      <c r="I318" s="104"/>
      <c r="J318" s="14"/>
      <c r="K318" s="14"/>
    </row>
    <row r="319" spans="1:11" x14ac:dyDescent="0.3">
      <c r="A319" s="14"/>
      <c r="D319" s="133"/>
      <c r="E319" s="140"/>
      <c r="F319" s="170"/>
      <c r="G319" s="197"/>
      <c r="H319" s="91"/>
      <c r="I319" s="104"/>
      <c r="J319" s="14"/>
      <c r="K319" s="14"/>
    </row>
    <row r="320" spans="1:11" x14ac:dyDescent="0.3">
      <c r="A320" s="14"/>
      <c r="D320" s="133"/>
      <c r="E320" s="140"/>
      <c r="F320" s="170"/>
      <c r="G320" s="197"/>
      <c r="H320" s="91"/>
      <c r="I320" s="104"/>
      <c r="J320" s="14"/>
      <c r="K320" s="14"/>
    </row>
    <row r="321" spans="1:11" s="12" customFormat="1" x14ac:dyDescent="0.3">
      <c r="A321" s="14"/>
      <c r="B321" s="20"/>
      <c r="D321" s="133"/>
      <c r="E321" s="140"/>
      <c r="F321" s="170"/>
      <c r="G321" s="197"/>
      <c r="H321" s="91"/>
      <c r="I321" s="104"/>
    </row>
    <row r="322" spans="1:11" x14ac:dyDescent="0.3">
      <c r="A322" s="14"/>
      <c r="D322" s="133"/>
      <c r="E322" s="140"/>
      <c r="F322" s="170"/>
      <c r="G322" s="197"/>
      <c r="H322" s="91"/>
      <c r="I322" s="104"/>
      <c r="J322" s="14"/>
      <c r="K322" s="14"/>
    </row>
    <row r="323" spans="1:11" x14ac:dyDescent="0.3">
      <c r="A323" s="14"/>
      <c r="D323" s="133"/>
      <c r="E323" s="140"/>
      <c r="F323" s="170"/>
      <c r="G323" s="197"/>
      <c r="H323" s="91"/>
      <c r="I323" s="104"/>
      <c r="J323" s="14"/>
      <c r="K323" s="14"/>
    </row>
    <row r="324" spans="1:11" x14ac:dyDescent="0.3">
      <c r="A324" s="14"/>
      <c r="D324" s="133"/>
      <c r="E324" s="140"/>
      <c r="F324" s="170"/>
      <c r="G324" s="197"/>
      <c r="H324" s="91"/>
      <c r="I324" s="104"/>
      <c r="J324" s="14"/>
      <c r="K324" s="14"/>
    </row>
    <row r="325" spans="1:11" x14ac:dyDescent="0.3">
      <c r="A325" s="14"/>
      <c r="D325" s="133"/>
      <c r="E325" s="140"/>
      <c r="F325" s="170"/>
      <c r="G325" s="197"/>
      <c r="H325" s="91"/>
      <c r="I325" s="104"/>
      <c r="J325" s="14"/>
      <c r="K325" s="14"/>
    </row>
    <row r="326" spans="1:11" s="12" customFormat="1" x14ac:dyDescent="0.3">
      <c r="B326" s="20"/>
      <c r="D326" s="134"/>
      <c r="E326" s="141"/>
      <c r="F326" s="171"/>
      <c r="G326" s="109"/>
      <c r="H326" s="241"/>
      <c r="I326" s="110"/>
    </row>
    <row r="328" spans="1:11" ht="18" x14ac:dyDescent="0.3">
      <c r="A328" s="14"/>
      <c r="B328" s="13" t="s">
        <v>164</v>
      </c>
    </row>
    <row r="329" spans="1:11" s="17" customFormat="1" x14ac:dyDescent="0.3">
      <c r="B329" s="18"/>
      <c r="D329" s="201" t="s">
        <v>152</v>
      </c>
      <c r="E329" s="202" t="s">
        <v>88</v>
      </c>
      <c r="F329" s="89" t="s">
        <v>160</v>
      </c>
      <c r="G329" s="83" t="s">
        <v>161</v>
      </c>
      <c r="H329" s="89" t="s">
        <v>162</v>
      </c>
      <c r="I329" s="6" t="s">
        <v>163</v>
      </c>
    </row>
    <row r="330" spans="1:11" s="12" customFormat="1" x14ac:dyDescent="0.3">
      <c r="B330" s="20"/>
      <c r="D330" s="132" t="s">
        <v>153</v>
      </c>
      <c r="E330" s="203">
        <v>7</v>
      </c>
      <c r="F330" s="216">
        <v>-4.22</v>
      </c>
      <c r="G330" s="98">
        <v>11.64</v>
      </c>
      <c r="H330" s="90">
        <v>-2.2799999999999998</v>
      </c>
      <c r="I330" s="169">
        <v>11.14</v>
      </c>
    </row>
    <row r="331" spans="1:11" x14ac:dyDescent="0.3">
      <c r="D331" s="133" t="s">
        <v>133</v>
      </c>
      <c r="E331" s="204">
        <v>7</v>
      </c>
      <c r="F331" s="170">
        <v>-8.74</v>
      </c>
      <c r="G331" s="99">
        <v>-2.16</v>
      </c>
      <c r="H331" s="91">
        <v>5.8</v>
      </c>
      <c r="I331" s="104">
        <v>12.31</v>
      </c>
      <c r="J331" s="14"/>
      <c r="K331" s="14"/>
    </row>
    <row r="332" spans="1:11" x14ac:dyDescent="0.3">
      <c r="D332" s="133" t="s">
        <v>135</v>
      </c>
      <c r="E332" s="204">
        <v>7</v>
      </c>
      <c r="F332" s="170">
        <v>13.16</v>
      </c>
      <c r="G332" s="99">
        <v>-6.64</v>
      </c>
      <c r="H332" s="91">
        <v>-3.72</v>
      </c>
      <c r="I332" s="104">
        <v>15.47</v>
      </c>
      <c r="J332" s="14"/>
      <c r="K332" s="14"/>
    </row>
    <row r="333" spans="1:11" x14ac:dyDescent="0.3">
      <c r="D333" s="133" t="s">
        <v>134</v>
      </c>
      <c r="E333" s="204">
        <v>7</v>
      </c>
      <c r="F333" s="170">
        <v>9.56</v>
      </c>
      <c r="G333" s="99">
        <v>7.76</v>
      </c>
      <c r="H333" s="91">
        <v>2.68</v>
      </c>
      <c r="I333" s="104">
        <v>12.92</v>
      </c>
      <c r="J333" s="14"/>
      <c r="K333" s="14"/>
    </row>
    <row r="334" spans="1:11" x14ac:dyDescent="0.3">
      <c r="A334" s="14"/>
      <c r="D334" s="133" t="s">
        <v>154</v>
      </c>
      <c r="E334" s="204">
        <v>7</v>
      </c>
      <c r="F334" s="170">
        <v>-13.94</v>
      </c>
      <c r="G334" s="99">
        <v>11.08</v>
      </c>
      <c r="H334" s="91">
        <v>6.84</v>
      </c>
      <c r="I334" s="104">
        <v>10.9</v>
      </c>
      <c r="J334" s="14"/>
      <c r="K334" s="14"/>
    </row>
    <row r="335" spans="1:11" x14ac:dyDescent="0.3">
      <c r="A335" s="14"/>
      <c r="D335" s="133" t="s">
        <v>132</v>
      </c>
      <c r="E335" s="204">
        <v>6</v>
      </c>
      <c r="F335" s="170">
        <v>-2.2599999999999998</v>
      </c>
      <c r="G335" s="99">
        <v>11.9</v>
      </c>
      <c r="H335" s="91">
        <v>-3.18</v>
      </c>
      <c r="I335" s="104">
        <v>8.2100000000000009</v>
      </c>
      <c r="J335" s="14"/>
      <c r="K335" s="14"/>
    </row>
    <row r="336" spans="1:11" x14ac:dyDescent="0.3">
      <c r="A336" s="14"/>
      <c r="D336" s="133" t="s">
        <v>133</v>
      </c>
      <c r="E336" s="204">
        <v>6</v>
      </c>
      <c r="F336" s="170">
        <v>-9.14</v>
      </c>
      <c r="G336" s="99">
        <v>-0.66</v>
      </c>
      <c r="H336" s="91">
        <v>6.26</v>
      </c>
      <c r="I336" s="104">
        <v>9.41</v>
      </c>
      <c r="J336" s="14"/>
      <c r="K336" s="14"/>
    </row>
    <row r="337" spans="1:11" x14ac:dyDescent="0.3">
      <c r="A337" s="14"/>
      <c r="D337" s="133" t="s">
        <v>135</v>
      </c>
      <c r="E337" s="204">
        <v>6</v>
      </c>
      <c r="F337" s="170">
        <v>13.1</v>
      </c>
      <c r="G337" s="99">
        <v>-7.56</v>
      </c>
      <c r="H337" s="91">
        <v>-3.94</v>
      </c>
      <c r="I337" s="104">
        <v>14.39</v>
      </c>
      <c r="J337" s="14"/>
      <c r="K337" s="14"/>
    </row>
    <row r="338" spans="1:11" x14ac:dyDescent="0.3">
      <c r="A338" s="14"/>
      <c r="D338" s="133" t="s">
        <v>134</v>
      </c>
      <c r="E338" s="204">
        <v>6</v>
      </c>
      <c r="F338" s="170">
        <v>9.06</v>
      </c>
      <c r="G338" s="99">
        <v>7.22</v>
      </c>
      <c r="H338" s="91">
        <v>2.8</v>
      </c>
      <c r="I338" s="104">
        <v>11.2</v>
      </c>
      <c r="J338" s="14"/>
      <c r="K338" s="14"/>
    </row>
    <row r="339" spans="1:11" x14ac:dyDescent="0.3">
      <c r="A339" s="14"/>
      <c r="D339" s="133" t="s">
        <v>154</v>
      </c>
      <c r="E339" s="204">
        <v>6</v>
      </c>
      <c r="F339" s="170">
        <v>-13.06</v>
      </c>
      <c r="G339" s="99">
        <v>10.82</v>
      </c>
      <c r="H339" s="91">
        <v>7.34</v>
      </c>
      <c r="I339" s="104">
        <v>7.97</v>
      </c>
      <c r="J339" s="14"/>
      <c r="K339" s="14"/>
    </row>
    <row r="340" spans="1:11" x14ac:dyDescent="0.3">
      <c r="A340" s="14"/>
      <c r="D340" s="133" t="s">
        <v>132</v>
      </c>
      <c r="E340" s="204">
        <v>5</v>
      </c>
      <c r="F340" s="170">
        <v>-0.84</v>
      </c>
      <c r="G340" s="99">
        <v>12.32</v>
      </c>
      <c r="H340" s="91">
        <v>-4.04</v>
      </c>
      <c r="I340" s="104">
        <v>4.1900000000000004</v>
      </c>
      <c r="J340" s="14"/>
      <c r="K340" s="14"/>
    </row>
    <row r="341" spans="1:11" x14ac:dyDescent="0.3">
      <c r="A341" s="14"/>
      <c r="D341" s="133" t="s">
        <v>133</v>
      </c>
      <c r="E341" s="204">
        <v>5</v>
      </c>
      <c r="F341" s="170">
        <v>-9.42</v>
      </c>
      <c r="G341" s="99">
        <v>0.5</v>
      </c>
      <c r="H341" s="91">
        <v>6.88</v>
      </c>
      <c r="I341" s="104">
        <v>5.57</v>
      </c>
      <c r="J341" s="14"/>
      <c r="K341" s="14"/>
    </row>
    <row r="342" spans="1:11" x14ac:dyDescent="0.3">
      <c r="A342" s="14"/>
      <c r="D342" s="133" t="s">
        <v>135</v>
      </c>
      <c r="E342" s="204">
        <v>5</v>
      </c>
      <c r="F342" s="170">
        <v>12.94</v>
      </c>
      <c r="G342" s="99">
        <v>-8.26</v>
      </c>
      <c r="H342" s="91">
        <v>-4.12</v>
      </c>
      <c r="I342" s="104">
        <v>13.33</v>
      </c>
      <c r="J342" s="14"/>
      <c r="K342" s="14"/>
    </row>
    <row r="343" spans="1:11" x14ac:dyDescent="0.3">
      <c r="A343" s="14"/>
      <c r="D343" s="133" t="s">
        <v>134</v>
      </c>
      <c r="E343" s="204">
        <v>5</v>
      </c>
      <c r="F343" s="170">
        <v>8.68</v>
      </c>
      <c r="G343" s="99">
        <v>6.68</v>
      </c>
      <c r="H343" s="91">
        <v>3.06</v>
      </c>
      <c r="I343" s="104">
        <v>9.3000000000000007</v>
      </c>
      <c r="J343" s="14"/>
      <c r="K343" s="14"/>
    </row>
    <row r="344" spans="1:11" x14ac:dyDescent="0.3">
      <c r="A344" s="14"/>
      <c r="D344" s="133" t="s">
        <v>154</v>
      </c>
      <c r="E344" s="204">
        <v>5</v>
      </c>
      <c r="F344" s="170">
        <v>-12.08</v>
      </c>
      <c r="G344" s="99">
        <v>10.56</v>
      </c>
      <c r="H344" s="91">
        <v>7.74</v>
      </c>
      <c r="I344" s="104">
        <v>4.0999999999999996</v>
      </c>
      <c r="J344" s="14"/>
      <c r="K344" s="14"/>
    </row>
    <row r="345" spans="1:11" x14ac:dyDescent="0.3">
      <c r="A345" s="14"/>
      <c r="D345" s="133" t="s">
        <v>132</v>
      </c>
      <c r="E345" s="204">
        <v>4</v>
      </c>
      <c r="F345" s="170">
        <v>0.8</v>
      </c>
      <c r="G345" s="99">
        <v>12.94</v>
      </c>
      <c r="H345" s="91">
        <v>-4.92</v>
      </c>
      <c r="I345" s="104">
        <v>1.51</v>
      </c>
      <c r="J345" s="14"/>
      <c r="K345" s="14"/>
    </row>
    <row r="346" spans="1:11" x14ac:dyDescent="0.3">
      <c r="A346" s="14"/>
      <c r="D346" s="133" t="s">
        <v>133</v>
      </c>
      <c r="E346" s="204">
        <v>4</v>
      </c>
      <c r="F346" s="170">
        <v>-9.64</v>
      </c>
      <c r="G346" s="99">
        <v>1.72</v>
      </c>
      <c r="H346" s="91">
        <v>7.1</v>
      </c>
      <c r="I346" s="104">
        <v>2.1800000000000002</v>
      </c>
      <c r="J346" s="14"/>
      <c r="K346" s="14"/>
    </row>
    <row r="347" spans="1:11" x14ac:dyDescent="0.3">
      <c r="A347" s="14"/>
      <c r="D347" s="133" t="s">
        <v>135</v>
      </c>
      <c r="E347" s="204">
        <v>4</v>
      </c>
      <c r="F347" s="170">
        <v>12.88</v>
      </c>
      <c r="G347" s="99">
        <v>-9.24</v>
      </c>
      <c r="H347" s="91">
        <v>-4.3</v>
      </c>
      <c r="I347" s="104">
        <v>12.78</v>
      </c>
      <c r="J347" s="14"/>
      <c r="K347" s="14"/>
    </row>
    <row r="348" spans="1:11" x14ac:dyDescent="0.3">
      <c r="A348" s="14"/>
      <c r="D348" s="133" t="s">
        <v>134</v>
      </c>
      <c r="E348" s="204">
        <v>4</v>
      </c>
      <c r="F348" s="170">
        <v>8.3000000000000007</v>
      </c>
      <c r="G348" s="99">
        <v>6.14</v>
      </c>
      <c r="H348" s="91">
        <v>3.46</v>
      </c>
      <c r="I348" s="104">
        <v>8.24</v>
      </c>
      <c r="J348" s="14"/>
      <c r="K348" s="14"/>
    </row>
    <row r="349" spans="1:11" x14ac:dyDescent="0.3">
      <c r="A349" s="14"/>
      <c r="D349" s="133" t="s">
        <v>154</v>
      </c>
      <c r="E349" s="204">
        <v>4</v>
      </c>
      <c r="F349" s="170">
        <v>-10.8</v>
      </c>
      <c r="G349" s="99">
        <v>10.3</v>
      </c>
      <c r="H349" s="91">
        <v>8.1199999999999992</v>
      </c>
      <c r="I349" s="104">
        <v>1.22</v>
      </c>
      <c r="J349" s="14"/>
      <c r="K349" s="14"/>
    </row>
    <row r="350" spans="1:11" s="12" customFormat="1" x14ac:dyDescent="0.3">
      <c r="A350" s="14"/>
      <c r="B350" s="20"/>
      <c r="D350" s="133" t="s">
        <v>132</v>
      </c>
      <c r="E350" s="204">
        <v>3</v>
      </c>
      <c r="F350" s="170">
        <v>1.64</v>
      </c>
      <c r="G350" s="99">
        <v>13.68</v>
      </c>
      <c r="H350" s="91">
        <v>-5.22</v>
      </c>
      <c r="I350" s="104">
        <v>-0.72</v>
      </c>
    </row>
    <row r="351" spans="1:11" x14ac:dyDescent="0.3">
      <c r="A351" s="14"/>
      <c r="D351" s="133" t="s">
        <v>133</v>
      </c>
      <c r="E351" s="204">
        <v>3</v>
      </c>
      <c r="F351" s="170">
        <v>-9.82</v>
      </c>
      <c r="G351" s="99">
        <v>2.44</v>
      </c>
      <c r="H351" s="91">
        <v>7.18</v>
      </c>
      <c r="I351" s="104">
        <v>0.15</v>
      </c>
      <c r="J351" s="14"/>
      <c r="K351" s="14"/>
    </row>
    <row r="352" spans="1:11" x14ac:dyDescent="0.3">
      <c r="A352" s="14"/>
      <c r="D352" s="133" t="s">
        <v>135</v>
      </c>
      <c r="E352" s="204">
        <v>3</v>
      </c>
      <c r="F352" s="170">
        <v>12.76</v>
      </c>
      <c r="G352" s="99">
        <v>-9.9600000000000009</v>
      </c>
      <c r="H352" s="91">
        <v>-4.42</v>
      </c>
      <c r="I352" s="104">
        <v>12.36</v>
      </c>
      <c r="J352" s="14"/>
      <c r="K352" s="14"/>
    </row>
    <row r="353" spans="1:11" x14ac:dyDescent="0.3">
      <c r="A353" s="14"/>
      <c r="D353" s="133" t="s">
        <v>134</v>
      </c>
      <c r="E353" s="204">
        <v>3</v>
      </c>
      <c r="F353" s="170">
        <v>7.58</v>
      </c>
      <c r="G353" s="99">
        <v>4.5599999999999996</v>
      </c>
      <c r="H353" s="91">
        <v>3.64</v>
      </c>
      <c r="I353" s="104">
        <v>7.17</v>
      </c>
      <c r="J353" s="14"/>
      <c r="K353" s="14"/>
    </row>
    <row r="354" spans="1:11" s="12" customFormat="1" x14ac:dyDescent="0.3">
      <c r="A354" s="14"/>
      <c r="B354" s="20"/>
      <c r="D354" s="133" t="s">
        <v>154</v>
      </c>
      <c r="E354" s="204">
        <v>3</v>
      </c>
      <c r="F354" s="170">
        <v>-9.56</v>
      </c>
      <c r="G354" s="99">
        <v>9.8000000000000007</v>
      </c>
      <c r="H354" s="91">
        <v>8.6</v>
      </c>
      <c r="I354" s="104">
        <v>-1.39</v>
      </c>
    </row>
    <row r="355" spans="1:11" x14ac:dyDescent="0.3">
      <c r="A355" s="14"/>
      <c r="D355" s="133"/>
      <c r="E355" s="204"/>
      <c r="F355" s="170"/>
      <c r="G355" s="99"/>
      <c r="H355" s="91"/>
      <c r="I355" s="104"/>
      <c r="J355" s="14"/>
      <c r="K355" s="14"/>
    </row>
    <row r="356" spans="1:11" x14ac:dyDescent="0.3">
      <c r="A356" s="14"/>
      <c r="D356" s="133"/>
      <c r="E356" s="204"/>
      <c r="F356" s="170"/>
      <c r="G356" s="99"/>
      <c r="H356" s="91"/>
      <c r="I356" s="104"/>
      <c r="J356" s="14"/>
      <c r="K356" s="14"/>
    </row>
    <row r="357" spans="1:11" x14ac:dyDescent="0.3">
      <c r="A357" s="14"/>
      <c r="D357" s="133"/>
      <c r="E357" s="204"/>
      <c r="F357" s="170"/>
      <c r="G357" s="99"/>
      <c r="H357" s="91"/>
      <c r="I357" s="104"/>
      <c r="J357" s="14"/>
      <c r="K357" s="14"/>
    </row>
    <row r="358" spans="1:11" x14ac:dyDescent="0.3">
      <c r="A358" s="14"/>
      <c r="D358" s="133"/>
      <c r="E358" s="204"/>
      <c r="F358" s="170"/>
      <c r="G358" s="99"/>
      <c r="H358" s="91"/>
      <c r="I358" s="104"/>
      <c r="J358" s="14"/>
      <c r="K358" s="14"/>
    </row>
    <row r="359" spans="1:11" s="12" customFormat="1" x14ac:dyDescent="0.3">
      <c r="B359" s="20"/>
      <c r="D359" s="134"/>
      <c r="E359" s="205"/>
      <c r="F359" s="171"/>
      <c r="G359" s="109"/>
      <c r="H359" s="241"/>
      <c r="I359" s="110"/>
    </row>
    <row r="361" spans="1:11" ht="18" x14ac:dyDescent="0.3">
      <c r="B361" s="13" t="s">
        <v>165</v>
      </c>
    </row>
    <row r="362" spans="1:11" s="17" customFormat="1" x14ac:dyDescent="0.3">
      <c r="B362" s="18"/>
      <c r="D362" s="340" t="s">
        <v>63</v>
      </c>
      <c r="E362" s="341"/>
      <c r="F362" s="89" t="s">
        <v>160</v>
      </c>
      <c r="G362" s="83" t="s">
        <v>161</v>
      </c>
      <c r="H362" s="84" t="s">
        <v>162</v>
      </c>
      <c r="I362" s="6" t="s">
        <v>163</v>
      </c>
    </row>
    <row r="363" spans="1:11" s="12" customFormat="1" x14ac:dyDescent="0.3">
      <c r="B363" s="20"/>
      <c r="D363" s="132"/>
      <c r="E363" s="203" t="s">
        <v>65</v>
      </c>
      <c r="F363" s="170" t="s">
        <v>166</v>
      </c>
      <c r="G363" s="98" t="s">
        <v>166</v>
      </c>
      <c r="H363" s="95" t="s">
        <v>167</v>
      </c>
      <c r="I363" s="335" t="s">
        <v>166</v>
      </c>
    </row>
    <row r="364" spans="1:11" x14ac:dyDescent="0.3">
      <c r="D364" s="133"/>
      <c r="E364" s="204" t="s">
        <v>66</v>
      </c>
      <c r="F364" s="88" t="s">
        <v>166</v>
      </c>
      <c r="G364" s="99" t="s">
        <v>166</v>
      </c>
      <c r="H364" s="96" t="s">
        <v>168</v>
      </c>
      <c r="I364" s="336" t="s">
        <v>166</v>
      </c>
      <c r="J364" s="14"/>
      <c r="K364" s="14"/>
    </row>
    <row r="365" spans="1:11" x14ac:dyDescent="0.3">
      <c r="D365" s="133"/>
      <c r="E365" s="204" t="s">
        <v>67</v>
      </c>
      <c r="F365" s="170" t="s">
        <v>166</v>
      </c>
      <c r="G365" s="99" t="s">
        <v>169</v>
      </c>
      <c r="H365" s="96" t="s">
        <v>166</v>
      </c>
      <c r="I365" s="336" t="s">
        <v>166</v>
      </c>
      <c r="J365" s="14"/>
      <c r="K365" s="14"/>
    </row>
    <row r="366" spans="1:11" x14ac:dyDescent="0.3">
      <c r="D366" s="133"/>
      <c r="E366" s="204" t="s">
        <v>170</v>
      </c>
      <c r="F366" s="170" t="s">
        <v>166</v>
      </c>
      <c r="G366" s="99" t="s">
        <v>167</v>
      </c>
      <c r="H366" s="96" t="s">
        <v>166</v>
      </c>
      <c r="I366" s="336" t="s">
        <v>166</v>
      </c>
      <c r="J366" s="14"/>
      <c r="K366" s="14"/>
    </row>
    <row r="367" spans="1:11" x14ac:dyDescent="0.3">
      <c r="D367" s="133"/>
      <c r="E367" s="204" t="s">
        <v>150</v>
      </c>
      <c r="F367" s="170" t="s">
        <v>167</v>
      </c>
      <c r="G367" s="99" t="s">
        <v>166</v>
      </c>
      <c r="H367" s="96" t="s">
        <v>166</v>
      </c>
      <c r="I367" s="336" t="s">
        <v>166</v>
      </c>
      <c r="J367" s="14"/>
      <c r="K367" s="14"/>
    </row>
    <row r="368" spans="1:11" x14ac:dyDescent="0.3">
      <c r="D368" s="133"/>
      <c r="E368" s="204" t="s">
        <v>70</v>
      </c>
      <c r="F368" s="170" t="s">
        <v>166</v>
      </c>
      <c r="G368" s="99" t="s">
        <v>166</v>
      </c>
      <c r="H368" s="96" t="s">
        <v>166</v>
      </c>
      <c r="I368" s="336" t="s">
        <v>167</v>
      </c>
      <c r="J368" s="14"/>
      <c r="K368" s="14"/>
    </row>
    <row r="369" spans="1:11" x14ac:dyDescent="0.3">
      <c r="D369" s="133"/>
      <c r="E369" s="204" t="s">
        <v>171</v>
      </c>
      <c r="F369" s="170" t="s">
        <v>166</v>
      </c>
      <c r="G369" s="99" t="s">
        <v>166</v>
      </c>
      <c r="H369" s="96" t="s">
        <v>166</v>
      </c>
      <c r="I369" s="336" t="s">
        <v>169</v>
      </c>
      <c r="J369" s="14"/>
      <c r="K369" s="14"/>
    </row>
    <row r="370" spans="1:11" x14ac:dyDescent="0.3">
      <c r="D370" s="133"/>
      <c r="E370" s="204" t="s">
        <v>71</v>
      </c>
      <c r="F370" s="170" t="s">
        <v>166</v>
      </c>
      <c r="G370" s="99" t="s">
        <v>166</v>
      </c>
      <c r="H370" s="96" t="s">
        <v>166</v>
      </c>
      <c r="I370" s="336" t="s">
        <v>169</v>
      </c>
      <c r="J370" s="14"/>
      <c r="K370" s="14"/>
    </row>
    <row r="371" spans="1:11" x14ac:dyDescent="0.3">
      <c r="D371" s="134"/>
      <c r="E371" s="205" t="s">
        <v>72</v>
      </c>
      <c r="F371" s="171" t="s">
        <v>166</v>
      </c>
      <c r="G371" s="109" t="s">
        <v>166</v>
      </c>
      <c r="H371" s="108" t="s">
        <v>166</v>
      </c>
      <c r="I371" s="337" t="s">
        <v>168</v>
      </c>
      <c r="J371" s="14"/>
      <c r="K371" s="14"/>
    </row>
    <row r="373" spans="1:11" s="9" customFormat="1" ht="23.4" x14ac:dyDescent="0.3">
      <c r="A373" s="7" t="s">
        <v>172</v>
      </c>
      <c r="B373" s="8"/>
      <c r="E373" s="87"/>
      <c r="F373" s="87"/>
      <c r="G373" s="10"/>
      <c r="H373" s="11"/>
      <c r="I373" s="11"/>
      <c r="J373" s="10"/>
      <c r="K373" s="11"/>
    </row>
    <row r="374" spans="1:11" ht="18" x14ac:dyDescent="0.3">
      <c r="B374" s="13" t="s">
        <v>173</v>
      </c>
    </row>
    <row r="375" spans="1:11" s="17" customFormat="1" x14ac:dyDescent="0.3">
      <c r="B375" s="18"/>
      <c r="D375" s="340" t="s">
        <v>63</v>
      </c>
      <c r="E375" s="341"/>
      <c r="F375" s="142" t="s">
        <v>137</v>
      </c>
      <c r="G375" s="101" t="s">
        <v>131</v>
      </c>
      <c r="H375" s="4" t="s">
        <v>132</v>
      </c>
      <c r="I375" s="5" t="s">
        <v>133</v>
      </c>
      <c r="J375" s="94" t="s">
        <v>134</v>
      </c>
      <c r="K375" s="6" t="s">
        <v>135</v>
      </c>
    </row>
    <row r="376" spans="1:11" s="12" customFormat="1" x14ac:dyDescent="0.3">
      <c r="B376" s="20"/>
      <c r="D376" s="132"/>
      <c r="E376" s="139" t="s">
        <v>92</v>
      </c>
      <c r="F376" s="150">
        <v>8700</v>
      </c>
      <c r="G376" s="151">
        <v>1460</v>
      </c>
      <c r="H376" s="95">
        <v>2440</v>
      </c>
      <c r="I376" s="98">
        <v>1460</v>
      </c>
      <c r="J376" s="95">
        <v>980</v>
      </c>
      <c r="K376" s="103">
        <v>2360</v>
      </c>
    </row>
    <row r="377" spans="1:11" x14ac:dyDescent="0.3">
      <c r="A377" s="14"/>
      <c r="D377" s="133"/>
      <c r="E377" s="140" t="s">
        <v>93</v>
      </c>
      <c r="F377" s="152">
        <v>9110</v>
      </c>
      <c r="G377" s="153">
        <v>2060</v>
      </c>
      <c r="H377" s="96">
        <v>890</v>
      </c>
      <c r="I377" s="99">
        <v>830</v>
      </c>
      <c r="J377" s="96">
        <v>2500</v>
      </c>
      <c r="K377" s="104">
        <v>2830</v>
      </c>
    </row>
    <row r="378" spans="1:11" x14ac:dyDescent="0.3">
      <c r="A378" s="14"/>
      <c r="D378" s="133"/>
      <c r="E378" s="140" t="s">
        <v>94</v>
      </c>
      <c r="F378" s="152">
        <v>6160</v>
      </c>
      <c r="G378" s="153">
        <v>1560</v>
      </c>
      <c r="H378" s="96">
        <v>550</v>
      </c>
      <c r="I378" s="99">
        <v>890</v>
      </c>
      <c r="J378" s="96">
        <v>2610</v>
      </c>
      <c r="K378" s="104">
        <v>550</v>
      </c>
    </row>
    <row r="379" spans="1:11" x14ac:dyDescent="0.3">
      <c r="A379" s="14"/>
      <c r="D379" s="133"/>
      <c r="E379" s="140" t="s">
        <v>95</v>
      </c>
      <c r="F379" s="152">
        <v>3820</v>
      </c>
      <c r="G379" s="153">
        <v>910</v>
      </c>
      <c r="H379" s="96">
        <v>450</v>
      </c>
      <c r="I379" s="99">
        <v>900</v>
      </c>
      <c r="J379" s="96">
        <v>720</v>
      </c>
      <c r="K379" s="104">
        <v>840</v>
      </c>
    </row>
    <row r="380" spans="1:11" x14ac:dyDescent="0.3">
      <c r="A380" s="14"/>
      <c r="D380" s="133"/>
      <c r="E380" s="140" t="s">
        <v>96</v>
      </c>
      <c r="F380" s="152">
        <v>7490</v>
      </c>
      <c r="G380" s="153">
        <v>1210</v>
      </c>
      <c r="H380" s="96">
        <v>720</v>
      </c>
      <c r="I380" s="99">
        <v>1330</v>
      </c>
      <c r="J380" s="96">
        <v>1520</v>
      </c>
      <c r="K380" s="104">
        <v>2710</v>
      </c>
    </row>
    <row r="381" spans="1:11" s="12" customFormat="1" x14ac:dyDescent="0.3">
      <c r="B381" s="20"/>
      <c r="D381" s="134"/>
      <c r="E381" s="141" t="s">
        <v>97</v>
      </c>
      <c r="F381" s="154">
        <v>6750</v>
      </c>
      <c r="G381" s="155">
        <v>1240</v>
      </c>
      <c r="H381" s="108">
        <v>760</v>
      </c>
      <c r="I381" s="109">
        <v>1940</v>
      </c>
      <c r="J381" s="108">
        <v>1380</v>
      </c>
      <c r="K381" s="110">
        <v>1430</v>
      </c>
    </row>
    <row r="382" spans="1:11" s="12" customFormat="1" x14ac:dyDescent="0.3">
      <c r="B382" s="20"/>
      <c r="E382" s="172" t="s">
        <v>137</v>
      </c>
      <c r="F382" s="181">
        <f t="shared" ref="F382:K382" si="5">SUM(F376:F381)</f>
        <v>42030</v>
      </c>
      <c r="G382" s="182">
        <f t="shared" si="5"/>
        <v>8440</v>
      </c>
      <c r="H382" s="183">
        <f t="shared" si="5"/>
        <v>5810</v>
      </c>
      <c r="I382" s="184">
        <f t="shared" si="5"/>
        <v>7350</v>
      </c>
      <c r="J382" s="183">
        <f t="shared" si="5"/>
        <v>9710</v>
      </c>
      <c r="K382" s="185">
        <f t="shared" si="5"/>
        <v>10720</v>
      </c>
    </row>
    <row r="383" spans="1:11" s="40" customFormat="1" x14ac:dyDescent="0.3">
      <c r="F383" s="40" t="s">
        <v>28</v>
      </c>
    </row>
    <row r="384" spans="1:11" x14ac:dyDescent="0.3">
      <c r="A384" s="14"/>
      <c r="G384" s="88"/>
      <c r="J384" s="88"/>
    </row>
    <row r="385" spans="1:11" ht="18" x14ac:dyDescent="0.3">
      <c r="A385" s="14"/>
      <c r="B385" s="13" t="s">
        <v>174</v>
      </c>
      <c r="G385" s="88"/>
      <c r="J385" s="88"/>
    </row>
    <row r="386" spans="1:11" s="17" customFormat="1" x14ac:dyDescent="0.3">
      <c r="B386" s="18"/>
      <c r="D386" s="340" t="s">
        <v>63</v>
      </c>
      <c r="E386" s="341"/>
      <c r="F386" s="142" t="s">
        <v>137</v>
      </c>
      <c r="G386" s="101" t="s">
        <v>131</v>
      </c>
      <c r="H386" s="4" t="s">
        <v>132</v>
      </c>
      <c r="I386" s="5" t="s">
        <v>133</v>
      </c>
      <c r="J386" s="94" t="s">
        <v>134</v>
      </c>
      <c r="K386" s="6" t="s">
        <v>135</v>
      </c>
    </row>
    <row r="387" spans="1:11" s="12" customFormat="1" x14ac:dyDescent="0.3">
      <c r="B387" s="20"/>
      <c r="D387" s="132" t="s">
        <v>104</v>
      </c>
      <c r="E387" s="139" t="s">
        <v>92</v>
      </c>
      <c r="F387" s="150">
        <v>3060</v>
      </c>
      <c r="G387" s="151">
        <v>260</v>
      </c>
      <c r="H387" s="95">
        <v>260</v>
      </c>
      <c r="I387" s="98">
        <v>260</v>
      </c>
      <c r="J387" s="95">
        <v>450</v>
      </c>
      <c r="K387" s="103">
        <v>1830</v>
      </c>
    </row>
    <row r="388" spans="1:11" x14ac:dyDescent="0.3">
      <c r="D388" s="133" t="s">
        <v>105</v>
      </c>
      <c r="E388" s="140" t="s">
        <v>92</v>
      </c>
      <c r="F388" s="152">
        <v>2540</v>
      </c>
      <c r="G388" s="153">
        <v>910</v>
      </c>
      <c r="H388" s="96">
        <v>240</v>
      </c>
      <c r="I388" s="99">
        <v>910</v>
      </c>
      <c r="J388" s="96">
        <v>240</v>
      </c>
      <c r="K388" s="104">
        <v>240</v>
      </c>
    </row>
    <row r="389" spans="1:11" x14ac:dyDescent="0.3">
      <c r="D389" s="133" t="s">
        <v>106</v>
      </c>
      <c r="E389" s="140" t="s">
        <v>92</v>
      </c>
      <c r="F389" s="152">
        <v>3100</v>
      </c>
      <c r="G389" s="153">
        <v>290</v>
      </c>
      <c r="H389" s="96">
        <v>1940</v>
      </c>
      <c r="I389" s="99">
        <v>290</v>
      </c>
      <c r="J389" s="96">
        <v>290</v>
      </c>
      <c r="K389" s="104">
        <v>290</v>
      </c>
    </row>
    <row r="390" spans="1:11" x14ac:dyDescent="0.3">
      <c r="D390" s="133" t="s">
        <v>107</v>
      </c>
      <c r="E390" s="140" t="s">
        <v>93</v>
      </c>
      <c r="F390" s="152">
        <v>3490</v>
      </c>
      <c r="G390" s="153">
        <v>310</v>
      </c>
      <c r="H390" s="96">
        <v>310</v>
      </c>
      <c r="I390" s="99">
        <v>310</v>
      </c>
      <c r="J390" s="96">
        <v>310</v>
      </c>
      <c r="K390" s="104">
        <v>2250</v>
      </c>
    </row>
    <row r="391" spans="1:11" x14ac:dyDescent="0.3">
      <c r="A391" s="14"/>
      <c r="D391" s="133" t="s">
        <v>108</v>
      </c>
      <c r="E391" s="140" t="s">
        <v>93</v>
      </c>
      <c r="F391" s="152">
        <v>3440</v>
      </c>
      <c r="G391" s="153">
        <v>330</v>
      </c>
      <c r="H391" s="96">
        <v>390</v>
      </c>
      <c r="I391" s="99">
        <v>330</v>
      </c>
      <c r="J391" s="96">
        <v>2000</v>
      </c>
      <c r="K391" s="104">
        <v>390</v>
      </c>
    </row>
    <row r="392" spans="1:11" x14ac:dyDescent="0.3">
      <c r="A392" s="14"/>
      <c r="D392" s="133" t="s">
        <v>109</v>
      </c>
      <c r="E392" s="140" t="s">
        <v>93</v>
      </c>
      <c r="F392" s="152">
        <v>2180</v>
      </c>
      <c r="G392" s="153">
        <v>1420</v>
      </c>
      <c r="H392" s="96">
        <v>190</v>
      </c>
      <c r="I392" s="99">
        <v>190</v>
      </c>
      <c r="J392" s="96">
        <v>190</v>
      </c>
      <c r="K392" s="104">
        <v>190</v>
      </c>
    </row>
    <row r="393" spans="1:11" x14ac:dyDescent="0.3">
      <c r="A393" s="14"/>
      <c r="D393" s="133" t="s">
        <v>110</v>
      </c>
      <c r="E393" s="140" t="s">
        <v>94</v>
      </c>
      <c r="F393" s="152">
        <v>3610</v>
      </c>
      <c r="G393" s="153">
        <v>310</v>
      </c>
      <c r="H393" s="96">
        <v>310</v>
      </c>
      <c r="I393" s="99">
        <v>310</v>
      </c>
      <c r="J393" s="96">
        <v>2370</v>
      </c>
      <c r="K393" s="104">
        <v>310</v>
      </c>
    </row>
    <row r="394" spans="1:11" x14ac:dyDescent="0.3">
      <c r="A394" s="14"/>
      <c r="D394" s="133" t="s">
        <v>111</v>
      </c>
      <c r="E394" s="140" t="s">
        <v>94</v>
      </c>
      <c r="F394" s="152">
        <v>2550</v>
      </c>
      <c r="G394" s="153">
        <v>1250</v>
      </c>
      <c r="H394" s="96">
        <v>240</v>
      </c>
      <c r="I394" s="99">
        <v>580</v>
      </c>
      <c r="J394" s="96">
        <v>240</v>
      </c>
      <c r="K394" s="104">
        <v>240</v>
      </c>
    </row>
    <row r="395" spans="1:11" x14ac:dyDescent="0.3">
      <c r="A395" s="14"/>
      <c r="D395" s="133" t="s">
        <v>112</v>
      </c>
      <c r="E395" s="140" t="s">
        <v>95</v>
      </c>
      <c r="F395" s="152">
        <v>1070</v>
      </c>
      <c r="G395" s="153">
        <v>510</v>
      </c>
      <c r="H395" s="96">
        <v>110</v>
      </c>
      <c r="I395" s="99">
        <v>230</v>
      </c>
      <c r="J395" s="96">
        <v>110</v>
      </c>
      <c r="K395" s="104">
        <v>110</v>
      </c>
    </row>
    <row r="396" spans="1:11" x14ac:dyDescent="0.3">
      <c r="A396" s="14"/>
      <c r="D396" s="133" t="s">
        <v>113</v>
      </c>
      <c r="E396" s="140" t="s">
        <v>95</v>
      </c>
      <c r="F396" s="152">
        <v>840</v>
      </c>
      <c r="G396" s="153">
        <v>60</v>
      </c>
      <c r="H396" s="96">
        <v>60</v>
      </c>
      <c r="I396" s="99">
        <v>220</v>
      </c>
      <c r="J396" s="96">
        <v>440</v>
      </c>
      <c r="K396" s="104">
        <v>60</v>
      </c>
    </row>
    <row r="397" spans="1:11" x14ac:dyDescent="0.3">
      <c r="A397" s="14"/>
      <c r="D397" s="133" t="s">
        <v>114</v>
      </c>
      <c r="E397" s="140" t="s">
        <v>95</v>
      </c>
      <c r="F397" s="152">
        <v>800</v>
      </c>
      <c r="G397" s="153">
        <v>60</v>
      </c>
      <c r="H397" s="96">
        <v>60</v>
      </c>
      <c r="I397" s="99">
        <v>60</v>
      </c>
      <c r="J397" s="96">
        <v>60</v>
      </c>
      <c r="K397" s="104">
        <v>560</v>
      </c>
    </row>
    <row r="398" spans="1:11" x14ac:dyDescent="0.3">
      <c r="A398" s="14"/>
      <c r="D398" s="133" t="s">
        <v>115</v>
      </c>
      <c r="E398" s="140" t="s">
        <v>95</v>
      </c>
      <c r="F398" s="152">
        <v>1110</v>
      </c>
      <c r="G398" s="153">
        <v>280</v>
      </c>
      <c r="H398" s="96">
        <v>220</v>
      </c>
      <c r="I398" s="99">
        <v>390</v>
      </c>
      <c r="J398" s="96">
        <v>110</v>
      </c>
      <c r="K398" s="104">
        <v>110</v>
      </c>
    </row>
    <row r="399" spans="1:11" x14ac:dyDescent="0.3">
      <c r="A399" s="14"/>
      <c r="D399" s="133" t="s">
        <v>33</v>
      </c>
      <c r="E399" s="140" t="s">
        <v>96</v>
      </c>
      <c r="F399" s="152">
        <v>1610</v>
      </c>
      <c r="G399" s="153">
        <v>140</v>
      </c>
      <c r="H399" s="96">
        <v>140</v>
      </c>
      <c r="I399" s="99">
        <v>140</v>
      </c>
      <c r="J399" s="96">
        <v>930</v>
      </c>
      <c r="K399" s="104">
        <v>260</v>
      </c>
    </row>
    <row r="400" spans="1:11" x14ac:dyDescent="0.3">
      <c r="A400" s="14"/>
      <c r="D400" s="133" t="s">
        <v>34</v>
      </c>
      <c r="E400" s="140" t="s">
        <v>96</v>
      </c>
      <c r="F400" s="152">
        <v>3640</v>
      </c>
      <c r="G400" s="153">
        <v>350</v>
      </c>
      <c r="H400" s="96">
        <v>340</v>
      </c>
      <c r="I400" s="99">
        <v>340</v>
      </c>
      <c r="J400" s="96">
        <v>350</v>
      </c>
      <c r="K400" s="104">
        <v>2260</v>
      </c>
    </row>
    <row r="401" spans="1:11" x14ac:dyDescent="0.3">
      <c r="A401" s="14"/>
      <c r="D401" s="133" t="s">
        <v>35</v>
      </c>
      <c r="E401" s="140" t="s">
        <v>96</v>
      </c>
      <c r="F401" s="152">
        <v>2240</v>
      </c>
      <c r="G401" s="153">
        <v>720</v>
      </c>
      <c r="H401" s="96">
        <v>240</v>
      </c>
      <c r="I401" s="99">
        <v>850</v>
      </c>
      <c r="J401" s="96">
        <v>240</v>
      </c>
      <c r="K401" s="104">
        <v>190</v>
      </c>
    </row>
    <row r="402" spans="1:11" x14ac:dyDescent="0.3">
      <c r="A402" s="14"/>
      <c r="D402" s="133" t="s">
        <v>116</v>
      </c>
      <c r="E402" s="140" t="s">
        <v>97</v>
      </c>
      <c r="F402" s="152">
        <v>2090</v>
      </c>
      <c r="G402" s="153">
        <v>210</v>
      </c>
      <c r="H402" s="96">
        <v>210</v>
      </c>
      <c r="I402" s="99">
        <v>320</v>
      </c>
      <c r="J402" s="96">
        <v>700</v>
      </c>
      <c r="K402" s="104">
        <v>650</v>
      </c>
    </row>
    <row r="403" spans="1:11" x14ac:dyDescent="0.3">
      <c r="A403" s="14"/>
      <c r="D403" s="133" t="s">
        <v>117</v>
      </c>
      <c r="E403" s="140" t="s">
        <v>97</v>
      </c>
      <c r="F403" s="152">
        <v>2310</v>
      </c>
      <c r="G403" s="153">
        <v>570</v>
      </c>
      <c r="H403" s="96">
        <v>260</v>
      </c>
      <c r="I403" s="99">
        <v>710</v>
      </c>
      <c r="J403" s="96">
        <v>390</v>
      </c>
      <c r="K403" s="104">
        <v>380</v>
      </c>
    </row>
    <row r="404" spans="1:11" x14ac:dyDescent="0.3">
      <c r="A404" s="14"/>
      <c r="D404" s="133" t="s">
        <v>118</v>
      </c>
      <c r="E404" s="140" t="s">
        <v>97</v>
      </c>
      <c r="F404" s="152">
        <v>2350</v>
      </c>
      <c r="G404" s="153">
        <v>460</v>
      </c>
      <c r="H404" s="96">
        <v>290</v>
      </c>
      <c r="I404" s="99">
        <v>910</v>
      </c>
      <c r="J404" s="96">
        <v>290</v>
      </c>
      <c r="K404" s="104">
        <v>400</v>
      </c>
    </row>
    <row r="405" spans="1:11" x14ac:dyDescent="0.3">
      <c r="A405" s="14"/>
      <c r="D405" s="133"/>
      <c r="E405" s="140"/>
      <c r="F405" s="152"/>
      <c r="G405" s="153"/>
      <c r="H405" s="96"/>
      <c r="I405" s="99"/>
      <c r="J405" s="96"/>
      <c r="K405" s="104"/>
    </row>
    <row r="406" spans="1:11" x14ac:dyDescent="0.3">
      <c r="A406" s="14"/>
      <c r="D406" s="133"/>
      <c r="E406" s="140"/>
      <c r="F406" s="152"/>
      <c r="G406" s="153"/>
      <c r="H406" s="96"/>
      <c r="I406" s="99"/>
      <c r="J406" s="96"/>
      <c r="K406" s="104"/>
    </row>
    <row r="407" spans="1:11" s="12" customFormat="1" x14ac:dyDescent="0.3">
      <c r="A407" s="14"/>
      <c r="B407" s="20"/>
      <c r="D407" s="133"/>
      <c r="E407" s="140"/>
      <c r="F407" s="152"/>
      <c r="G407" s="153"/>
      <c r="H407" s="96"/>
      <c r="I407" s="99"/>
      <c r="J407" s="96"/>
      <c r="K407" s="104"/>
    </row>
    <row r="408" spans="1:11" x14ac:dyDescent="0.3">
      <c r="A408" s="14"/>
      <c r="D408" s="133"/>
      <c r="E408" s="140"/>
      <c r="F408" s="152"/>
      <c r="G408" s="153"/>
      <c r="H408" s="96"/>
      <c r="I408" s="99"/>
      <c r="J408" s="96"/>
      <c r="K408" s="104"/>
    </row>
    <row r="409" spans="1:11" x14ac:dyDescent="0.3">
      <c r="A409" s="14"/>
      <c r="D409" s="133"/>
      <c r="E409" s="140"/>
      <c r="F409" s="152"/>
      <c r="G409" s="153"/>
      <c r="H409" s="96"/>
      <c r="I409" s="99"/>
      <c r="J409" s="96"/>
      <c r="K409" s="104"/>
    </row>
    <row r="410" spans="1:11" x14ac:dyDescent="0.3">
      <c r="A410" s="14"/>
      <c r="D410" s="133"/>
      <c r="E410" s="140"/>
      <c r="F410" s="152"/>
      <c r="G410" s="153"/>
      <c r="H410" s="96"/>
      <c r="I410" s="99"/>
      <c r="J410" s="96"/>
      <c r="K410" s="104"/>
    </row>
    <row r="411" spans="1:11" s="12" customFormat="1" x14ac:dyDescent="0.3">
      <c r="A411" s="14"/>
      <c r="B411" s="20"/>
      <c r="D411" s="133"/>
      <c r="E411" s="140"/>
      <c r="F411" s="152"/>
      <c r="G411" s="153"/>
      <c r="H411" s="96"/>
      <c r="I411" s="99"/>
      <c r="J411" s="96"/>
      <c r="K411" s="104"/>
    </row>
    <row r="412" spans="1:11" x14ac:dyDescent="0.3">
      <c r="A412" s="14"/>
      <c r="D412" s="133"/>
      <c r="E412" s="140"/>
      <c r="F412" s="152"/>
      <c r="G412" s="153"/>
      <c r="H412" s="96"/>
      <c r="I412" s="99"/>
      <c r="J412" s="96"/>
      <c r="K412" s="104"/>
    </row>
    <row r="413" spans="1:11" x14ac:dyDescent="0.3">
      <c r="A413" s="14"/>
      <c r="D413" s="133"/>
      <c r="E413" s="140"/>
      <c r="F413" s="152"/>
      <c r="G413" s="153"/>
      <c r="H413" s="96"/>
      <c r="I413" s="99"/>
      <c r="J413" s="96"/>
      <c r="K413" s="104"/>
    </row>
    <row r="414" spans="1:11" x14ac:dyDescent="0.3">
      <c r="A414" s="14"/>
      <c r="D414" s="133"/>
      <c r="E414" s="140"/>
      <c r="F414" s="152"/>
      <c r="G414" s="153"/>
      <c r="H414" s="96"/>
      <c r="I414" s="99"/>
      <c r="J414" s="96"/>
      <c r="K414" s="104"/>
    </row>
    <row r="415" spans="1:11" x14ac:dyDescent="0.3">
      <c r="A415" s="14"/>
      <c r="D415" s="133"/>
      <c r="E415" s="140"/>
      <c r="F415" s="152"/>
      <c r="G415" s="153"/>
      <c r="H415" s="96"/>
      <c r="I415" s="99"/>
      <c r="J415" s="96"/>
      <c r="K415" s="104"/>
    </row>
    <row r="416" spans="1:11" s="12" customFormat="1" x14ac:dyDescent="0.3">
      <c r="B416" s="20"/>
      <c r="D416" s="134"/>
      <c r="E416" s="141"/>
      <c r="F416" s="154"/>
      <c r="G416" s="155"/>
      <c r="H416" s="108"/>
      <c r="I416" s="109"/>
      <c r="J416" s="108"/>
      <c r="K416" s="110"/>
    </row>
    <row r="417" spans="1:11" s="12" customFormat="1" x14ac:dyDescent="0.3">
      <c r="B417" s="20"/>
      <c r="E417" s="172" t="s">
        <v>137</v>
      </c>
      <c r="F417" s="181">
        <f>SUM(F387:F416)</f>
        <v>42030</v>
      </c>
      <c r="G417" s="182">
        <f t="shared" ref="G417:K417" si="6">SUM(G387:G416)</f>
        <v>8440</v>
      </c>
      <c r="H417" s="183">
        <f t="shared" si="6"/>
        <v>5810</v>
      </c>
      <c r="I417" s="184">
        <f t="shared" si="6"/>
        <v>7350</v>
      </c>
      <c r="J417" s="183">
        <f t="shared" si="6"/>
        <v>9710</v>
      </c>
      <c r="K417" s="185">
        <f t="shared" si="6"/>
        <v>10720</v>
      </c>
    </row>
    <row r="418" spans="1:11" x14ac:dyDescent="0.3">
      <c r="F418" s="40" t="s">
        <v>28</v>
      </c>
    </row>
    <row r="420" spans="1:11" s="9" customFormat="1" ht="23.4" x14ac:dyDescent="0.3">
      <c r="A420" s="7" t="s">
        <v>175</v>
      </c>
      <c r="B420" s="8"/>
      <c r="E420" s="87"/>
      <c r="F420" s="87"/>
      <c r="G420" s="10"/>
      <c r="H420" s="11"/>
      <c r="I420" s="11"/>
      <c r="J420" s="10"/>
      <c r="K420" s="11"/>
    </row>
    <row r="421" spans="1:11" ht="18" x14ac:dyDescent="0.3">
      <c r="B421" s="13" t="s">
        <v>176</v>
      </c>
    </row>
    <row r="422" spans="1:11" s="17" customFormat="1" ht="28.8" x14ac:dyDescent="0.3">
      <c r="B422" s="18"/>
      <c r="D422" s="340" t="s">
        <v>63</v>
      </c>
      <c r="E422" s="341"/>
      <c r="F422" s="142" t="s">
        <v>137</v>
      </c>
      <c r="G422" s="101" t="s">
        <v>46</v>
      </c>
      <c r="H422" s="4" t="s">
        <v>47</v>
      </c>
      <c r="I422" s="5" t="s">
        <v>48</v>
      </c>
      <c r="J422" s="84" t="s">
        <v>49</v>
      </c>
    </row>
    <row r="423" spans="1:11" s="12" customFormat="1" x14ac:dyDescent="0.3">
      <c r="B423" s="20"/>
      <c r="D423" s="132"/>
      <c r="E423" s="139" t="s">
        <v>92</v>
      </c>
      <c r="F423" s="150">
        <v>82</v>
      </c>
      <c r="G423" s="151">
        <v>41</v>
      </c>
      <c r="H423" s="95">
        <v>25</v>
      </c>
      <c r="I423" s="98">
        <v>11</v>
      </c>
      <c r="J423" s="217">
        <v>5</v>
      </c>
    </row>
    <row r="424" spans="1:11" x14ac:dyDescent="0.3">
      <c r="D424" s="133"/>
      <c r="E424" s="140" t="s">
        <v>93</v>
      </c>
      <c r="F424" s="152">
        <v>97</v>
      </c>
      <c r="G424" s="153">
        <v>34</v>
      </c>
      <c r="H424" s="96">
        <v>43</v>
      </c>
      <c r="I424" s="99">
        <v>12</v>
      </c>
      <c r="J424" s="218">
        <v>8</v>
      </c>
      <c r="K424" s="14"/>
    </row>
    <row r="425" spans="1:11" x14ac:dyDescent="0.3">
      <c r="A425" s="14"/>
      <c r="D425" s="133"/>
      <c r="E425" s="140" t="s">
        <v>94</v>
      </c>
      <c r="F425" s="152">
        <v>142</v>
      </c>
      <c r="G425" s="153">
        <v>80</v>
      </c>
      <c r="H425" s="96">
        <v>55</v>
      </c>
      <c r="I425" s="99">
        <v>2</v>
      </c>
      <c r="J425" s="218">
        <v>5</v>
      </c>
      <c r="K425" s="14"/>
    </row>
    <row r="426" spans="1:11" x14ac:dyDescent="0.3">
      <c r="A426" s="14"/>
      <c r="D426" s="133"/>
      <c r="E426" s="140" t="s">
        <v>95</v>
      </c>
      <c r="F426" s="152">
        <v>459</v>
      </c>
      <c r="G426" s="153">
        <v>200</v>
      </c>
      <c r="H426" s="96">
        <v>175</v>
      </c>
      <c r="I426" s="99">
        <v>60</v>
      </c>
      <c r="J426" s="218">
        <v>24</v>
      </c>
      <c r="K426" s="14"/>
    </row>
    <row r="427" spans="1:11" x14ac:dyDescent="0.3">
      <c r="A427" s="14"/>
      <c r="D427" s="133"/>
      <c r="E427" s="140" t="s">
        <v>96</v>
      </c>
      <c r="F427" s="152">
        <v>121</v>
      </c>
      <c r="G427" s="153">
        <v>38</v>
      </c>
      <c r="H427" s="96">
        <v>56</v>
      </c>
      <c r="I427" s="99">
        <v>18</v>
      </c>
      <c r="J427" s="218">
        <v>8</v>
      </c>
      <c r="K427" s="14"/>
    </row>
    <row r="428" spans="1:11" s="12" customFormat="1" x14ac:dyDescent="0.3">
      <c r="B428" s="20"/>
      <c r="D428" s="134"/>
      <c r="E428" s="141" t="s">
        <v>97</v>
      </c>
      <c r="F428" s="154">
        <v>196</v>
      </c>
      <c r="G428" s="155">
        <v>80</v>
      </c>
      <c r="H428" s="108">
        <v>95</v>
      </c>
      <c r="I428" s="109">
        <v>13</v>
      </c>
      <c r="J428" s="219">
        <v>8</v>
      </c>
    </row>
    <row r="429" spans="1:11" s="12" customFormat="1" x14ac:dyDescent="0.3">
      <c r="B429" s="20"/>
      <c r="E429" s="172" t="s">
        <v>137</v>
      </c>
      <c r="F429" s="181">
        <f>SUM(F423:F428)</f>
        <v>1097</v>
      </c>
      <c r="G429" s="182">
        <f>SUM(G423:G428)</f>
        <v>473</v>
      </c>
      <c r="H429" s="183">
        <f>SUM(H423:H428)</f>
        <v>449</v>
      </c>
      <c r="I429" s="184">
        <f>SUM(I423:I428)</f>
        <v>116</v>
      </c>
      <c r="J429" s="220">
        <f>SUM(J423:J428)</f>
        <v>58</v>
      </c>
    </row>
    <row r="430" spans="1:11" x14ac:dyDescent="0.3">
      <c r="A430" s="14"/>
      <c r="G430" s="88"/>
      <c r="J430" s="16"/>
      <c r="K430" s="14"/>
    </row>
    <row r="431" spans="1:11" ht="18" x14ac:dyDescent="0.3">
      <c r="A431" s="14"/>
      <c r="B431" s="13" t="s">
        <v>177</v>
      </c>
      <c r="G431" s="88"/>
      <c r="J431" s="16"/>
      <c r="K431" s="14"/>
    </row>
    <row r="432" spans="1:11" s="17" customFormat="1" ht="28.8" x14ac:dyDescent="0.3">
      <c r="B432" s="18"/>
      <c r="D432" s="340" t="s">
        <v>63</v>
      </c>
      <c r="E432" s="341"/>
      <c r="F432" s="142" t="s">
        <v>137</v>
      </c>
      <c r="G432" s="101" t="s">
        <v>46</v>
      </c>
      <c r="H432" s="4" t="s">
        <v>47</v>
      </c>
      <c r="I432" s="5" t="s">
        <v>48</v>
      </c>
      <c r="J432" s="84" t="s">
        <v>49</v>
      </c>
    </row>
    <row r="433" spans="1:11" s="12" customFormat="1" x14ac:dyDescent="0.3">
      <c r="B433" s="20"/>
      <c r="D433" s="132" t="s">
        <v>104</v>
      </c>
      <c r="E433" s="139" t="s">
        <v>92</v>
      </c>
      <c r="F433" s="150">
        <v>23</v>
      </c>
      <c r="G433" s="151">
        <v>5</v>
      </c>
      <c r="H433" s="95">
        <v>15</v>
      </c>
      <c r="I433" s="98">
        <v>2</v>
      </c>
      <c r="J433" s="217">
        <v>1</v>
      </c>
    </row>
    <row r="434" spans="1:11" x14ac:dyDescent="0.3">
      <c r="D434" s="133" t="s">
        <v>105</v>
      </c>
      <c r="E434" s="140" t="s">
        <v>92</v>
      </c>
      <c r="F434" s="152">
        <v>28</v>
      </c>
      <c r="G434" s="153">
        <v>16</v>
      </c>
      <c r="H434" s="96">
        <v>5</v>
      </c>
      <c r="I434" s="99">
        <v>5</v>
      </c>
      <c r="J434" s="218">
        <v>2</v>
      </c>
      <c r="K434" s="14"/>
    </row>
    <row r="435" spans="1:11" x14ac:dyDescent="0.3">
      <c r="D435" s="133" t="s">
        <v>106</v>
      </c>
      <c r="E435" s="140" t="s">
        <v>92</v>
      </c>
      <c r="F435" s="152">
        <v>31</v>
      </c>
      <c r="G435" s="153">
        <v>20</v>
      </c>
      <c r="H435" s="96">
        <v>5</v>
      </c>
      <c r="I435" s="99">
        <v>4</v>
      </c>
      <c r="J435" s="218">
        <v>2</v>
      </c>
      <c r="K435" s="14"/>
    </row>
    <row r="436" spans="1:11" x14ac:dyDescent="0.3">
      <c r="D436" s="133" t="s">
        <v>107</v>
      </c>
      <c r="E436" s="140" t="s">
        <v>93</v>
      </c>
      <c r="F436" s="152">
        <v>30</v>
      </c>
      <c r="G436" s="153">
        <v>6</v>
      </c>
      <c r="H436" s="96">
        <v>18</v>
      </c>
      <c r="I436" s="99">
        <v>2</v>
      </c>
      <c r="J436" s="218">
        <v>4</v>
      </c>
      <c r="K436" s="14"/>
    </row>
    <row r="437" spans="1:11" x14ac:dyDescent="0.3">
      <c r="A437" s="14"/>
      <c r="D437" s="133" t="s">
        <v>108</v>
      </c>
      <c r="E437" s="140" t="s">
        <v>93</v>
      </c>
      <c r="F437" s="152">
        <v>36</v>
      </c>
      <c r="G437" s="153">
        <v>15</v>
      </c>
      <c r="H437" s="96">
        <v>16</v>
      </c>
      <c r="I437" s="99">
        <v>4</v>
      </c>
      <c r="J437" s="218">
        <v>1</v>
      </c>
      <c r="K437" s="14"/>
    </row>
    <row r="438" spans="1:11" x14ac:dyDescent="0.3">
      <c r="A438" s="14"/>
      <c r="D438" s="133" t="s">
        <v>109</v>
      </c>
      <c r="E438" s="140" t="s">
        <v>93</v>
      </c>
      <c r="F438" s="152">
        <v>32</v>
      </c>
      <c r="G438" s="153">
        <v>13</v>
      </c>
      <c r="H438" s="96">
        <v>9</v>
      </c>
      <c r="I438" s="99">
        <v>7</v>
      </c>
      <c r="J438" s="218">
        <v>3</v>
      </c>
      <c r="K438" s="14"/>
    </row>
    <row r="439" spans="1:11" x14ac:dyDescent="0.3">
      <c r="A439" s="14"/>
      <c r="D439" s="133" t="s">
        <v>110</v>
      </c>
      <c r="E439" s="140" t="s">
        <v>94</v>
      </c>
      <c r="F439" s="152">
        <v>79</v>
      </c>
      <c r="G439" s="153">
        <v>40</v>
      </c>
      <c r="H439" s="96">
        <v>35</v>
      </c>
      <c r="I439" s="99">
        <v>1</v>
      </c>
      <c r="J439" s="218">
        <v>2</v>
      </c>
      <c r="K439" s="14"/>
    </row>
    <row r="440" spans="1:11" x14ac:dyDescent="0.3">
      <c r="A440" s="14"/>
      <c r="D440" s="133" t="s">
        <v>111</v>
      </c>
      <c r="E440" s="140" t="s">
        <v>94</v>
      </c>
      <c r="F440" s="152">
        <v>64</v>
      </c>
      <c r="G440" s="153">
        <v>40</v>
      </c>
      <c r="H440" s="96">
        <v>20</v>
      </c>
      <c r="I440" s="99">
        <v>1</v>
      </c>
      <c r="J440" s="218">
        <v>2</v>
      </c>
      <c r="K440" s="14"/>
    </row>
    <row r="441" spans="1:11" x14ac:dyDescent="0.3">
      <c r="A441" s="14"/>
      <c r="D441" s="133" t="s">
        <v>112</v>
      </c>
      <c r="E441" s="140" t="s">
        <v>95</v>
      </c>
      <c r="F441" s="152">
        <v>126</v>
      </c>
      <c r="G441" s="153">
        <v>60</v>
      </c>
      <c r="H441" s="96">
        <v>40</v>
      </c>
      <c r="I441" s="99">
        <v>18</v>
      </c>
      <c r="J441" s="218">
        <v>8</v>
      </c>
      <c r="K441" s="14"/>
    </row>
    <row r="442" spans="1:11" x14ac:dyDescent="0.3">
      <c r="A442" s="14"/>
      <c r="D442" s="133" t="s">
        <v>113</v>
      </c>
      <c r="E442" s="140" t="s">
        <v>95</v>
      </c>
      <c r="F442" s="152">
        <v>88</v>
      </c>
      <c r="G442" s="153">
        <v>35</v>
      </c>
      <c r="H442" s="96">
        <v>35</v>
      </c>
      <c r="I442" s="99">
        <v>14</v>
      </c>
      <c r="J442" s="218">
        <v>4</v>
      </c>
      <c r="K442" s="14"/>
    </row>
    <row r="443" spans="1:11" x14ac:dyDescent="0.3">
      <c r="A443" s="14"/>
      <c r="D443" s="133" t="s">
        <v>114</v>
      </c>
      <c r="E443" s="140" t="s">
        <v>95</v>
      </c>
      <c r="F443" s="152">
        <v>115</v>
      </c>
      <c r="G443" s="153">
        <v>35</v>
      </c>
      <c r="H443" s="96">
        <v>60</v>
      </c>
      <c r="I443" s="99">
        <v>14</v>
      </c>
      <c r="J443" s="218">
        <v>6</v>
      </c>
      <c r="K443" s="14"/>
    </row>
    <row r="444" spans="1:11" x14ac:dyDescent="0.3">
      <c r="A444" s="14"/>
      <c r="D444" s="133" t="s">
        <v>115</v>
      </c>
      <c r="E444" s="140" t="s">
        <v>95</v>
      </c>
      <c r="F444" s="152">
        <v>130</v>
      </c>
      <c r="G444" s="153">
        <v>70</v>
      </c>
      <c r="H444" s="96">
        <v>40</v>
      </c>
      <c r="I444" s="99">
        <v>14</v>
      </c>
      <c r="J444" s="218">
        <v>6</v>
      </c>
      <c r="K444" s="14"/>
    </row>
    <row r="445" spans="1:11" x14ac:dyDescent="0.3">
      <c r="A445" s="14"/>
      <c r="D445" s="133" t="s">
        <v>33</v>
      </c>
      <c r="E445" s="140" t="s">
        <v>96</v>
      </c>
      <c r="F445" s="152">
        <v>28</v>
      </c>
      <c r="G445" s="153">
        <v>10</v>
      </c>
      <c r="H445" s="96">
        <v>16</v>
      </c>
      <c r="I445" s="99">
        <v>2</v>
      </c>
      <c r="J445" s="218">
        <v>0</v>
      </c>
      <c r="K445" s="14"/>
    </row>
    <row r="446" spans="1:11" x14ac:dyDescent="0.3">
      <c r="A446" s="14"/>
      <c r="D446" s="133" t="s">
        <v>34</v>
      </c>
      <c r="E446" s="140" t="s">
        <v>96</v>
      </c>
      <c r="F446" s="152">
        <v>48</v>
      </c>
      <c r="G446" s="153">
        <v>10</v>
      </c>
      <c r="H446" s="96">
        <v>26</v>
      </c>
      <c r="I446" s="99">
        <v>8</v>
      </c>
      <c r="J446" s="218">
        <v>4</v>
      </c>
      <c r="K446" s="14"/>
    </row>
    <row r="447" spans="1:11" x14ac:dyDescent="0.3">
      <c r="A447" s="14"/>
      <c r="D447" s="133" t="s">
        <v>35</v>
      </c>
      <c r="E447" s="140" t="s">
        <v>96</v>
      </c>
      <c r="F447" s="152">
        <v>45</v>
      </c>
      <c r="G447" s="153">
        <v>18</v>
      </c>
      <c r="H447" s="96">
        <v>14</v>
      </c>
      <c r="I447" s="99">
        <v>9</v>
      </c>
      <c r="J447" s="218">
        <v>4</v>
      </c>
      <c r="K447" s="14"/>
    </row>
    <row r="448" spans="1:11" x14ac:dyDescent="0.3">
      <c r="A448" s="14"/>
      <c r="D448" s="133" t="s">
        <v>116</v>
      </c>
      <c r="E448" s="140" t="s">
        <v>97</v>
      </c>
      <c r="F448" s="152">
        <v>72</v>
      </c>
      <c r="G448" s="153">
        <v>30</v>
      </c>
      <c r="H448" s="96">
        <v>35</v>
      </c>
      <c r="I448" s="99">
        <v>6</v>
      </c>
      <c r="J448" s="218">
        <v>1</v>
      </c>
      <c r="K448" s="14"/>
    </row>
    <row r="449" spans="1:11" x14ac:dyDescent="0.3">
      <c r="A449" s="14"/>
      <c r="D449" s="133" t="s">
        <v>117</v>
      </c>
      <c r="E449" s="140" t="s">
        <v>97</v>
      </c>
      <c r="F449" s="152">
        <v>56</v>
      </c>
      <c r="G449" s="153">
        <v>20</v>
      </c>
      <c r="H449" s="96">
        <v>30</v>
      </c>
      <c r="I449" s="99">
        <v>3</v>
      </c>
      <c r="J449" s="218">
        <v>3</v>
      </c>
      <c r="K449" s="14"/>
    </row>
    <row r="450" spans="1:11" x14ac:dyDescent="0.3">
      <c r="A450" s="14"/>
      <c r="D450" s="133" t="s">
        <v>118</v>
      </c>
      <c r="E450" s="140" t="s">
        <v>97</v>
      </c>
      <c r="F450" s="152">
        <v>67</v>
      </c>
      <c r="G450" s="153">
        <v>30</v>
      </c>
      <c r="H450" s="96">
        <v>30</v>
      </c>
      <c r="I450" s="99">
        <v>4</v>
      </c>
      <c r="J450" s="218">
        <v>3</v>
      </c>
      <c r="K450" s="14"/>
    </row>
    <row r="451" spans="1:11" x14ac:dyDescent="0.3">
      <c r="A451" s="14"/>
      <c r="D451" s="133"/>
      <c r="E451" s="140"/>
      <c r="F451" s="152"/>
      <c r="G451" s="153"/>
      <c r="H451" s="96"/>
      <c r="I451" s="99"/>
      <c r="J451" s="218"/>
      <c r="K451" s="14"/>
    </row>
    <row r="452" spans="1:11" x14ac:dyDescent="0.3">
      <c r="A452" s="14"/>
      <c r="D452" s="133"/>
      <c r="E452" s="140"/>
      <c r="F452" s="152"/>
      <c r="G452" s="153"/>
      <c r="H452" s="96"/>
      <c r="I452" s="99"/>
      <c r="J452" s="218"/>
      <c r="K452" s="14"/>
    </row>
    <row r="453" spans="1:11" s="12" customFormat="1" x14ac:dyDescent="0.3">
      <c r="A453" s="14"/>
      <c r="B453" s="20"/>
      <c r="D453" s="133"/>
      <c r="E453" s="140"/>
      <c r="F453" s="152"/>
      <c r="G453" s="153"/>
      <c r="H453" s="96"/>
      <c r="I453" s="99"/>
      <c r="J453" s="218"/>
    </row>
    <row r="454" spans="1:11" x14ac:dyDescent="0.3">
      <c r="A454" s="14"/>
      <c r="D454" s="133"/>
      <c r="E454" s="140"/>
      <c r="F454" s="152"/>
      <c r="G454" s="153"/>
      <c r="H454" s="96"/>
      <c r="I454" s="99"/>
      <c r="J454" s="218"/>
      <c r="K454" s="14"/>
    </row>
    <row r="455" spans="1:11" x14ac:dyDescent="0.3">
      <c r="A455" s="14"/>
      <c r="D455" s="133"/>
      <c r="E455" s="140"/>
      <c r="F455" s="152"/>
      <c r="G455" s="153"/>
      <c r="H455" s="96"/>
      <c r="I455" s="99"/>
      <c r="J455" s="218"/>
      <c r="K455" s="14"/>
    </row>
    <row r="456" spans="1:11" x14ac:dyDescent="0.3">
      <c r="A456" s="14"/>
      <c r="D456" s="133"/>
      <c r="E456" s="140"/>
      <c r="F456" s="152"/>
      <c r="G456" s="153"/>
      <c r="H456" s="96"/>
      <c r="I456" s="99"/>
      <c r="J456" s="218"/>
      <c r="K456" s="14"/>
    </row>
    <row r="457" spans="1:11" s="12" customFormat="1" x14ac:dyDescent="0.3">
      <c r="A457" s="14"/>
      <c r="B457" s="20"/>
      <c r="D457" s="133"/>
      <c r="E457" s="140"/>
      <c r="F457" s="152"/>
      <c r="G457" s="153"/>
      <c r="H457" s="96"/>
      <c r="I457" s="99"/>
      <c r="J457" s="218"/>
    </row>
    <row r="458" spans="1:11" x14ac:dyDescent="0.3">
      <c r="A458" s="14"/>
      <c r="D458" s="133"/>
      <c r="E458" s="140"/>
      <c r="F458" s="152"/>
      <c r="G458" s="153"/>
      <c r="H458" s="96"/>
      <c r="I458" s="99"/>
      <c r="J458" s="218"/>
      <c r="K458" s="14"/>
    </row>
    <row r="459" spans="1:11" x14ac:dyDescent="0.3">
      <c r="A459" s="14"/>
      <c r="D459" s="133"/>
      <c r="E459" s="140"/>
      <c r="F459" s="152"/>
      <c r="G459" s="153"/>
      <c r="H459" s="96"/>
      <c r="I459" s="99"/>
      <c r="J459" s="218"/>
      <c r="K459" s="14"/>
    </row>
    <row r="460" spans="1:11" x14ac:dyDescent="0.3">
      <c r="A460" s="14"/>
      <c r="D460" s="133"/>
      <c r="E460" s="140"/>
      <c r="F460" s="152"/>
      <c r="G460" s="153"/>
      <c r="H460" s="96"/>
      <c r="I460" s="99"/>
      <c r="J460" s="218"/>
      <c r="K460" s="14"/>
    </row>
    <row r="461" spans="1:11" x14ac:dyDescent="0.3">
      <c r="A461" s="14"/>
      <c r="D461" s="133"/>
      <c r="E461" s="140"/>
      <c r="F461" s="152"/>
      <c r="G461" s="153"/>
      <c r="H461" s="96"/>
      <c r="I461" s="99"/>
      <c r="J461" s="218"/>
      <c r="K461" s="14"/>
    </row>
    <row r="462" spans="1:11" s="12" customFormat="1" x14ac:dyDescent="0.3">
      <c r="B462" s="20"/>
      <c r="D462" s="134"/>
      <c r="E462" s="141"/>
      <c r="F462" s="154"/>
      <c r="G462" s="155"/>
      <c r="H462" s="108"/>
      <c r="I462" s="109"/>
      <c r="J462" s="219"/>
    </row>
    <row r="463" spans="1:11" s="12" customFormat="1" x14ac:dyDescent="0.3">
      <c r="B463" s="20"/>
      <c r="E463" s="172" t="s">
        <v>137</v>
      </c>
      <c r="F463" s="181">
        <f>SUM(F433:F462)</f>
        <v>1098</v>
      </c>
      <c r="G463" s="182">
        <f t="shared" ref="G463:I463" si="7">SUM(G433:G462)</f>
        <v>473</v>
      </c>
      <c r="H463" s="183">
        <f t="shared" si="7"/>
        <v>449</v>
      </c>
      <c r="I463" s="184">
        <f t="shared" si="7"/>
        <v>118</v>
      </c>
      <c r="J463" s="220">
        <f>SUM(J433:J462)</f>
        <v>56</v>
      </c>
    </row>
    <row r="464" spans="1:11" x14ac:dyDescent="0.3">
      <c r="F464" s="40"/>
    </row>
    <row r="465" spans="1:11" s="9" customFormat="1" ht="23.4" x14ac:dyDescent="0.3">
      <c r="A465" s="7" t="s">
        <v>178</v>
      </c>
      <c r="B465" s="8"/>
      <c r="E465" s="87"/>
      <c r="F465" s="87"/>
      <c r="G465" s="10"/>
      <c r="H465" s="11"/>
      <c r="I465" s="11"/>
      <c r="J465" s="10"/>
      <c r="K465" s="11"/>
    </row>
    <row r="466" spans="1:11" ht="18" x14ac:dyDescent="0.3">
      <c r="B466" s="13" t="s">
        <v>179</v>
      </c>
    </row>
    <row r="467" spans="1:11" s="17" customFormat="1" x14ac:dyDescent="0.3">
      <c r="B467" s="18"/>
      <c r="D467" s="340" t="s">
        <v>63</v>
      </c>
      <c r="E467" s="341"/>
      <c r="F467" s="89" t="s">
        <v>131</v>
      </c>
      <c r="G467" s="82" t="s">
        <v>132</v>
      </c>
      <c r="H467" s="4" t="s">
        <v>133</v>
      </c>
      <c r="I467" s="5" t="s">
        <v>134</v>
      </c>
      <c r="J467" s="84" t="s">
        <v>135</v>
      </c>
    </row>
    <row r="468" spans="1:11" s="12" customFormat="1" x14ac:dyDescent="0.3">
      <c r="B468" s="20"/>
      <c r="D468" s="132" t="s">
        <v>50</v>
      </c>
      <c r="E468" s="139"/>
      <c r="F468" s="223"/>
      <c r="G468" s="22"/>
      <c r="H468" s="24"/>
      <c r="I468" s="224"/>
      <c r="J468" s="225"/>
    </row>
    <row r="469" spans="1:11" x14ac:dyDescent="0.3">
      <c r="D469" s="133"/>
      <c r="E469" s="140"/>
      <c r="F469" s="226"/>
      <c r="G469" s="29"/>
      <c r="H469" s="31"/>
      <c r="I469" s="227"/>
      <c r="J469" s="228"/>
      <c r="K469" s="14"/>
    </row>
    <row r="470" spans="1:11" x14ac:dyDescent="0.3">
      <c r="D470" s="133"/>
      <c r="E470" s="140"/>
      <c r="F470" s="226"/>
      <c r="G470" s="29"/>
      <c r="H470" s="31"/>
      <c r="I470" s="227"/>
      <c r="J470" s="228"/>
      <c r="K470" s="14"/>
    </row>
    <row r="471" spans="1:11" x14ac:dyDescent="0.3">
      <c r="D471" s="133"/>
      <c r="E471" s="140"/>
      <c r="F471" s="226"/>
      <c r="G471" s="29"/>
      <c r="H471" s="31"/>
      <c r="I471" s="227"/>
      <c r="J471" s="228"/>
      <c r="K471" s="14"/>
    </row>
    <row r="472" spans="1:11" s="12" customFormat="1" x14ac:dyDescent="0.3">
      <c r="B472" s="20"/>
      <c r="D472" s="134"/>
      <c r="E472" s="141"/>
      <c r="F472" s="229"/>
      <c r="G472" s="230"/>
      <c r="H472" s="114"/>
      <c r="I472" s="231"/>
      <c r="J472" s="232"/>
    </row>
    <row r="473" spans="1:11" x14ac:dyDescent="0.3">
      <c r="A473" s="14"/>
      <c r="F473" s="15"/>
      <c r="H473" s="233"/>
      <c r="I473" s="233"/>
    </row>
    <row r="474" spans="1:11" ht="18" x14ac:dyDescent="0.3">
      <c r="A474" s="14"/>
      <c r="B474" s="13" t="s">
        <v>180</v>
      </c>
      <c r="F474" s="15"/>
      <c r="H474" s="233"/>
      <c r="I474" s="233"/>
    </row>
    <row r="475" spans="1:11" s="17" customFormat="1" x14ac:dyDescent="0.3">
      <c r="B475" s="18"/>
      <c r="D475" s="340" t="s">
        <v>63</v>
      </c>
      <c r="E475" s="341"/>
      <c r="F475" s="200" t="s">
        <v>131</v>
      </c>
      <c r="G475" s="82" t="s">
        <v>132</v>
      </c>
      <c r="H475" s="234" t="s">
        <v>133</v>
      </c>
      <c r="I475" s="235" t="s">
        <v>134</v>
      </c>
      <c r="J475" s="236" t="s">
        <v>135</v>
      </c>
    </row>
    <row r="476" spans="1:11" s="12" customFormat="1" x14ac:dyDescent="0.3">
      <c r="B476" s="20"/>
      <c r="D476" s="132" t="s">
        <v>50</v>
      </c>
      <c r="E476" s="139"/>
      <c r="F476" s="223"/>
      <c r="G476" s="22"/>
      <c r="H476" s="24"/>
      <c r="I476" s="224"/>
      <c r="J476" s="225"/>
    </row>
    <row r="477" spans="1:11" x14ac:dyDescent="0.3">
      <c r="A477" s="14"/>
      <c r="D477" s="133"/>
      <c r="E477" s="140"/>
      <c r="F477" s="226"/>
      <c r="G477" s="29"/>
      <c r="H477" s="31"/>
      <c r="I477" s="227"/>
      <c r="J477" s="228"/>
      <c r="K477" s="14"/>
    </row>
    <row r="478" spans="1:11" x14ac:dyDescent="0.3">
      <c r="A478" s="14"/>
      <c r="D478" s="133"/>
      <c r="E478" s="140"/>
      <c r="F478" s="226"/>
      <c r="G478" s="29"/>
      <c r="H478" s="31"/>
      <c r="I478" s="227"/>
      <c r="J478" s="228"/>
      <c r="K478" s="14"/>
    </row>
    <row r="479" spans="1:11" x14ac:dyDescent="0.3">
      <c r="A479" s="14"/>
      <c r="D479" s="133"/>
      <c r="E479" s="140"/>
      <c r="F479" s="226"/>
      <c r="G479" s="29"/>
      <c r="H479" s="31"/>
      <c r="I479" s="227"/>
      <c r="J479" s="228"/>
      <c r="K479" s="14"/>
    </row>
    <row r="480" spans="1:11" s="12" customFormat="1" x14ac:dyDescent="0.3">
      <c r="B480" s="20"/>
      <c r="D480" s="134"/>
      <c r="E480" s="141"/>
      <c r="F480" s="229"/>
      <c r="G480" s="230"/>
      <c r="H480" s="114"/>
      <c r="I480" s="231"/>
      <c r="J480" s="232"/>
    </row>
    <row r="482" spans="1:11" ht="18" x14ac:dyDescent="0.3">
      <c r="A482" s="14"/>
      <c r="B482" s="13" t="s">
        <v>181</v>
      </c>
    </row>
    <row r="483" spans="1:11" s="17" customFormat="1" x14ac:dyDescent="0.3">
      <c r="B483" s="18"/>
      <c r="D483" s="340" t="s">
        <v>63</v>
      </c>
      <c r="E483" s="340"/>
      <c r="F483" s="221"/>
    </row>
    <row r="484" spans="1:11" s="12" customFormat="1" x14ac:dyDescent="0.3">
      <c r="B484" s="20"/>
      <c r="D484" s="132" t="s">
        <v>50</v>
      </c>
      <c r="E484" s="139"/>
      <c r="F484" s="217"/>
    </row>
    <row r="485" spans="1:11" x14ac:dyDescent="0.3">
      <c r="A485" s="14"/>
      <c r="D485" s="133"/>
      <c r="E485" s="140"/>
      <c r="F485" s="218"/>
      <c r="G485" s="14"/>
      <c r="H485" s="14"/>
      <c r="I485" s="14"/>
      <c r="J485" s="14"/>
      <c r="K485" s="14"/>
    </row>
    <row r="486" spans="1:11" x14ac:dyDescent="0.3">
      <c r="A486" s="14"/>
      <c r="D486" s="133"/>
      <c r="E486" s="140"/>
      <c r="F486" s="218"/>
      <c r="G486" s="14"/>
      <c r="H486" s="14"/>
      <c r="I486" s="14"/>
      <c r="J486" s="14"/>
      <c r="K486" s="14"/>
    </row>
    <row r="487" spans="1:11" x14ac:dyDescent="0.3">
      <c r="A487" s="14"/>
      <c r="D487" s="133"/>
      <c r="E487" s="140"/>
      <c r="F487" s="218"/>
      <c r="G487" s="14"/>
      <c r="H487" s="14"/>
      <c r="I487" s="14"/>
      <c r="J487" s="14"/>
      <c r="K487" s="14"/>
    </row>
    <row r="488" spans="1:11" s="12" customFormat="1" x14ac:dyDescent="0.3">
      <c r="B488" s="20"/>
      <c r="D488" s="134"/>
      <c r="E488" s="141"/>
      <c r="F488" s="219"/>
    </row>
    <row r="489" spans="1:11" x14ac:dyDescent="0.3">
      <c r="E489" s="172" t="s">
        <v>137</v>
      </c>
      <c r="F489" s="222">
        <f>SUM(F484:F488)</f>
        <v>0</v>
      </c>
    </row>
    <row r="491" spans="1:11" s="9" customFormat="1" ht="23.4" x14ac:dyDescent="0.3">
      <c r="A491" s="7" t="s">
        <v>182</v>
      </c>
      <c r="B491" s="8"/>
      <c r="E491" s="87"/>
      <c r="F491" s="87"/>
      <c r="G491" s="10"/>
      <c r="H491" s="11"/>
      <c r="I491" s="11"/>
      <c r="J491" s="10"/>
      <c r="K491" s="11"/>
    </row>
    <row r="492" spans="1:11" ht="18" x14ac:dyDescent="0.3">
      <c r="B492" s="13" t="s">
        <v>183</v>
      </c>
    </row>
    <row r="493" spans="1:11" s="17" customFormat="1" ht="28.8" x14ac:dyDescent="0.3">
      <c r="B493" s="18"/>
      <c r="D493" s="340" t="s">
        <v>63</v>
      </c>
      <c r="E493" s="341"/>
      <c r="F493" s="89" t="s">
        <v>46</v>
      </c>
      <c r="G493" s="82" t="s">
        <v>47</v>
      </c>
      <c r="H493" s="4" t="s">
        <v>48</v>
      </c>
      <c r="I493" s="6" t="s">
        <v>49</v>
      </c>
    </row>
    <row r="494" spans="1:11" s="12" customFormat="1" x14ac:dyDescent="0.3">
      <c r="B494" s="20"/>
      <c r="D494" s="132" t="s">
        <v>50</v>
      </c>
      <c r="E494" s="139"/>
      <c r="F494" s="90"/>
      <c r="G494" s="116"/>
      <c r="H494" s="95"/>
      <c r="I494" s="103"/>
    </row>
    <row r="495" spans="1:11" x14ac:dyDescent="0.3">
      <c r="D495" s="133"/>
      <c r="E495" s="140"/>
      <c r="F495" s="91"/>
      <c r="G495" s="117"/>
      <c r="H495" s="96"/>
      <c r="I495" s="104"/>
      <c r="J495" s="14"/>
      <c r="K495" s="14"/>
    </row>
    <row r="496" spans="1:11" x14ac:dyDescent="0.3">
      <c r="D496" s="133"/>
      <c r="E496" s="140"/>
      <c r="F496" s="91"/>
      <c r="G496" s="117"/>
      <c r="H496" s="96"/>
      <c r="I496" s="104"/>
      <c r="J496" s="14"/>
      <c r="K496" s="14"/>
    </row>
    <row r="497" spans="1:11" x14ac:dyDescent="0.3">
      <c r="D497" s="133"/>
      <c r="E497" s="140"/>
      <c r="F497" s="91"/>
      <c r="G497" s="117"/>
      <c r="H497" s="96"/>
      <c r="I497" s="104"/>
      <c r="J497" s="14"/>
      <c r="K497" s="14"/>
    </row>
    <row r="498" spans="1:11" s="12" customFormat="1" x14ac:dyDescent="0.3">
      <c r="B498" s="20"/>
      <c r="D498" s="134"/>
      <c r="E498" s="141"/>
      <c r="F498" s="241"/>
      <c r="G498" s="242"/>
      <c r="H498" s="108"/>
      <c r="I498" s="110"/>
    </row>
    <row r="499" spans="1:11" x14ac:dyDescent="0.3">
      <c r="F499" s="15"/>
      <c r="H499" s="233"/>
      <c r="I499" s="15"/>
      <c r="J499" s="16"/>
    </row>
    <row r="500" spans="1:11" ht="18" x14ac:dyDescent="0.3">
      <c r="B500" s="13" t="s">
        <v>180</v>
      </c>
      <c r="F500" s="15"/>
      <c r="H500" s="233"/>
      <c r="I500" s="15"/>
      <c r="J500" s="16"/>
    </row>
    <row r="501" spans="1:11" s="17" customFormat="1" ht="28.8" x14ac:dyDescent="0.3">
      <c r="B501" s="18"/>
      <c r="D501" s="340" t="s">
        <v>63</v>
      </c>
      <c r="E501" s="341"/>
      <c r="F501" s="89" t="s">
        <v>46</v>
      </c>
      <c r="G501" s="82" t="s">
        <v>47</v>
      </c>
      <c r="H501" s="234" t="s">
        <v>48</v>
      </c>
      <c r="I501" s="240" t="s">
        <v>49</v>
      </c>
    </row>
    <row r="502" spans="1:11" s="12" customFormat="1" x14ac:dyDescent="0.3">
      <c r="B502" s="20"/>
      <c r="D502" s="132" t="s">
        <v>50</v>
      </c>
      <c r="E502" s="139"/>
      <c r="F502" s="223"/>
      <c r="G502" s="22"/>
      <c r="H502" s="24"/>
      <c r="I502" s="237"/>
    </row>
    <row r="503" spans="1:11" x14ac:dyDescent="0.3">
      <c r="D503" s="133"/>
      <c r="E503" s="140"/>
      <c r="F503" s="226"/>
      <c r="G503" s="29"/>
      <c r="H503" s="31"/>
      <c r="I503" s="238"/>
      <c r="J503" s="14"/>
      <c r="K503" s="14"/>
    </row>
    <row r="504" spans="1:11" x14ac:dyDescent="0.3">
      <c r="D504" s="133"/>
      <c r="E504" s="140"/>
      <c r="F504" s="226"/>
      <c r="G504" s="29"/>
      <c r="H504" s="31"/>
      <c r="I504" s="238"/>
      <c r="J504" s="14"/>
      <c r="K504" s="14"/>
    </row>
    <row r="505" spans="1:11" x14ac:dyDescent="0.3">
      <c r="A505" s="14"/>
      <c r="D505" s="133"/>
      <c r="E505" s="140"/>
      <c r="F505" s="226"/>
      <c r="G505" s="29"/>
      <c r="H505" s="31"/>
      <c r="I505" s="238"/>
      <c r="J505" s="14"/>
      <c r="K505" s="14"/>
    </row>
    <row r="506" spans="1:11" s="12" customFormat="1" x14ac:dyDescent="0.3">
      <c r="B506" s="20"/>
      <c r="D506" s="134"/>
      <c r="E506" s="141"/>
      <c r="F506" s="229"/>
      <c r="G506" s="230"/>
      <c r="H506" s="114"/>
      <c r="I506" s="239"/>
    </row>
    <row r="508" spans="1:11" ht="18" x14ac:dyDescent="0.3">
      <c r="A508" s="14"/>
      <c r="B508" s="13" t="s">
        <v>181</v>
      </c>
    </row>
    <row r="509" spans="1:11" s="17" customFormat="1" x14ac:dyDescent="0.3">
      <c r="B509" s="18"/>
      <c r="D509" s="340" t="s">
        <v>63</v>
      </c>
      <c r="E509" s="340"/>
      <c r="F509" s="221"/>
    </row>
    <row r="510" spans="1:11" s="12" customFormat="1" x14ac:dyDescent="0.3">
      <c r="B510" s="20"/>
      <c r="D510" s="132" t="s">
        <v>50</v>
      </c>
      <c r="E510" s="139"/>
      <c r="F510" s="217"/>
    </row>
    <row r="511" spans="1:11" x14ac:dyDescent="0.3">
      <c r="A511" s="14"/>
      <c r="D511" s="133"/>
      <c r="E511" s="140"/>
      <c r="F511" s="218"/>
      <c r="G511" s="14"/>
      <c r="H511" s="14"/>
      <c r="I511" s="14"/>
      <c r="J511" s="14"/>
      <c r="K511" s="14"/>
    </row>
    <row r="512" spans="1:11" x14ac:dyDescent="0.3">
      <c r="A512" s="14"/>
      <c r="D512" s="133"/>
      <c r="E512" s="140"/>
      <c r="F512" s="218"/>
      <c r="G512" s="14"/>
      <c r="H512" s="14"/>
      <c r="I512" s="14"/>
      <c r="J512" s="14"/>
      <c r="K512" s="14"/>
    </row>
    <row r="513" spans="1:14" x14ac:dyDescent="0.3">
      <c r="A513" s="14"/>
      <c r="D513" s="133"/>
      <c r="E513" s="140"/>
      <c r="F513" s="218"/>
      <c r="G513" s="14"/>
      <c r="H513" s="14"/>
      <c r="I513" s="14"/>
      <c r="J513" s="14"/>
      <c r="K513" s="14"/>
    </row>
    <row r="514" spans="1:14" s="12" customFormat="1" x14ac:dyDescent="0.3">
      <c r="B514" s="20"/>
      <c r="D514" s="134"/>
      <c r="E514" s="141"/>
      <c r="F514" s="219"/>
    </row>
    <row r="515" spans="1:14" x14ac:dyDescent="0.3">
      <c r="A515" s="14"/>
      <c r="E515" s="172" t="s">
        <v>137</v>
      </c>
      <c r="F515" s="222">
        <f>SUM(F510:F514)</f>
        <v>0</v>
      </c>
    </row>
    <row r="517" spans="1:14" s="9" customFormat="1" ht="23.4" x14ac:dyDescent="0.3">
      <c r="A517" s="7" t="s">
        <v>184</v>
      </c>
      <c r="B517" s="8"/>
      <c r="E517" s="87"/>
      <c r="F517" s="87"/>
      <c r="G517" s="10"/>
      <c r="H517" s="11"/>
      <c r="I517" s="11"/>
      <c r="J517" s="10"/>
      <c r="K517" s="11"/>
    </row>
    <row r="518" spans="1:14" ht="18" x14ac:dyDescent="0.3">
      <c r="B518" s="13" t="s">
        <v>185</v>
      </c>
    </row>
    <row r="519" spans="1:14" ht="18" x14ac:dyDescent="0.3">
      <c r="B519" s="13"/>
      <c r="F519" s="345" t="s">
        <v>186</v>
      </c>
      <c r="G519" s="346"/>
      <c r="H519" s="347"/>
      <c r="I519" s="345" t="s">
        <v>187</v>
      </c>
      <c r="J519" s="346"/>
      <c r="K519" s="347"/>
      <c r="L519" s="345" t="s">
        <v>188</v>
      </c>
      <c r="M519" s="346"/>
      <c r="N519" s="347"/>
    </row>
    <row r="520" spans="1:14" s="17" customFormat="1" ht="28.8" x14ac:dyDescent="0.3">
      <c r="B520" s="18"/>
      <c r="D520" s="340" t="s">
        <v>63</v>
      </c>
      <c r="E520" s="340"/>
      <c r="F520" s="162" t="s">
        <v>9</v>
      </c>
      <c r="G520" s="246" t="s">
        <v>10</v>
      </c>
      <c r="H520" s="247" t="s">
        <v>189</v>
      </c>
      <c r="I520" s="162" t="s">
        <v>10</v>
      </c>
      <c r="J520" s="246" t="s">
        <v>190</v>
      </c>
      <c r="K520" s="247" t="s">
        <v>191</v>
      </c>
      <c r="L520" s="162" t="s">
        <v>9</v>
      </c>
      <c r="M520" s="246" t="s">
        <v>10</v>
      </c>
      <c r="N520" s="247" t="s">
        <v>189</v>
      </c>
    </row>
    <row r="521" spans="1:14" s="12" customFormat="1" x14ac:dyDescent="0.3">
      <c r="B521" s="20"/>
      <c r="D521" s="132"/>
      <c r="E521" s="243" t="s">
        <v>192</v>
      </c>
      <c r="F521" s="216">
        <v>383</v>
      </c>
      <c r="G521" s="116">
        <v>351</v>
      </c>
      <c r="H521" s="217">
        <v>240</v>
      </c>
      <c r="I521" s="248">
        <v>-8.2000000000000003E-2</v>
      </c>
      <c r="J521" s="22">
        <v>-0.373</v>
      </c>
      <c r="K521" s="225">
        <v>-8.8999999999999996E-2</v>
      </c>
      <c r="L521" s="248">
        <f>IF(F521=0,"",IF(F$526=0,"",F521/F$526))</f>
        <v>0.14862242918121846</v>
      </c>
      <c r="M521" s="22">
        <f t="shared" ref="M521:M525" si="8">IF(G521=0,"",IF(G$526=0,"",G521/G$526))</f>
        <v>0.13126402393418099</v>
      </c>
      <c r="N521" s="225">
        <f t="shared" ref="N521:N525" si="9">IF(H521=0,"",IF(H$526=0,"",H521/H$526))</f>
        <v>7.6190476190476197E-2</v>
      </c>
    </row>
    <row r="522" spans="1:14" x14ac:dyDescent="0.3">
      <c r="A522" s="14"/>
      <c r="D522" s="133"/>
      <c r="E522" s="244" t="s">
        <v>132</v>
      </c>
      <c r="F522" s="170">
        <v>149</v>
      </c>
      <c r="G522" s="117">
        <v>137</v>
      </c>
      <c r="H522" s="218">
        <v>93</v>
      </c>
      <c r="I522" s="249">
        <v>-8.2000000000000003E-2</v>
      </c>
      <c r="J522" s="29">
        <v>-0.373</v>
      </c>
      <c r="K522" s="228">
        <v>-8.8999999999999996E-2</v>
      </c>
      <c r="L522" s="249">
        <f t="shared" ref="L522:L525" si="10">IF(F522=0,"",IF(F$526=0,"",F522/F$526))</f>
        <v>5.7819169577027554E-2</v>
      </c>
      <c r="M522" s="29">
        <f t="shared" si="8"/>
        <v>5.1234106207928197E-2</v>
      </c>
      <c r="N522" s="228">
        <f t="shared" si="9"/>
        <v>2.9523809523809525E-2</v>
      </c>
    </row>
    <row r="523" spans="1:14" x14ac:dyDescent="0.3">
      <c r="A523" s="14"/>
      <c r="D523" s="133"/>
      <c r="E523" s="244" t="s">
        <v>133</v>
      </c>
      <c r="F523" s="170">
        <v>452</v>
      </c>
      <c r="G523" s="117">
        <v>438</v>
      </c>
      <c r="H523" s="218">
        <v>371</v>
      </c>
      <c r="I523" s="249">
        <v>-3.1E-2</v>
      </c>
      <c r="J523" s="29">
        <v>-0.17899999999999999</v>
      </c>
      <c r="K523" s="228">
        <v>-3.9E-2</v>
      </c>
      <c r="L523" s="249">
        <f t="shared" si="10"/>
        <v>0.17539774932091579</v>
      </c>
      <c r="M523" s="29">
        <f t="shared" si="8"/>
        <v>0.16379955123410619</v>
      </c>
      <c r="N523" s="228">
        <f t="shared" si="9"/>
        <v>0.11777777777777777</v>
      </c>
    </row>
    <row r="524" spans="1:14" x14ac:dyDescent="0.3">
      <c r="A524" s="14"/>
      <c r="D524" s="133"/>
      <c r="E524" s="244" t="s">
        <v>134</v>
      </c>
      <c r="F524" s="170">
        <v>780</v>
      </c>
      <c r="G524" s="117">
        <v>836</v>
      </c>
      <c r="H524" s="218">
        <v>1057</v>
      </c>
      <c r="I524" s="249">
        <v>7.0999999999999994E-2</v>
      </c>
      <c r="J524" s="29">
        <v>0.35399999999999998</v>
      </c>
      <c r="K524" s="228">
        <v>6.3E-2</v>
      </c>
      <c r="L524" s="249">
        <f t="shared" si="10"/>
        <v>0.30267753201396974</v>
      </c>
      <c r="M524" s="29">
        <f t="shared" si="8"/>
        <v>0.31264023934181001</v>
      </c>
      <c r="N524" s="228">
        <f t="shared" si="9"/>
        <v>0.33555555555555555</v>
      </c>
    </row>
    <row r="525" spans="1:14" s="12" customFormat="1" x14ac:dyDescent="0.3">
      <c r="B525" s="20"/>
      <c r="D525" s="134"/>
      <c r="E525" s="245" t="s">
        <v>135</v>
      </c>
      <c r="F525" s="171">
        <v>813</v>
      </c>
      <c r="G525" s="242">
        <v>912</v>
      </c>
      <c r="H525" s="219">
        <v>1389</v>
      </c>
      <c r="I525" s="250">
        <v>0.122</v>
      </c>
      <c r="J525" s="230">
        <v>0.70899999999999996</v>
      </c>
      <c r="K525" s="232">
        <v>0.113</v>
      </c>
      <c r="L525" s="250">
        <f t="shared" si="10"/>
        <v>0.31548311990686845</v>
      </c>
      <c r="M525" s="230">
        <f t="shared" si="8"/>
        <v>0.34106207928197457</v>
      </c>
      <c r="N525" s="232">
        <f t="shared" si="9"/>
        <v>0.44095238095238093</v>
      </c>
    </row>
    <row r="526" spans="1:14" x14ac:dyDescent="0.3">
      <c r="A526" s="14"/>
      <c r="D526" s="134"/>
      <c r="E526" s="245" t="s">
        <v>137</v>
      </c>
      <c r="F526" s="171">
        <f>SUM(F521:F525)</f>
        <v>2577</v>
      </c>
      <c r="G526" s="242">
        <f t="shared" ref="G526:H526" si="11">SUM(G521:G525)</f>
        <v>2674</v>
      </c>
      <c r="H526" s="219">
        <f t="shared" si="11"/>
        <v>3150</v>
      </c>
      <c r="I526" s="250">
        <f>IF(F526&gt;0,G526/F526-1,"N/A")</f>
        <v>3.7640667442762954E-2</v>
      </c>
      <c r="J526" s="230">
        <f>IF(F526&gt;0,H526/F526-1,H526/G526-1)</f>
        <v>0.22235157159487784</v>
      </c>
      <c r="K526" s="232">
        <f>IF(F526&gt;0,((J526+1)^0.2)-1,((J526+1)^0.25)-1)</f>
        <v>4.097242906437204E-2</v>
      </c>
      <c r="L526" s="250">
        <f>IF(F526=0,"",SUM(L521:L525))</f>
        <v>1</v>
      </c>
      <c r="M526" s="230">
        <f t="shared" ref="M526:N526" si="12">SUM(M521:M525)</f>
        <v>1</v>
      </c>
      <c r="N526" s="232">
        <f t="shared" si="12"/>
        <v>1</v>
      </c>
    </row>
    <row r="527" spans="1:14" x14ac:dyDescent="0.3">
      <c r="A527" s="14"/>
      <c r="D527" s="40" t="s">
        <v>193</v>
      </c>
    </row>
    <row r="529" spans="1:13" s="9" customFormat="1" ht="23.4" x14ac:dyDescent="0.3">
      <c r="A529" s="7" t="s">
        <v>194</v>
      </c>
      <c r="B529" s="8"/>
      <c r="E529" s="87"/>
      <c r="F529" s="87"/>
      <c r="G529" s="10"/>
      <c r="H529" s="11"/>
      <c r="I529" s="11"/>
      <c r="J529" s="10"/>
      <c r="K529" s="11"/>
    </row>
    <row r="530" spans="1:13" ht="18" x14ac:dyDescent="0.3">
      <c r="B530" s="13" t="s">
        <v>195</v>
      </c>
    </row>
    <row r="531" spans="1:13" s="17" customFormat="1" x14ac:dyDescent="0.3">
      <c r="B531" s="18"/>
      <c r="D531" s="340" t="s">
        <v>63</v>
      </c>
      <c r="E531" s="341"/>
      <c r="F531" s="89" t="s">
        <v>131</v>
      </c>
      <c r="G531" s="82" t="s">
        <v>132</v>
      </c>
      <c r="H531" s="4" t="s">
        <v>133</v>
      </c>
      <c r="I531" s="5" t="s">
        <v>134</v>
      </c>
      <c r="J531" s="84" t="s">
        <v>135</v>
      </c>
    </row>
    <row r="532" spans="1:13" s="12" customFormat="1" x14ac:dyDescent="0.3">
      <c r="B532" s="20"/>
      <c r="D532" s="132"/>
      <c r="E532" s="139" t="s">
        <v>50</v>
      </c>
      <c r="F532" s="223"/>
      <c r="G532" s="22"/>
      <c r="H532" s="24"/>
      <c r="I532" s="224"/>
      <c r="J532" s="225"/>
    </row>
    <row r="533" spans="1:13" x14ac:dyDescent="0.3">
      <c r="D533" s="133"/>
      <c r="E533" s="140"/>
      <c r="F533" s="226"/>
      <c r="G533" s="29"/>
      <c r="H533" s="31"/>
      <c r="I533" s="227"/>
      <c r="J533" s="228"/>
      <c r="K533" s="14"/>
    </row>
    <row r="534" spans="1:13" x14ac:dyDescent="0.3">
      <c r="D534" s="133"/>
      <c r="E534" s="140"/>
      <c r="F534" s="226"/>
      <c r="G534" s="29"/>
      <c r="H534" s="31"/>
      <c r="I534" s="227"/>
      <c r="J534" s="228"/>
      <c r="K534" s="14"/>
    </row>
    <row r="535" spans="1:13" s="12" customFormat="1" x14ac:dyDescent="0.3">
      <c r="B535" s="20"/>
      <c r="D535" s="134"/>
      <c r="E535" s="141"/>
      <c r="F535" s="229"/>
      <c r="G535" s="230"/>
      <c r="H535" s="114"/>
      <c r="I535" s="231"/>
      <c r="J535" s="232"/>
    </row>
    <row r="536" spans="1:13" s="12" customFormat="1" x14ac:dyDescent="0.3">
      <c r="B536" s="20"/>
      <c r="E536" s="172" t="s">
        <v>137</v>
      </c>
      <c r="F536" s="265">
        <f>SUM(F532:F535)</f>
        <v>0</v>
      </c>
      <c r="G536" s="266">
        <f t="shared" ref="G536:J536" si="13">SUM(G532:G535)</f>
        <v>0</v>
      </c>
      <c r="H536" s="267">
        <f t="shared" si="13"/>
        <v>0</v>
      </c>
      <c r="I536" s="268">
        <f t="shared" si="13"/>
        <v>0</v>
      </c>
      <c r="J536" s="269">
        <f t="shared" si="13"/>
        <v>0</v>
      </c>
      <c r="K536" s="193"/>
    </row>
    <row r="538" spans="1:13" ht="18" x14ac:dyDescent="0.3">
      <c r="A538" s="14"/>
      <c r="B538" s="13" t="s">
        <v>196</v>
      </c>
    </row>
    <row r="539" spans="1:13" ht="18" x14ac:dyDescent="0.3">
      <c r="A539" s="14"/>
      <c r="B539" s="13"/>
      <c r="F539" s="348" t="s">
        <v>197</v>
      </c>
      <c r="G539" s="349"/>
      <c r="H539" s="348"/>
      <c r="I539" s="349"/>
      <c r="J539" s="348"/>
      <c r="K539" s="349"/>
      <c r="L539" s="348"/>
      <c r="M539" s="349"/>
    </row>
    <row r="540" spans="1:13" x14ac:dyDescent="0.3">
      <c r="A540" s="14"/>
      <c r="D540" s="340" t="s">
        <v>63</v>
      </c>
      <c r="E540" s="341"/>
      <c r="F540" s="278" t="s">
        <v>198</v>
      </c>
      <c r="G540" s="255" t="s">
        <v>199</v>
      </c>
      <c r="H540" s="279" t="s">
        <v>198</v>
      </c>
      <c r="I540" s="254" t="s">
        <v>199</v>
      </c>
      <c r="J540" s="278" t="s">
        <v>198</v>
      </c>
      <c r="K540" s="255" t="s">
        <v>199</v>
      </c>
      <c r="L540" s="279" t="s">
        <v>198</v>
      </c>
      <c r="M540" s="254" t="s">
        <v>199</v>
      </c>
    </row>
    <row r="541" spans="1:13" x14ac:dyDescent="0.3">
      <c r="A541" s="14"/>
      <c r="D541" s="259"/>
      <c r="E541" s="260" t="s">
        <v>50</v>
      </c>
      <c r="F541" s="272"/>
      <c r="G541" s="251"/>
      <c r="H541" s="275"/>
      <c r="I541" s="256"/>
      <c r="J541" s="272"/>
      <c r="K541" s="251"/>
      <c r="L541" s="275"/>
      <c r="M541" s="256"/>
    </row>
    <row r="542" spans="1:13" x14ac:dyDescent="0.3">
      <c r="A542" s="14"/>
      <c r="D542" s="261"/>
      <c r="E542" s="262"/>
      <c r="F542" s="273"/>
      <c r="G542" s="252"/>
      <c r="H542" s="276"/>
      <c r="I542" s="257"/>
      <c r="J542" s="273"/>
      <c r="K542" s="252"/>
      <c r="L542" s="276"/>
      <c r="M542" s="257"/>
    </row>
    <row r="543" spans="1:13" x14ac:dyDescent="0.3">
      <c r="A543" s="14"/>
      <c r="D543" s="261"/>
      <c r="E543" s="262"/>
      <c r="F543" s="273"/>
      <c r="G543" s="252"/>
      <c r="H543" s="276"/>
      <c r="I543" s="257"/>
      <c r="J543" s="273"/>
      <c r="K543" s="252"/>
      <c r="L543" s="276"/>
      <c r="M543" s="257"/>
    </row>
    <row r="544" spans="1:13" x14ac:dyDescent="0.3">
      <c r="A544" s="14"/>
      <c r="D544" s="263"/>
      <c r="E544" s="264"/>
      <c r="F544" s="274"/>
      <c r="G544" s="253"/>
      <c r="H544" s="277"/>
      <c r="I544" s="258"/>
      <c r="J544" s="274"/>
      <c r="K544" s="253"/>
      <c r="L544" s="277"/>
      <c r="M544" s="258"/>
    </row>
    <row r="545" spans="1:13" x14ac:dyDescent="0.3">
      <c r="A545" s="14"/>
      <c r="D545" s="259"/>
      <c r="E545" s="260"/>
      <c r="F545" s="272"/>
      <c r="G545" s="251"/>
      <c r="H545" s="275"/>
      <c r="I545" s="256"/>
      <c r="J545" s="272"/>
      <c r="K545" s="251"/>
      <c r="L545" s="275"/>
      <c r="M545" s="256"/>
    </row>
    <row r="546" spans="1:13" x14ac:dyDescent="0.3">
      <c r="A546" s="14"/>
      <c r="D546" s="261"/>
      <c r="E546" s="262"/>
      <c r="F546" s="273"/>
      <c r="G546" s="252"/>
      <c r="H546" s="276"/>
      <c r="I546" s="257"/>
      <c r="J546" s="273"/>
      <c r="K546" s="252"/>
      <c r="L546" s="276"/>
      <c r="M546" s="257"/>
    </row>
    <row r="547" spans="1:13" x14ac:dyDescent="0.3">
      <c r="A547" s="14"/>
      <c r="D547" s="261"/>
      <c r="E547" s="262"/>
      <c r="F547" s="273"/>
      <c r="G547" s="252"/>
      <c r="H547" s="276"/>
      <c r="I547" s="257"/>
      <c r="J547" s="273"/>
      <c r="K547" s="252"/>
      <c r="L547" s="276"/>
      <c r="M547" s="257"/>
    </row>
    <row r="548" spans="1:13" x14ac:dyDescent="0.3">
      <c r="A548" s="14"/>
      <c r="D548" s="263"/>
      <c r="E548" s="264"/>
      <c r="F548" s="274"/>
      <c r="G548" s="253"/>
      <c r="H548" s="277"/>
      <c r="I548" s="258"/>
      <c r="J548" s="274"/>
      <c r="K548" s="253"/>
      <c r="L548" s="277"/>
      <c r="M548" s="258"/>
    </row>
    <row r="549" spans="1:13" x14ac:dyDescent="0.3">
      <c r="A549" s="14"/>
      <c r="D549" s="259"/>
      <c r="E549" s="260"/>
      <c r="F549" s="272"/>
      <c r="G549" s="251"/>
      <c r="H549" s="275"/>
      <c r="I549" s="256"/>
      <c r="J549" s="272"/>
      <c r="K549" s="251"/>
      <c r="L549" s="275"/>
      <c r="M549" s="256"/>
    </row>
    <row r="550" spans="1:13" x14ac:dyDescent="0.3">
      <c r="A550" s="14"/>
      <c r="D550" s="261"/>
      <c r="E550" s="262"/>
      <c r="F550" s="273"/>
      <c r="G550" s="252"/>
      <c r="H550" s="276"/>
      <c r="I550" s="257"/>
      <c r="J550" s="273"/>
      <c r="K550" s="252"/>
      <c r="L550" s="276"/>
      <c r="M550" s="257"/>
    </row>
    <row r="551" spans="1:13" x14ac:dyDescent="0.3">
      <c r="A551" s="14"/>
      <c r="D551" s="261"/>
      <c r="E551" s="262"/>
      <c r="F551" s="273"/>
      <c r="G551" s="252"/>
      <c r="H551" s="276"/>
      <c r="I551" s="257"/>
      <c r="J551" s="273"/>
      <c r="K551" s="252"/>
      <c r="L551" s="276"/>
      <c r="M551" s="257"/>
    </row>
    <row r="552" spans="1:13" x14ac:dyDescent="0.3">
      <c r="A552" s="14"/>
      <c r="D552" s="263"/>
      <c r="E552" s="264"/>
      <c r="F552" s="274"/>
      <c r="G552" s="253"/>
      <c r="H552" s="277"/>
      <c r="I552" s="258"/>
      <c r="J552" s="274"/>
      <c r="K552" s="253"/>
      <c r="L552" s="277"/>
      <c r="M552" s="258"/>
    </row>
    <row r="553" spans="1:13" x14ac:dyDescent="0.3">
      <c r="A553" s="14"/>
      <c r="B553" s="14"/>
      <c r="D553" s="259"/>
      <c r="E553" s="260"/>
      <c r="F553" s="272"/>
      <c r="G553" s="251"/>
      <c r="H553" s="275"/>
      <c r="I553" s="256"/>
      <c r="J553" s="272"/>
      <c r="K553" s="251"/>
      <c r="L553" s="275"/>
      <c r="M553" s="256"/>
    </row>
    <row r="554" spans="1:13" x14ac:dyDescent="0.3">
      <c r="A554" s="14"/>
      <c r="B554" s="14"/>
      <c r="D554" s="261"/>
      <c r="E554" s="262"/>
      <c r="F554" s="273"/>
      <c r="G554" s="252"/>
      <c r="H554" s="276"/>
      <c r="I554" s="257"/>
      <c r="J554" s="273"/>
      <c r="K554" s="252"/>
      <c r="L554" s="276"/>
      <c r="M554" s="257"/>
    </row>
    <row r="555" spans="1:13" x14ac:dyDescent="0.3">
      <c r="A555" s="14"/>
      <c r="B555" s="14"/>
      <c r="D555" s="261"/>
      <c r="E555" s="262"/>
      <c r="F555" s="273"/>
      <c r="G555" s="252"/>
      <c r="H555" s="276"/>
      <c r="I555" s="257"/>
      <c r="J555" s="273"/>
      <c r="K555" s="252"/>
      <c r="L555" s="276"/>
      <c r="M555" s="257"/>
    </row>
    <row r="556" spans="1:13" x14ac:dyDescent="0.3">
      <c r="A556" s="14"/>
      <c r="B556" s="14"/>
      <c r="D556" s="263"/>
      <c r="E556" s="264"/>
      <c r="F556" s="274"/>
      <c r="G556" s="253"/>
      <c r="H556" s="277"/>
      <c r="I556" s="258"/>
      <c r="J556" s="274"/>
      <c r="K556" s="253"/>
      <c r="L556" s="277"/>
      <c r="M556" s="258"/>
    </row>
    <row r="557" spans="1:13" x14ac:dyDescent="0.3">
      <c r="A557" s="14"/>
      <c r="B557" s="14"/>
      <c r="D557" s="259"/>
      <c r="E557" s="260"/>
      <c r="F557" s="272"/>
      <c r="G557" s="251"/>
      <c r="H557" s="275"/>
      <c r="I557" s="256"/>
      <c r="J557" s="272"/>
      <c r="K557" s="251"/>
      <c r="L557" s="275"/>
      <c r="M557" s="256"/>
    </row>
    <row r="558" spans="1:13" x14ac:dyDescent="0.3">
      <c r="A558" s="14"/>
      <c r="B558" s="14"/>
      <c r="D558" s="261"/>
      <c r="E558" s="262"/>
      <c r="F558" s="273"/>
      <c r="G558" s="252"/>
      <c r="H558" s="276"/>
      <c r="I558" s="257"/>
      <c r="J558" s="273"/>
      <c r="K558" s="252"/>
      <c r="L558" s="276"/>
      <c r="M558" s="257"/>
    </row>
    <row r="559" spans="1:13" x14ac:dyDescent="0.3">
      <c r="A559" s="14"/>
      <c r="B559" s="14"/>
      <c r="D559" s="261"/>
      <c r="E559" s="262"/>
      <c r="F559" s="273"/>
      <c r="G559" s="252"/>
      <c r="H559" s="276"/>
      <c r="I559" s="257"/>
      <c r="J559" s="273"/>
      <c r="K559" s="252"/>
      <c r="L559" s="276"/>
      <c r="M559" s="257"/>
    </row>
    <row r="560" spans="1:13" x14ac:dyDescent="0.3">
      <c r="A560" s="14"/>
      <c r="B560" s="14"/>
      <c r="D560" s="263"/>
      <c r="E560" s="264"/>
      <c r="F560" s="274"/>
      <c r="G560" s="253"/>
      <c r="H560" s="277"/>
      <c r="I560" s="258"/>
      <c r="J560" s="274"/>
      <c r="K560" s="253"/>
      <c r="L560" s="277"/>
      <c r="M560" s="258"/>
    </row>
    <row r="562" spans="1:18" ht="23.4" x14ac:dyDescent="0.3">
      <c r="A562" s="7" t="s">
        <v>200</v>
      </c>
    </row>
    <row r="563" spans="1:18" ht="18" x14ac:dyDescent="0.3">
      <c r="C563" s="13" t="s">
        <v>201</v>
      </c>
    </row>
    <row r="564" spans="1:18" x14ac:dyDescent="0.3">
      <c r="D564" s="340" t="s">
        <v>63</v>
      </c>
      <c r="E564" s="340"/>
      <c r="F564" s="299" t="s">
        <v>202</v>
      </c>
      <c r="G564" s="300" t="s">
        <v>203</v>
      </c>
      <c r="H564" s="301" t="s">
        <v>204</v>
      </c>
      <c r="I564" s="302" t="s">
        <v>205</v>
      </c>
      <c r="J564" s="301" t="s">
        <v>206</v>
      </c>
      <c r="K564" s="299" t="s">
        <v>207</v>
      </c>
      <c r="L564" s="300" t="s">
        <v>208</v>
      </c>
    </row>
    <row r="565" spans="1:18" x14ac:dyDescent="0.3">
      <c r="D565" s="132"/>
      <c r="E565" s="243" t="s">
        <v>33</v>
      </c>
      <c r="F565" s="303">
        <v>0.6087154746055603</v>
      </c>
      <c r="G565" s="310">
        <v>0.4284302294254303</v>
      </c>
      <c r="H565" s="304">
        <v>0.22876174747943878</v>
      </c>
      <c r="I565" s="310">
        <v>2.7742389589548111E-2</v>
      </c>
      <c r="J565" s="304">
        <v>2.2319341078400612E-2</v>
      </c>
      <c r="K565" s="310">
        <v>3.3140778541564941E-3</v>
      </c>
      <c r="L565" s="310">
        <v>2.5468018066021614E-5</v>
      </c>
    </row>
    <row r="566" spans="1:18" x14ac:dyDescent="0.3">
      <c r="D566" s="133"/>
      <c r="E566" s="244" t="s">
        <v>34</v>
      </c>
      <c r="F566" s="305">
        <v>0.78468126058578491</v>
      </c>
      <c r="G566" s="311">
        <v>0.49139717221260071</v>
      </c>
      <c r="H566" s="306">
        <v>0.28407469391822815</v>
      </c>
      <c r="I566" s="311">
        <v>8.4825798869132996E-2</v>
      </c>
      <c r="J566" s="306">
        <v>0.20220538973808289</v>
      </c>
      <c r="K566" s="311">
        <v>2.3296017199754715E-2</v>
      </c>
      <c r="L566" s="311">
        <v>1.7408751882612705E-3</v>
      </c>
    </row>
    <row r="567" spans="1:18" x14ac:dyDescent="0.3">
      <c r="D567" s="133"/>
      <c r="E567" s="244" t="s">
        <v>35</v>
      </c>
      <c r="F567" s="305">
        <v>0.77971702814102173</v>
      </c>
      <c r="G567" s="311">
        <v>0.45046547055244446</v>
      </c>
      <c r="H567" s="306">
        <v>0.24007153511047363</v>
      </c>
      <c r="I567" s="311">
        <v>2.817080169916153E-2</v>
      </c>
      <c r="J567" s="306">
        <v>2.9085377231240273E-2</v>
      </c>
      <c r="K567" s="311">
        <v>4.3633789755403996E-3</v>
      </c>
      <c r="L567" s="311">
        <v>6.4124062191694975E-5</v>
      </c>
    </row>
    <row r="568" spans="1:18" x14ac:dyDescent="0.3">
      <c r="D568" s="133"/>
      <c r="E568" s="244"/>
      <c r="F568" s="305"/>
      <c r="G568" s="311"/>
      <c r="H568" s="306"/>
      <c r="I568" s="311"/>
      <c r="J568" s="306"/>
      <c r="K568" s="311"/>
      <c r="L568" s="311"/>
    </row>
    <row r="569" spans="1:18" x14ac:dyDescent="0.3">
      <c r="D569" s="134"/>
      <c r="E569" s="245"/>
      <c r="F569" s="307"/>
      <c r="G569" s="308"/>
      <c r="H569" s="309"/>
      <c r="I569" s="308"/>
      <c r="J569" s="309"/>
      <c r="K569" s="308"/>
      <c r="L569" s="308"/>
    </row>
    <row r="571" spans="1:18" ht="23.4" x14ac:dyDescent="0.3">
      <c r="A571" s="7" t="s">
        <v>209</v>
      </c>
    </row>
    <row r="572" spans="1:18" ht="18" x14ac:dyDescent="0.3">
      <c r="C572" s="13" t="s">
        <v>210</v>
      </c>
    </row>
    <row r="573" spans="1:18" ht="43.2" x14ac:dyDescent="0.3">
      <c r="D573" s="340" t="s">
        <v>63</v>
      </c>
      <c r="E573" s="340"/>
      <c r="F573" s="299" t="s">
        <v>211</v>
      </c>
      <c r="G573" s="300" t="s">
        <v>212</v>
      </c>
      <c r="H573" s="301" t="s">
        <v>213</v>
      </c>
      <c r="I573" s="302" t="s">
        <v>214</v>
      </c>
      <c r="J573" s="301" t="s">
        <v>215</v>
      </c>
      <c r="K573" s="14"/>
      <c r="L573" s="340"/>
      <c r="M573" s="340"/>
      <c r="N573" s="323" t="s">
        <v>211</v>
      </c>
      <c r="O573" s="300" t="s">
        <v>212</v>
      </c>
      <c r="P573" s="301" t="s">
        <v>213</v>
      </c>
      <c r="Q573" s="302" t="s">
        <v>214</v>
      </c>
      <c r="R573" s="301" t="s">
        <v>215</v>
      </c>
    </row>
    <row r="574" spans="1:18" x14ac:dyDescent="0.3">
      <c r="D574" s="132"/>
      <c r="E574" s="139" t="s">
        <v>104</v>
      </c>
      <c r="F574" s="314">
        <v>946800</v>
      </c>
      <c r="G574" s="315">
        <v>1262400</v>
      </c>
      <c r="H574" s="314">
        <v>946800</v>
      </c>
      <c r="I574" s="315">
        <v>0</v>
      </c>
      <c r="J574" s="314">
        <v>0</v>
      </c>
      <c r="K574" s="14"/>
      <c r="L574" s="132"/>
      <c r="M574" s="243" t="str">
        <f>IF(E574&lt;&gt;"",E574,"")</f>
        <v>LOLOLO</v>
      </c>
      <c r="N574" s="324">
        <f>IF(AND(F$605&lt;&gt;0,F574&lt;&gt;""),F574/F$605,"")</f>
        <v>8.9057613623500967E-2</v>
      </c>
      <c r="O574" s="310">
        <f t="shared" ref="O574:R574" si="14">IF(AND(G$605&lt;&gt;0,G574&lt;&gt;""),G574/G$605,"")</f>
        <v>0.11277752168180015</v>
      </c>
      <c r="P574" s="324">
        <f t="shared" si="14"/>
        <v>0.10990873442437216</v>
      </c>
      <c r="Q574" s="310">
        <f t="shared" si="14"/>
        <v>0</v>
      </c>
      <c r="R574" s="327">
        <f t="shared" si="14"/>
        <v>0</v>
      </c>
    </row>
    <row r="575" spans="1:18" x14ac:dyDescent="0.3">
      <c r="D575" s="133"/>
      <c r="E575" s="140" t="s">
        <v>105</v>
      </c>
      <c r="F575" s="316">
        <v>500000</v>
      </c>
      <c r="G575" s="317">
        <v>500000</v>
      </c>
      <c r="H575" s="316">
        <v>625000</v>
      </c>
      <c r="I575" s="317">
        <v>875000</v>
      </c>
      <c r="J575" s="316">
        <v>0</v>
      </c>
      <c r="K575" s="14"/>
      <c r="L575" s="133"/>
      <c r="M575" s="244" t="str">
        <f t="shared" ref="M575:M604" si="15">IF(E575&lt;&gt;"",E575,"")</f>
        <v>LOOP</v>
      </c>
      <c r="N575" s="325">
        <f t="shared" ref="N575:N604" si="16">IF(AND(F$605&lt;&gt;0,F575&lt;&gt;""),F575/F$605,"")</f>
        <v>4.7030847921155979E-2</v>
      </c>
      <c r="O575" s="311">
        <f t="shared" ref="O575:O604" si="17">IF(AND(G$605&lt;&gt;0,G575&lt;&gt;""),G575/G$605,"")</f>
        <v>4.4667903074223761E-2</v>
      </c>
      <c r="P575" s="325">
        <f t="shared" ref="P575:P604" si="18">IF(AND(H$605&lt;&gt;0,H575&lt;&gt;""),H575/H$605,"")</f>
        <v>7.2552766175784322E-2</v>
      </c>
      <c r="Q575" s="311">
        <f t="shared" ref="Q575:Q604" si="19">IF(AND(I$605&lt;&gt;0,I575&lt;&gt;""),I575/I$605,"")</f>
        <v>0.13328458830329251</v>
      </c>
      <c r="R575" s="328">
        <f t="shared" ref="R575:R604" si="20">IF(AND(J$605&lt;&gt;0,J575&lt;&gt;""),J575/J$605,"")</f>
        <v>0</v>
      </c>
    </row>
    <row r="576" spans="1:18" x14ac:dyDescent="0.3">
      <c r="D576" s="133"/>
      <c r="E576" s="140" t="s">
        <v>106</v>
      </c>
      <c r="F576" s="316">
        <v>150000</v>
      </c>
      <c r="G576" s="317">
        <v>150000</v>
      </c>
      <c r="H576" s="316">
        <v>150000</v>
      </c>
      <c r="I576" s="317">
        <v>1350000</v>
      </c>
      <c r="J576" s="316">
        <v>1200000</v>
      </c>
      <c r="K576" s="14"/>
      <c r="L576" s="133"/>
      <c r="M576" s="244" t="str">
        <f t="shared" si="15"/>
        <v>LORIE</v>
      </c>
      <c r="N576" s="325">
        <f t="shared" si="16"/>
        <v>1.4109254376346794E-2</v>
      </c>
      <c r="O576" s="311">
        <f t="shared" si="17"/>
        <v>1.3400370922267129E-2</v>
      </c>
      <c r="P576" s="325">
        <f t="shared" si="18"/>
        <v>1.7412663882188237E-2</v>
      </c>
      <c r="Q576" s="311">
        <f t="shared" si="19"/>
        <v>0.20563907909650841</v>
      </c>
      <c r="R576" s="328">
        <f t="shared" si="20"/>
        <v>0.23577306057009925</v>
      </c>
    </row>
    <row r="577" spans="4:18" x14ac:dyDescent="0.3">
      <c r="D577" s="133"/>
      <c r="E577" s="140" t="s">
        <v>107</v>
      </c>
      <c r="F577" s="316">
        <v>945000.0625</v>
      </c>
      <c r="G577" s="317">
        <v>980000</v>
      </c>
      <c r="H577" s="316">
        <v>1155000</v>
      </c>
      <c r="I577" s="317">
        <v>210000</v>
      </c>
      <c r="J577" s="316">
        <v>210000</v>
      </c>
      <c r="K577" s="14"/>
      <c r="L577" s="133"/>
      <c r="M577" s="244" t="str">
        <f t="shared" si="15"/>
        <v>MOGEN</v>
      </c>
      <c r="N577" s="325">
        <f t="shared" si="16"/>
        <v>8.8888308449840789E-2</v>
      </c>
      <c r="O577" s="311">
        <f t="shared" si="17"/>
        <v>8.7549090025478574E-2</v>
      </c>
      <c r="P577" s="325">
        <f t="shared" si="18"/>
        <v>0.13407751189284944</v>
      </c>
      <c r="Q577" s="311">
        <f t="shared" si="19"/>
        <v>3.1988301192790197E-2</v>
      </c>
      <c r="R577" s="328">
        <f t="shared" si="20"/>
        <v>4.1260285599767368E-2</v>
      </c>
    </row>
    <row r="578" spans="4:18" x14ac:dyDescent="0.3">
      <c r="D578" s="133"/>
      <c r="E578" s="140" t="s">
        <v>108</v>
      </c>
      <c r="F578" s="316">
        <v>966000</v>
      </c>
      <c r="G578" s="317">
        <v>966000</v>
      </c>
      <c r="H578" s="316">
        <v>966000</v>
      </c>
      <c r="I578" s="317">
        <v>310500</v>
      </c>
      <c r="J578" s="316">
        <v>241500</v>
      </c>
      <c r="K578" s="14"/>
      <c r="L578" s="133"/>
      <c r="M578" s="244" t="str">
        <f t="shared" si="15"/>
        <v>MOMIL</v>
      </c>
      <c r="N578" s="325">
        <f t="shared" si="16"/>
        <v>9.0863598183673358E-2</v>
      </c>
      <c r="O578" s="311">
        <f t="shared" si="17"/>
        <v>8.6298388739400309E-2</v>
      </c>
      <c r="P578" s="325">
        <f t="shared" si="18"/>
        <v>0.11213755540129225</v>
      </c>
      <c r="Q578" s="311">
        <f t="shared" si="19"/>
        <v>4.7296988192196937E-2</v>
      </c>
      <c r="R578" s="328">
        <f t="shared" si="20"/>
        <v>4.7449328439732479E-2</v>
      </c>
    </row>
    <row r="579" spans="4:18" x14ac:dyDescent="0.3">
      <c r="D579" s="133"/>
      <c r="E579" s="140" t="s">
        <v>109</v>
      </c>
      <c r="F579" s="316">
        <v>506000</v>
      </c>
      <c r="G579" s="317">
        <v>506000</v>
      </c>
      <c r="H579" s="316">
        <v>506000</v>
      </c>
      <c r="I579" s="317">
        <v>374000</v>
      </c>
      <c r="J579" s="316">
        <v>308000</v>
      </c>
      <c r="K579" s="14"/>
      <c r="L579" s="133"/>
      <c r="M579" s="244" t="str">
        <f t="shared" si="15"/>
        <v>MOVE</v>
      </c>
      <c r="N579" s="325">
        <f t="shared" si="16"/>
        <v>4.7595218096209854E-2</v>
      </c>
      <c r="O579" s="311">
        <f t="shared" si="17"/>
        <v>4.5203917911114444E-2</v>
      </c>
      <c r="P579" s="325">
        <f t="shared" si="18"/>
        <v>5.8738719495914991E-2</v>
      </c>
      <c r="Q579" s="311">
        <f t="shared" si="19"/>
        <v>5.6969641171921596E-2</v>
      </c>
      <c r="R579" s="328">
        <f t="shared" si="20"/>
        <v>6.0515085546325474E-2</v>
      </c>
    </row>
    <row r="580" spans="4:18" x14ac:dyDescent="0.3">
      <c r="D580" s="133"/>
      <c r="E580" s="140" t="s">
        <v>110</v>
      </c>
      <c r="F580" s="316">
        <v>1850000</v>
      </c>
      <c r="G580" s="317">
        <v>1850000</v>
      </c>
      <c r="H580" s="316">
        <v>0</v>
      </c>
      <c r="I580" s="317">
        <v>0</v>
      </c>
      <c r="J580" s="316">
        <v>0</v>
      </c>
      <c r="K580" s="14"/>
      <c r="L580" s="133"/>
      <c r="M580" s="244" t="str">
        <f t="shared" si="15"/>
        <v>NOONN</v>
      </c>
      <c r="N580" s="325">
        <f t="shared" si="16"/>
        <v>0.17401413730827714</v>
      </c>
      <c r="O580" s="311">
        <f t="shared" si="17"/>
        <v>0.16527124137462793</v>
      </c>
      <c r="P580" s="325">
        <f t="shared" si="18"/>
        <v>0</v>
      </c>
      <c r="Q580" s="311">
        <f t="shared" si="19"/>
        <v>0</v>
      </c>
      <c r="R580" s="328">
        <f t="shared" si="20"/>
        <v>0</v>
      </c>
    </row>
    <row r="581" spans="4:18" x14ac:dyDescent="0.3">
      <c r="D581" s="133"/>
      <c r="E581" s="140" t="s">
        <v>111</v>
      </c>
      <c r="F581" s="316">
        <v>875000</v>
      </c>
      <c r="G581" s="317">
        <v>875000</v>
      </c>
      <c r="H581" s="316">
        <v>0</v>
      </c>
      <c r="I581" s="317">
        <v>250000</v>
      </c>
      <c r="J581" s="316">
        <v>500000</v>
      </c>
      <c r="K581" s="14"/>
      <c r="L581" s="133"/>
      <c r="M581" s="244" t="str">
        <f t="shared" si="15"/>
        <v>NOVA</v>
      </c>
      <c r="N581" s="325">
        <f t="shared" si="16"/>
        <v>8.2303983862022964E-2</v>
      </c>
      <c r="O581" s="311">
        <f t="shared" si="17"/>
        <v>7.8168830379891585E-2</v>
      </c>
      <c r="P581" s="325">
        <f t="shared" si="18"/>
        <v>0</v>
      </c>
      <c r="Q581" s="311">
        <f t="shared" si="19"/>
        <v>3.8081310943797859E-2</v>
      </c>
      <c r="R581" s="328">
        <f t="shared" si="20"/>
        <v>9.8238775237541362E-2</v>
      </c>
    </row>
    <row r="582" spans="4:18" x14ac:dyDescent="0.3">
      <c r="D582" s="133"/>
      <c r="E582" s="140" t="s">
        <v>112</v>
      </c>
      <c r="F582" s="316">
        <v>214200</v>
      </c>
      <c r="G582" s="317">
        <v>244800</v>
      </c>
      <c r="H582" s="316">
        <v>224400</v>
      </c>
      <c r="I582" s="317">
        <v>336600.03125</v>
      </c>
      <c r="J582" s="316">
        <v>0</v>
      </c>
      <c r="K582" s="14"/>
      <c r="L582" s="133"/>
      <c r="M582" s="244" t="str">
        <f t="shared" si="15"/>
        <v>ROCK</v>
      </c>
      <c r="N582" s="325">
        <f t="shared" si="16"/>
        <v>2.0148015249423223E-2</v>
      </c>
      <c r="O582" s="311">
        <f t="shared" si="17"/>
        <v>2.1869405345139953E-2</v>
      </c>
      <c r="P582" s="325">
        <f t="shared" si="18"/>
        <v>2.6049345167753604E-2</v>
      </c>
      <c r="Q582" s="311">
        <f t="shared" si="19"/>
        <v>5.1272681814893299E-2</v>
      </c>
      <c r="R582" s="328">
        <f t="shared" si="20"/>
        <v>0</v>
      </c>
    </row>
    <row r="583" spans="4:18" x14ac:dyDescent="0.3">
      <c r="D583" s="133"/>
      <c r="E583" s="140" t="s">
        <v>113</v>
      </c>
      <c r="F583" s="316">
        <v>220000</v>
      </c>
      <c r="G583" s="317">
        <v>211200</v>
      </c>
      <c r="H583" s="316">
        <v>290400.03125</v>
      </c>
      <c r="I583" s="317">
        <v>158400.015625</v>
      </c>
      <c r="J583" s="316">
        <v>0</v>
      </c>
      <c r="K583" s="14"/>
      <c r="L583" s="133"/>
      <c r="M583" s="244" t="str">
        <f t="shared" si="15"/>
        <v>ROLEX</v>
      </c>
      <c r="N583" s="325">
        <f t="shared" si="16"/>
        <v>2.0693573085308632E-2</v>
      </c>
      <c r="O583" s="311">
        <f t="shared" si="17"/>
        <v>1.8867722258552117E-2</v>
      </c>
      <c r="P583" s="325">
        <f t="shared" si="18"/>
        <v>3.3710920903554736E-2</v>
      </c>
      <c r="Q583" s="311">
        <f t="shared" si="19"/>
        <v>2.4128320994072257E-2</v>
      </c>
      <c r="R583" s="328">
        <f t="shared" si="20"/>
        <v>0</v>
      </c>
    </row>
    <row r="584" spans="4:18" x14ac:dyDescent="0.3">
      <c r="D584" s="133"/>
      <c r="E584" s="140" t="s">
        <v>114</v>
      </c>
      <c r="F584" s="316">
        <v>261000</v>
      </c>
      <c r="G584" s="317">
        <v>225000</v>
      </c>
      <c r="H584" s="316">
        <v>207000</v>
      </c>
      <c r="I584" s="317">
        <v>0</v>
      </c>
      <c r="J584" s="316">
        <v>207000</v>
      </c>
      <c r="K584" s="14"/>
      <c r="L584" s="133"/>
      <c r="M584" s="244" t="str">
        <f t="shared" si="15"/>
        <v>ROLEZ</v>
      </c>
      <c r="N584" s="325">
        <f t="shared" si="16"/>
        <v>2.4550102614843423E-2</v>
      </c>
      <c r="O584" s="311">
        <f t="shared" si="17"/>
        <v>2.0100556383400692E-2</v>
      </c>
      <c r="P584" s="325">
        <f t="shared" si="18"/>
        <v>2.4029476157419769E-2</v>
      </c>
      <c r="Q584" s="311">
        <f t="shared" si="19"/>
        <v>0</v>
      </c>
      <c r="R584" s="328">
        <f t="shared" si="20"/>
        <v>4.0670852948342121E-2</v>
      </c>
    </row>
    <row r="585" spans="4:18" x14ac:dyDescent="0.3">
      <c r="D585" s="133"/>
      <c r="E585" s="140" t="s">
        <v>115</v>
      </c>
      <c r="F585" s="316">
        <v>0</v>
      </c>
      <c r="G585" s="317">
        <v>190000</v>
      </c>
      <c r="H585" s="316">
        <v>0</v>
      </c>
      <c r="I585" s="317">
        <v>400000</v>
      </c>
      <c r="J585" s="316">
        <v>410000</v>
      </c>
      <c r="K585" s="14"/>
      <c r="L585" s="133"/>
      <c r="M585" s="244" t="str">
        <f t="shared" si="15"/>
        <v>ROLL</v>
      </c>
      <c r="N585" s="325">
        <f t="shared" si="16"/>
        <v>0</v>
      </c>
      <c r="O585" s="311">
        <f t="shared" si="17"/>
        <v>1.6973803168205029E-2</v>
      </c>
      <c r="P585" s="325">
        <f t="shared" si="18"/>
        <v>0</v>
      </c>
      <c r="Q585" s="311">
        <f t="shared" si="19"/>
        <v>6.0930097510076574E-2</v>
      </c>
      <c r="R585" s="328">
        <f t="shared" si="20"/>
        <v>8.055579569478391E-2</v>
      </c>
    </row>
    <row r="586" spans="4:18" x14ac:dyDescent="0.3">
      <c r="D586" s="133"/>
      <c r="E586" s="140" t="s">
        <v>33</v>
      </c>
      <c r="F586" s="316">
        <v>448000</v>
      </c>
      <c r="G586" s="317">
        <v>448000</v>
      </c>
      <c r="H586" s="316">
        <v>448000</v>
      </c>
      <c r="I586" s="317">
        <v>144000</v>
      </c>
      <c r="J586" s="316">
        <v>112000</v>
      </c>
      <c r="K586" s="14"/>
      <c r="L586" s="133"/>
      <c r="M586" s="244" t="str">
        <f t="shared" si="15"/>
        <v>SOCOOL</v>
      </c>
      <c r="N586" s="325">
        <f t="shared" si="16"/>
        <v>4.2139639737355759E-2</v>
      </c>
      <c r="O586" s="311">
        <f t="shared" si="17"/>
        <v>4.0022441154504491E-2</v>
      </c>
      <c r="P586" s="325">
        <f t="shared" si="18"/>
        <v>5.2005822794802203E-2</v>
      </c>
      <c r="Q586" s="311">
        <f t="shared" si="19"/>
        <v>2.1934835103627565E-2</v>
      </c>
      <c r="R586" s="328">
        <f t="shared" si="20"/>
        <v>2.2005485653209263E-2</v>
      </c>
    </row>
    <row r="587" spans="4:18" x14ac:dyDescent="0.3">
      <c r="D587" s="133"/>
      <c r="E587" s="140" t="s">
        <v>34</v>
      </c>
      <c r="F587" s="316">
        <v>972000.0625</v>
      </c>
      <c r="G587" s="317">
        <v>1008000</v>
      </c>
      <c r="H587" s="316">
        <v>1188000</v>
      </c>
      <c r="I587" s="317">
        <v>216000</v>
      </c>
      <c r="J587" s="316">
        <v>216000</v>
      </c>
      <c r="K587" s="14"/>
      <c r="L587" s="133"/>
      <c r="M587" s="244" t="str">
        <f t="shared" si="15"/>
        <v>SOFT</v>
      </c>
      <c r="N587" s="325">
        <f t="shared" si="16"/>
        <v>9.1427974237583212E-2</v>
      </c>
      <c r="O587" s="311">
        <f t="shared" si="17"/>
        <v>9.0050492597635104E-2</v>
      </c>
      <c r="P587" s="325">
        <f t="shared" si="18"/>
        <v>0.13790829794693085</v>
      </c>
      <c r="Q587" s="311">
        <f t="shared" si="19"/>
        <v>3.2902252655441347E-2</v>
      </c>
      <c r="R587" s="328">
        <f t="shared" si="20"/>
        <v>4.2439150902617864E-2</v>
      </c>
    </row>
    <row r="588" spans="4:18" x14ac:dyDescent="0.3">
      <c r="D588" s="133"/>
      <c r="E588" s="140" t="s">
        <v>35</v>
      </c>
      <c r="F588" s="316">
        <v>460000</v>
      </c>
      <c r="G588" s="317">
        <v>460000</v>
      </c>
      <c r="H588" s="316">
        <v>482999.96875</v>
      </c>
      <c r="I588" s="317">
        <v>506000</v>
      </c>
      <c r="J588" s="316">
        <v>391000</v>
      </c>
      <c r="K588" s="14"/>
      <c r="L588" s="133"/>
      <c r="M588" s="244" t="str">
        <f t="shared" si="15"/>
        <v>SOLO</v>
      </c>
      <c r="N588" s="325">
        <f t="shared" si="16"/>
        <v>4.3268380087463504E-2</v>
      </c>
      <c r="O588" s="311">
        <f t="shared" si="17"/>
        <v>4.1094470828285858E-2</v>
      </c>
      <c r="P588" s="325">
        <f t="shared" si="18"/>
        <v>5.6068774073007817E-2</v>
      </c>
      <c r="Q588" s="311">
        <f t="shared" si="19"/>
        <v>7.7076573350246869E-2</v>
      </c>
      <c r="R588" s="328">
        <f t="shared" si="20"/>
        <v>7.682272223575734E-2</v>
      </c>
    </row>
    <row r="589" spans="4:18" x14ac:dyDescent="0.3">
      <c r="D589" s="133"/>
      <c r="E589" s="140" t="s">
        <v>116</v>
      </c>
      <c r="F589" s="316">
        <v>645000</v>
      </c>
      <c r="G589" s="317">
        <v>645000</v>
      </c>
      <c r="H589" s="316">
        <v>752500</v>
      </c>
      <c r="I589" s="317">
        <v>43000</v>
      </c>
      <c r="J589" s="316">
        <v>64500</v>
      </c>
      <c r="K589" s="14"/>
      <c r="L589" s="133"/>
      <c r="M589" s="244" t="str">
        <f t="shared" si="15"/>
        <v>TODE</v>
      </c>
      <c r="N589" s="325">
        <f t="shared" si="16"/>
        <v>6.0669793818291219E-2</v>
      </c>
      <c r="O589" s="311">
        <f t="shared" si="17"/>
        <v>5.7621594965748653E-2</v>
      </c>
      <c r="P589" s="325">
        <f t="shared" si="18"/>
        <v>8.7353530475644328E-2</v>
      </c>
      <c r="Q589" s="311">
        <f t="shared" si="19"/>
        <v>6.549985482333231E-3</v>
      </c>
      <c r="R589" s="328">
        <f t="shared" si="20"/>
        <v>1.2672802005642836E-2</v>
      </c>
    </row>
    <row r="590" spans="4:18" x14ac:dyDescent="0.3">
      <c r="D590" s="133"/>
      <c r="E590" s="140" t="s">
        <v>117</v>
      </c>
      <c r="F590" s="316">
        <v>345000</v>
      </c>
      <c r="G590" s="317">
        <v>345000</v>
      </c>
      <c r="H590" s="316">
        <v>345000</v>
      </c>
      <c r="I590" s="317">
        <v>690000</v>
      </c>
      <c r="J590" s="316">
        <v>575000</v>
      </c>
      <c r="K590" s="14"/>
      <c r="L590" s="133"/>
      <c r="M590" s="244" t="str">
        <f t="shared" si="15"/>
        <v>TONE</v>
      </c>
      <c r="N590" s="325">
        <f t="shared" si="16"/>
        <v>3.2451285065597628E-2</v>
      </c>
      <c r="O590" s="311">
        <f t="shared" si="17"/>
        <v>3.0820853121214395E-2</v>
      </c>
      <c r="P590" s="325">
        <f t="shared" si="18"/>
        <v>4.0049126929032945E-2</v>
      </c>
      <c r="Q590" s="311">
        <f t="shared" si="19"/>
        <v>0.10510441820488209</v>
      </c>
      <c r="R590" s="328">
        <f t="shared" si="20"/>
        <v>0.11297459152317256</v>
      </c>
    </row>
    <row r="591" spans="4:18" x14ac:dyDescent="0.3">
      <c r="D591" s="133"/>
      <c r="E591" s="140" t="s">
        <v>118</v>
      </c>
      <c r="F591" s="316">
        <v>327320</v>
      </c>
      <c r="G591" s="317">
        <v>327320</v>
      </c>
      <c r="H591" s="316">
        <v>327320</v>
      </c>
      <c r="I591" s="317">
        <v>701400</v>
      </c>
      <c r="J591" s="316">
        <v>654640</v>
      </c>
      <c r="K591" s="14"/>
      <c r="L591" s="133"/>
      <c r="M591" s="244" t="str">
        <f t="shared" si="15"/>
        <v>TOPS</v>
      </c>
      <c r="N591" s="325">
        <f t="shared" si="16"/>
        <v>3.078827428310555E-2</v>
      </c>
      <c r="O591" s="311">
        <f t="shared" si="17"/>
        <v>2.9241396068509843E-2</v>
      </c>
      <c r="P591" s="325">
        <f t="shared" si="18"/>
        <v>3.7996754279452358E-2</v>
      </c>
      <c r="Q591" s="311">
        <f t="shared" si="19"/>
        <v>0.10684092598391927</v>
      </c>
      <c r="R591" s="328">
        <f t="shared" si="20"/>
        <v>0.12862206364300816</v>
      </c>
    </row>
    <row r="592" spans="4:18" x14ac:dyDescent="0.3">
      <c r="D592" s="133"/>
      <c r="E592" s="140"/>
      <c r="F592" s="316"/>
      <c r="G592" s="317"/>
      <c r="H592" s="316"/>
      <c r="I592" s="317"/>
      <c r="J592" s="316"/>
      <c r="K592" s="14"/>
      <c r="L592" s="133"/>
      <c r="M592" s="244" t="str">
        <f t="shared" si="15"/>
        <v/>
      </c>
      <c r="N592" s="325" t="str">
        <f t="shared" si="16"/>
        <v/>
      </c>
      <c r="O592" s="311" t="str">
        <f t="shared" si="17"/>
        <v/>
      </c>
      <c r="P592" s="325" t="str">
        <f t="shared" si="18"/>
        <v/>
      </c>
      <c r="Q592" s="311" t="str">
        <f t="shared" si="19"/>
        <v/>
      </c>
      <c r="R592" s="328" t="str">
        <f t="shared" si="20"/>
        <v/>
      </c>
    </row>
    <row r="593" spans="3:18" x14ac:dyDescent="0.3">
      <c r="D593" s="133"/>
      <c r="E593" s="140"/>
      <c r="F593" s="316"/>
      <c r="G593" s="317"/>
      <c r="H593" s="316"/>
      <c r="I593" s="317"/>
      <c r="J593" s="316"/>
      <c r="K593" s="14"/>
      <c r="L593" s="133"/>
      <c r="M593" s="244" t="str">
        <f t="shared" si="15"/>
        <v/>
      </c>
      <c r="N593" s="325" t="str">
        <f t="shared" si="16"/>
        <v/>
      </c>
      <c r="O593" s="311" t="str">
        <f t="shared" si="17"/>
        <v/>
      </c>
      <c r="P593" s="325" t="str">
        <f t="shared" si="18"/>
        <v/>
      </c>
      <c r="Q593" s="311" t="str">
        <f t="shared" si="19"/>
        <v/>
      </c>
      <c r="R593" s="328" t="str">
        <f t="shared" si="20"/>
        <v/>
      </c>
    </row>
    <row r="594" spans="3:18" x14ac:dyDescent="0.3">
      <c r="D594" s="133"/>
      <c r="E594" s="140"/>
      <c r="F594" s="316"/>
      <c r="G594" s="317"/>
      <c r="H594" s="316"/>
      <c r="I594" s="317"/>
      <c r="J594" s="316"/>
      <c r="K594" s="14"/>
      <c r="L594" s="133"/>
      <c r="M594" s="244" t="str">
        <f t="shared" si="15"/>
        <v/>
      </c>
      <c r="N594" s="325" t="str">
        <f t="shared" si="16"/>
        <v/>
      </c>
      <c r="O594" s="311" t="str">
        <f t="shared" si="17"/>
        <v/>
      </c>
      <c r="P594" s="325" t="str">
        <f t="shared" si="18"/>
        <v/>
      </c>
      <c r="Q594" s="311" t="str">
        <f t="shared" si="19"/>
        <v/>
      </c>
      <c r="R594" s="328" t="str">
        <f t="shared" si="20"/>
        <v/>
      </c>
    </row>
    <row r="595" spans="3:18" x14ac:dyDescent="0.3">
      <c r="D595" s="133"/>
      <c r="E595" s="140"/>
      <c r="F595" s="316"/>
      <c r="G595" s="317"/>
      <c r="H595" s="316"/>
      <c r="I595" s="317"/>
      <c r="J595" s="316"/>
      <c r="K595" s="14"/>
      <c r="L595" s="133"/>
      <c r="M595" s="244" t="str">
        <f t="shared" si="15"/>
        <v/>
      </c>
      <c r="N595" s="325" t="str">
        <f t="shared" si="16"/>
        <v/>
      </c>
      <c r="O595" s="311" t="str">
        <f t="shared" si="17"/>
        <v/>
      </c>
      <c r="P595" s="325" t="str">
        <f t="shared" si="18"/>
        <v/>
      </c>
      <c r="Q595" s="311" t="str">
        <f t="shared" si="19"/>
        <v/>
      </c>
      <c r="R595" s="328" t="str">
        <f t="shared" si="20"/>
        <v/>
      </c>
    </row>
    <row r="596" spans="3:18" x14ac:dyDescent="0.3">
      <c r="D596" s="133"/>
      <c r="E596" s="140"/>
      <c r="F596" s="316"/>
      <c r="G596" s="317"/>
      <c r="H596" s="316"/>
      <c r="I596" s="317"/>
      <c r="J596" s="316"/>
      <c r="K596" s="14"/>
      <c r="L596" s="133"/>
      <c r="M596" s="244" t="str">
        <f t="shared" si="15"/>
        <v/>
      </c>
      <c r="N596" s="325" t="str">
        <f t="shared" si="16"/>
        <v/>
      </c>
      <c r="O596" s="311" t="str">
        <f t="shared" si="17"/>
        <v/>
      </c>
      <c r="P596" s="325" t="str">
        <f t="shared" si="18"/>
        <v/>
      </c>
      <c r="Q596" s="311" t="str">
        <f t="shared" si="19"/>
        <v/>
      </c>
      <c r="R596" s="328" t="str">
        <f t="shared" si="20"/>
        <v/>
      </c>
    </row>
    <row r="597" spans="3:18" x14ac:dyDescent="0.3">
      <c r="D597" s="133"/>
      <c r="E597" s="140"/>
      <c r="F597" s="316"/>
      <c r="G597" s="317"/>
      <c r="H597" s="316"/>
      <c r="I597" s="317"/>
      <c r="J597" s="316"/>
      <c r="K597" s="14"/>
      <c r="L597" s="133"/>
      <c r="M597" s="244" t="str">
        <f t="shared" si="15"/>
        <v/>
      </c>
      <c r="N597" s="325" t="str">
        <f t="shared" si="16"/>
        <v/>
      </c>
      <c r="O597" s="311" t="str">
        <f t="shared" si="17"/>
        <v/>
      </c>
      <c r="P597" s="325" t="str">
        <f t="shared" si="18"/>
        <v/>
      </c>
      <c r="Q597" s="311" t="str">
        <f t="shared" si="19"/>
        <v/>
      </c>
      <c r="R597" s="328" t="str">
        <f t="shared" si="20"/>
        <v/>
      </c>
    </row>
    <row r="598" spans="3:18" x14ac:dyDescent="0.3">
      <c r="D598" s="133"/>
      <c r="E598" s="140"/>
      <c r="F598" s="316"/>
      <c r="G598" s="317"/>
      <c r="H598" s="316"/>
      <c r="I598" s="317"/>
      <c r="J598" s="316"/>
      <c r="K598" s="14"/>
      <c r="L598" s="133"/>
      <c r="M598" s="244" t="str">
        <f t="shared" si="15"/>
        <v/>
      </c>
      <c r="N598" s="325" t="str">
        <f t="shared" si="16"/>
        <v/>
      </c>
      <c r="O598" s="311" t="str">
        <f t="shared" si="17"/>
        <v/>
      </c>
      <c r="P598" s="325" t="str">
        <f t="shared" si="18"/>
        <v/>
      </c>
      <c r="Q598" s="311" t="str">
        <f t="shared" si="19"/>
        <v/>
      </c>
      <c r="R598" s="328" t="str">
        <f t="shared" si="20"/>
        <v/>
      </c>
    </row>
    <row r="599" spans="3:18" x14ac:dyDescent="0.3">
      <c r="D599" s="133"/>
      <c r="E599" s="140"/>
      <c r="F599" s="316"/>
      <c r="G599" s="317"/>
      <c r="H599" s="316"/>
      <c r="I599" s="317"/>
      <c r="J599" s="316"/>
      <c r="K599" s="14"/>
      <c r="L599" s="133"/>
      <c r="M599" s="244" t="str">
        <f t="shared" si="15"/>
        <v/>
      </c>
      <c r="N599" s="325" t="str">
        <f t="shared" si="16"/>
        <v/>
      </c>
      <c r="O599" s="311" t="str">
        <f t="shared" si="17"/>
        <v/>
      </c>
      <c r="P599" s="325" t="str">
        <f t="shared" si="18"/>
        <v/>
      </c>
      <c r="Q599" s="311" t="str">
        <f t="shared" si="19"/>
        <v/>
      </c>
      <c r="R599" s="328" t="str">
        <f t="shared" si="20"/>
        <v/>
      </c>
    </row>
    <row r="600" spans="3:18" x14ac:dyDescent="0.3">
      <c r="D600" s="133"/>
      <c r="E600" s="140"/>
      <c r="F600" s="316"/>
      <c r="G600" s="317"/>
      <c r="H600" s="316"/>
      <c r="I600" s="317"/>
      <c r="J600" s="316"/>
      <c r="K600" s="14"/>
      <c r="L600" s="133"/>
      <c r="M600" s="244" t="str">
        <f t="shared" si="15"/>
        <v/>
      </c>
      <c r="N600" s="325" t="str">
        <f t="shared" si="16"/>
        <v/>
      </c>
      <c r="O600" s="311" t="str">
        <f t="shared" si="17"/>
        <v/>
      </c>
      <c r="P600" s="325" t="str">
        <f t="shared" si="18"/>
        <v/>
      </c>
      <c r="Q600" s="311" t="str">
        <f t="shared" si="19"/>
        <v/>
      </c>
      <c r="R600" s="328" t="str">
        <f t="shared" si="20"/>
        <v/>
      </c>
    </row>
    <row r="601" spans="3:18" x14ac:dyDescent="0.3">
      <c r="D601" s="133"/>
      <c r="E601" s="140"/>
      <c r="F601" s="316"/>
      <c r="G601" s="317"/>
      <c r="H601" s="316"/>
      <c r="I601" s="317"/>
      <c r="J601" s="316"/>
      <c r="K601" s="14"/>
      <c r="L601" s="133"/>
      <c r="M601" s="244" t="str">
        <f t="shared" si="15"/>
        <v/>
      </c>
      <c r="N601" s="325" t="str">
        <f t="shared" si="16"/>
        <v/>
      </c>
      <c r="O601" s="311" t="str">
        <f t="shared" si="17"/>
        <v/>
      </c>
      <c r="P601" s="325" t="str">
        <f t="shared" si="18"/>
        <v/>
      </c>
      <c r="Q601" s="311" t="str">
        <f t="shared" si="19"/>
        <v/>
      </c>
      <c r="R601" s="328" t="str">
        <f t="shared" si="20"/>
        <v/>
      </c>
    </row>
    <row r="602" spans="3:18" x14ac:dyDescent="0.3">
      <c r="D602" s="133"/>
      <c r="E602" s="140"/>
      <c r="F602" s="316"/>
      <c r="G602" s="317"/>
      <c r="H602" s="316"/>
      <c r="I602" s="317"/>
      <c r="J602" s="316"/>
      <c r="K602" s="14"/>
      <c r="L602" s="133"/>
      <c r="M602" s="244" t="str">
        <f t="shared" si="15"/>
        <v/>
      </c>
      <c r="N602" s="325" t="str">
        <f t="shared" si="16"/>
        <v/>
      </c>
      <c r="O602" s="311" t="str">
        <f t="shared" si="17"/>
        <v/>
      </c>
      <c r="P602" s="325" t="str">
        <f t="shared" si="18"/>
        <v/>
      </c>
      <c r="Q602" s="311" t="str">
        <f t="shared" si="19"/>
        <v/>
      </c>
      <c r="R602" s="328" t="str">
        <f t="shared" si="20"/>
        <v/>
      </c>
    </row>
    <row r="603" spans="3:18" x14ac:dyDescent="0.3">
      <c r="D603" s="133"/>
      <c r="E603" s="140"/>
      <c r="F603" s="316"/>
      <c r="G603" s="317"/>
      <c r="H603" s="316"/>
      <c r="I603" s="317"/>
      <c r="J603" s="316"/>
      <c r="K603" s="14"/>
      <c r="L603" s="133"/>
      <c r="M603" s="244" t="str">
        <f t="shared" si="15"/>
        <v/>
      </c>
      <c r="N603" s="325" t="str">
        <f t="shared" si="16"/>
        <v/>
      </c>
      <c r="O603" s="311" t="str">
        <f t="shared" si="17"/>
        <v/>
      </c>
      <c r="P603" s="325" t="str">
        <f t="shared" si="18"/>
        <v/>
      </c>
      <c r="Q603" s="311" t="str">
        <f t="shared" si="19"/>
        <v/>
      </c>
      <c r="R603" s="328" t="str">
        <f t="shared" si="20"/>
        <v/>
      </c>
    </row>
    <row r="604" spans="3:18" x14ac:dyDescent="0.3">
      <c r="D604" s="312"/>
      <c r="E604" s="313"/>
      <c r="F604" s="318"/>
      <c r="G604" s="319"/>
      <c r="H604" s="320"/>
      <c r="I604" s="319"/>
      <c r="J604" s="318"/>
      <c r="K604" s="14"/>
      <c r="L604" s="312"/>
      <c r="M604" s="322" t="str">
        <f t="shared" si="15"/>
        <v/>
      </c>
      <c r="N604" s="326" t="str">
        <f t="shared" si="16"/>
        <v/>
      </c>
      <c r="O604" s="308" t="str">
        <f t="shared" si="17"/>
        <v/>
      </c>
      <c r="P604" s="326" t="str">
        <f t="shared" si="18"/>
        <v/>
      </c>
      <c r="Q604" s="308" t="str">
        <f t="shared" si="19"/>
        <v/>
      </c>
      <c r="R604" s="328" t="str">
        <f t="shared" si="20"/>
        <v/>
      </c>
    </row>
    <row r="605" spans="3:18" x14ac:dyDescent="0.3">
      <c r="E605" s="172" t="s">
        <v>137</v>
      </c>
      <c r="F605" s="321">
        <f>SUM(F574:F604)</f>
        <v>10631320.125</v>
      </c>
      <c r="G605" s="321">
        <f t="shared" ref="G605:J605" si="21">SUM(G574:G604)</f>
        <v>11193720</v>
      </c>
      <c r="H605" s="321">
        <f t="shared" si="21"/>
        <v>8614420</v>
      </c>
      <c r="I605" s="321">
        <f t="shared" si="21"/>
        <v>6564900.046875</v>
      </c>
      <c r="J605" s="321">
        <f t="shared" si="21"/>
        <v>5089640</v>
      </c>
      <c r="K605" s="14"/>
    </row>
    <row r="607" spans="3:18" ht="18" x14ac:dyDescent="0.3">
      <c r="C607" s="13" t="s">
        <v>216</v>
      </c>
    </row>
    <row r="608" spans="3:18" ht="28.8" x14ac:dyDescent="0.3">
      <c r="D608" s="340" t="s">
        <v>63</v>
      </c>
      <c r="E608" s="340"/>
      <c r="F608" s="299" t="s">
        <v>211</v>
      </c>
      <c r="G608" s="300" t="s">
        <v>212</v>
      </c>
      <c r="H608" s="301" t="s">
        <v>213</v>
      </c>
      <c r="I608" s="302" t="s">
        <v>214</v>
      </c>
      <c r="J608" s="301" t="s">
        <v>215</v>
      </c>
    </row>
    <row r="609" spans="4:10" x14ac:dyDescent="0.3">
      <c r="D609" s="132"/>
      <c r="E609" s="139" t="s">
        <v>104</v>
      </c>
      <c r="F609" s="304">
        <v>0.87266314029693604</v>
      </c>
      <c r="G609" s="310">
        <v>0.89065331220626831</v>
      </c>
      <c r="H609" s="304">
        <v>0.89365053176879883</v>
      </c>
      <c r="I609" s="310">
        <v>0</v>
      </c>
      <c r="J609" s="304">
        <v>0</v>
      </c>
    </row>
    <row r="610" spans="4:10" x14ac:dyDescent="0.3">
      <c r="D610" s="133"/>
      <c r="E610" s="140" t="s">
        <v>105</v>
      </c>
      <c r="F610" s="306">
        <v>0.66323179006576538</v>
      </c>
      <c r="G610" s="311">
        <v>0.59214740991592407</v>
      </c>
      <c r="H610" s="306">
        <v>0.81125730276107788</v>
      </c>
      <c r="I610" s="311">
        <v>0.83223271369934082</v>
      </c>
      <c r="J610" s="306">
        <v>0.11881005764007568</v>
      </c>
    </row>
    <row r="611" spans="4:10" x14ac:dyDescent="0.3">
      <c r="D611" s="133"/>
      <c r="E611" s="140" t="s">
        <v>106</v>
      </c>
      <c r="F611" s="306">
        <v>0.27856147289276123</v>
      </c>
      <c r="G611" s="311">
        <v>0.26951301097869873</v>
      </c>
      <c r="H611" s="306">
        <v>0.31436577439308167</v>
      </c>
      <c r="I611" s="311">
        <v>0.98875069618225098</v>
      </c>
      <c r="J611" s="306">
        <v>0.99353480339050293</v>
      </c>
    </row>
    <row r="612" spans="4:10" x14ac:dyDescent="0.3">
      <c r="D612" s="133"/>
      <c r="E612" s="140" t="s">
        <v>107</v>
      </c>
      <c r="F612" s="306">
        <v>0.87216323614120483</v>
      </c>
      <c r="G612" s="311">
        <v>0.86649024486541748</v>
      </c>
      <c r="H612" s="306">
        <v>0.94427287578582764</v>
      </c>
      <c r="I612" s="311">
        <v>0.53830128908157349</v>
      </c>
      <c r="J612" s="306">
        <v>0.62633568048477173</v>
      </c>
    </row>
    <row r="613" spans="4:10" x14ac:dyDescent="0.3">
      <c r="D613" s="133"/>
      <c r="E613" s="140" t="s">
        <v>108</v>
      </c>
      <c r="F613" s="306">
        <v>0.87787526845932007</v>
      </c>
      <c r="G613" s="311">
        <v>0.86252933740615845</v>
      </c>
      <c r="H613" s="306">
        <v>0.91070282459259033</v>
      </c>
      <c r="I613" s="311">
        <v>0.68695086240768433</v>
      </c>
      <c r="J613" s="306">
        <v>0.66658437252044678</v>
      </c>
    </row>
    <row r="614" spans="4:10" x14ac:dyDescent="0.3">
      <c r="D614" s="133"/>
      <c r="E614" s="140" t="s">
        <v>109</v>
      </c>
      <c r="F614" s="306">
        <v>0.66760146617889404</v>
      </c>
      <c r="G614" s="311">
        <v>0.62998408079147339</v>
      </c>
      <c r="H614" s="306">
        <v>0.70685005187988281</v>
      </c>
      <c r="I614" s="311">
        <v>0.78502541780471802</v>
      </c>
      <c r="J614" s="306">
        <v>0.79111438989639282</v>
      </c>
    </row>
    <row r="615" spans="4:10" x14ac:dyDescent="0.3">
      <c r="D615" s="133"/>
      <c r="E615" s="140" t="s">
        <v>110</v>
      </c>
      <c r="F615" s="306">
        <v>0.98217105865478516</v>
      </c>
      <c r="G615" s="311">
        <v>0.97989696264266968</v>
      </c>
      <c r="H615" s="306">
        <v>0</v>
      </c>
      <c r="I615" s="311">
        <v>0</v>
      </c>
      <c r="J615" s="306">
        <v>0</v>
      </c>
    </row>
    <row r="616" spans="4:10" x14ac:dyDescent="0.3">
      <c r="D616" s="133"/>
      <c r="E616" s="140" t="s">
        <v>111</v>
      </c>
      <c r="F616" s="306">
        <v>0.85112237930297852</v>
      </c>
      <c r="G616" s="311">
        <v>0.85458159446716309</v>
      </c>
      <c r="H616" s="306">
        <v>4.5543451960838865E-6</v>
      </c>
      <c r="I616" s="311">
        <v>0.44106480479240417</v>
      </c>
      <c r="J616" s="306">
        <v>0.72594738006591797</v>
      </c>
    </row>
    <row r="617" spans="4:10" x14ac:dyDescent="0.3">
      <c r="D617" s="133"/>
      <c r="E617" s="140" t="s">
        <v>112</v>
      </c>
      <c r="F617" s="306">
        <v>0.37265181541442871</v>
      </c>
      <c r="G617" s="311">
        <v>0.32924550771713257</v>
      </c>
      <c r="H617" s="306">
        <v>0.45840877294540405</v>
      </c>
      <c r="I617" s="311">
        <v>0.71622049808502197</v>
      </c>
      <c r="J617" s="306">
        <v>0.16023305058479309</v>
      </c>
    </row>
    <row r="618" spans="4:10" x14ac:dyDescent="0.3">
      <c r="D618" s="133"/>
      <c r="E618" s="140" t="s">
        <v>113</v>
      </c>
      <c r="F618" s="306">
        <v>0.38052228093147278</v>
      </c>
      <c r="G618" s="311">
        <v>0.41507244110107422</v>
      </c>
      <c r="H618" s="306">
        <v>0.54130196571350098</v>
      </c>
      <c r="I618" s="311">
        <v>0.30353361368179321</v>
      </c>
      <c r="J618" s="306">
        <v>0</v>
      </c>
    </row>
    <row r="619" spans="4:10" x14ac:dyDescent="0.3">
      <c r="D619" s="133"/>
      <c r="E619" s="140" t="s">
        <v>114</v>
      </c>
      <c r="F619" s="306">
        <v>0.43341267108917236</v>
      </c>
      <c r="G619" s="311">
        <v>0.42756372690200806</v>
      </c>
      <c r="H619" s="306">
        <v>0.43489539623260498</v>
      </c>
      <c r="I619" s="311">
        <v>1.6372043639421463E-2</v>
      </c>
      <c r="J619" s="306">
        <v>0.49675357341766357</v>
      </c>
    </row>
    <row r="620" spans="4:10" x14ac:dyDescent="0.3">
      <c r="D620" s="133"/>
      <c r="E620" s="140" t="s">
        <v>115</v>
      </c>
      <c r="F620" s="306">
        <v>0</v>
      </c>
      <c r="G620" s="311">
        <v>0.34786304831504822</v>
      </c>
      <c r="H620" s="306">
        <v>3.358169924467802E-3</v>
      </c>
      <c r="I620" s="311">
        <v>0.76622533798217773</v>
      </c>
      <c r="J620" s="306">
        <v>0.8416404128074646</v>
      </c>
    </row>
    <row r="621" spans="4:10" x14ac:dyDescent="0.3">
      <c r="D621" s="133"/>
      <c r="E621" s="140" t="s">
        <v>33</v>
      </c>
      <c r="F621" s="306">
        <v>0.62287211418151855</v>
      </c>
      <c r="G621" s="311">
        <v>0.64119613170623779</v>
      </c>
      <c r="H621" s="306">
        <v>0.69351190328598022</v>
      </c>
      <c r="I621" s="311">
        <v>0.48020175099372864</v>
      </c>
      <c r="J621" s="306">
        <v>0.43668922781944275</v>
      </c>
    </row>
    <row r="622" spans="4:10" x14ac:dyDescent="0.3">
      <c r="D622" s="133"/>
      <c r="E622" s="140" t="s">
        <v>34</v>
      </c>
      <c r="F622" s="306">
        <v>0.87945985794067383</v>
      </c>
      <c r="G622" s="311">
        <v>0.86440038681030273</v>
      </c>
      <c r="H622" s="306">
        <v>0.94434404373168945</v>
      </c>
      <c r="I622" s="311">
        <v>0.53631365299224854</v>
      </c>
      <c r="J622" s="306">
        <v>0.61320316791534424</v>
      </c>
    </row>
    <row r="623" spans="4:10" x14ac:dyDescent="0.3">
      <c r="D623" s="133"/>
      <c r="E623" s="140" t="s">
        <v>35</v>
      </c>
      <c r="F623" s="306">
        <v>0.63259536027908325</v>
      </c>
      <c r="G623" s="311">
        <v>0.61745834350585938</v>
      </c>
      <c r="H623" s="306">
        <v>0.7007097601890564</v>
      </c>
      <c r="I623" s="311">
        <v>0.86048638820648193</v>
      </c>
      <c r="J623" s="306">
        <v>0.84326565265655518</v>
      </c>
    </row>
    <row r="624" spans="4:10" x14ac:dyDescent="0.3">
      <c r="D624" s="133"/>
      <c r="E624" s="140" t="s">
        <v>116</v>
      </c>
      <c r="F624" s="306">
        <v>0.75438374280929565</v>
      </c>
      <c r="G624" s="311">
        <v>0.71279013156890869</v>
      </c>
      <c r="H624" s="306">
        <v>0.83715605735778809</v>
      </c>
      <c r="I624" s="311">
        <v>0.12556123733520508</v>
      </c>
      <c r="J624" s="306">
        <v>0.23263606429100037</v>
      </c>
    </row>
    <row r="625" spans="4:10" x14ac:dyDescent="0.3">
      <c r="D625" s="133"/>
      <c r="E625" s="140" t="s">
        <v>117</v>
      </c>
      <c r="F625" s="306">
        <v>0.52809077501296997</v>
      </c>
      <c r="G625" s="311">
        <v>0.54675465822219849</v>
      </c>
      <c r="H625" s="306">
        <v>0.60572642087936401</v>
      </c>
      <c r="I625" s="311">
        <v>0.84934800863265991</v>
      </c>
      <c r="J625" s="306">
        <v>0.85793602466583252</v>
      </c>
    </row>
    <row r="626" spans="4:10" x14ac:dyDescent="0.3">
      <c r="D626" s="133"/>
      <c r="E626" s="140" t="s">
        <v>118</v>
      </c>
      <c r="F626" s="306">
        <v>0.50957560539245605</v>
      </c>
      <c r="G626" s="311">
        <v>0.51283746957778931</v>
      </c>
      <c r="H626" s="306">
        <v>0.5699012279510498</v>
      </c>
      <c r="I626" s="311">
        <v>0.91697388887405396</v>
      </c>
      <c r="J626" s="306">
        <v>0.94129133224487305</v>
      </c>
    </row>
    <row r="627" spans="4:10" x14ac:dyDescent="0.3">
      <c r="D627" s="133"/>
      <c r="E627" s="140"/>
      <c r="F627" s="306"/>
      <c r="G627" s="311"/>
      <c r="H627" s="306"/>
      <c r="I627" s="311"/>
      <c r="J627" s="306"/>
    </row>
    <row r="628" spans="4:10" x14ac:dyDescent="0.3">
      <c r="D628" s="133"/>
      <c r="E628" s="140"/>
      <c r="F628" s="306"/>
      <c r="G628" s="311"/>
      <c r="H628" s="306"/>
      <c r="I628" s="311"/>
      <c r="J628" s="306"/>
    </row>
    <row r="629" spans="4:10" x14ac:dyDescent="0.3">
      <c r="D629" s="133"/>
      <c r="E629" s="140"/>
      <c r="F629" s="306"/>
      <c r="G629" s="311"/>
      <c r="H629" s="306"/>
      <c r="I629" s="311"/>
      <c r="J629" s="306"/>
    </row>
    <row r="630" spans="4:10" x14ac:dyDescent="0.3">
      <c r="D630" s="133"/>
      <c r="E630" s="140"/>
      <c r="F630" s="306"/>
      <c r="G630" s="311"/>
      <c r="H630" s="306"/>
      <c r="I630" s="311"/>
      <c r="J630" s="306"/>
    </row>
    <row r="631" spans="4:10" x14ac:dyDescent="0.3">
      <c r="D631" s="133"/>
      <c r="E631" s="140"/>
      <c r="F631" s="306"/>
      <c r="G631" s="311"/>
      <c r="H631" s="306"/>
      <c r="I631" s="311"/>
      <c r="J631" s="306"/>
    </row>
    <row r="632" spans="4:10" x14ac:dyDescent="0.3">
      <c r="D632" s="133"/>
      <c r="E632" s="140"/>
      <c r="F632" s="306"/>
      <c r="G632" s="311"/>
      <c r="H632" s="306"/>
      <c r="I632" s="311"/>
      <c r="J632" s="306"/>
    </row>
    <row r="633" spans="4:10" x14ac:dyDescent="0.3">
      <c r="D633" s="133"/>
      <c r="E633" s="140"/>
      <c r="F633" s="306"/>
      <c r="G633" s="311"/>
      <c r="H633" s="306"/>
      <c r="I633" s="311"/>
      <c r="J633" s="306"/>
    </row>
    <row r="634" spans="4:10" x14ac:dyDescent="0.3">
      <c r="D634" s="133"/>
      <c r="E634" s="140"/>
      <c r="F634" s="306"/>
      <c r="G634" s="311"/>
      <c r="H634" s="306"/>
      <c r="I634" s="311"/>
      <c r="J634" s="306"/>
    </row>
    <row r="635" spans="4:10" x14ac:dyDescent="0.3">
      <c r="D635" s="133"/>
      <c r="E635" s="140"/>
      <c r="F635" s="306"/>
      <c r="G635" s="311"/>
      <c r="H635" s="306"/>
      <c r="I635" s="311"/>
      <c r="J635" s="306"/>
    </row>
    <row r="636" spans="4:10" x14ac:dyDescent="0.3">
      <c r="D636" s="133"/>
      <c r="E636" s="140"/>
      <c r="F636" s="306"/>
      <c r="G636" s="311"/>
      <c r="H636" s="306"/>
      <c r="I636" s="311"/>
      <c r="J636" s="306"/>
    </row>
    <row r="637" spans="4:10" x14ac:dyDescent="0.3">
      <c r="D637" s="133"/>
      <c r="E637" s="140"/>
      <c r="F637" s="306"/>
      <c r="G637" s="311"/>
      <c r="H637" s="306"/>
      <c r="I637" s="311"/>
      <c r="J637" s="306"/>
    </row>
    <row r="638" spans="4:10" x14ac:dyDescent="0.3">
      <c r="D638" s="133"/>
      <c r="E638" s="140"/>
      <c r="F638" s="306"/>
      <c r="G638" s="311"/>
      <c r="H638" s="306"/>
      <c r="I638" s="311"/>
      <c r="J638" s="306"/>
    </row>
    <row r="639" spans="4:10" x14ac:dyDescent="0.3">
      <c r="D639" s="312"/>
      <c r="E639" s="313"/>
      <c r="F639" s="329"/>
      <c r="G639" s="308"/>
      <c r="H639" s="330"/>
      <c r="I639" s="308"/>
      <c r="J639" s="329"/>
    </row>
    <row r="642" spans="3:10" ht="18" x14ac:dyDescent="0.3">
      <c r="C642" s="13" t="s">
        <v>217</v>
      </c>
    </row>
    <row r="643" spans="3:10" ht="28.8" x14ac:dyDescent="0.3">
      <c r="D643" s="340" t="s">
        <v>63</v>
      </c>
      <c r="E643" s="340"/>
      <c r="F643" s="299" t="s">
        <v>211</v>
      </c>
      <c r="G643" s="300" t="s">
        <v>212</v>
      </c>
      <c r="H643" s="301" t="s">
        <v>213</v>
      </c>
      <c r="I643" s="302" t="s">
        <v>214</v>
      </c>
      <c r="J643" s="301" t="s">
        <v>215</v>
      </c>
    </row>
    <row r="644" spans="3:10" x14ac:dyDescent="0.3">
      <c r="D644" s="132"/>
      <c r="E644" s="139" t="s">
        <v>218</v>
      </c>
      <c r="F644" s="304">
        <v>0.28299999237060547</v>
      </c>
      <c r="G644" s="310">
        <v>0.28299999237060547</v>
      </c>
      <c r="H644" s="304">
        <v>0.33300000429153442</v>
      </c>
      <c r="I644" s="310">
        <v>5.299999937415123E-2</v>
      </c>
      <c r="J644" s="304">
        <v>4.6999998390674591E-2</v>
      </c>
    </row>
    <row r="645" spans="3:10" x14ac:dyDescent="0.3">
      <c r="D645" s="133"/>
      <c r="E645" s="140" t="s">
        <v>134</v>
      </c>
      <c r="F645" s="306">
        <v>0.28299999237060547</v>
      </c>
      <c r="G645" s="311">
        <v>0.28299999237060547</v>
      </c>
      <c r="H645" s="306">
        <v>0.28299999237060547</v>
      </c>
      <c r="I645" s="311">
        <v>8.2999996840953827E-2</v>
      </c>
      <c r="J645" s="306">
        <v>6.7000001668930054E-2</v>
      </c>
    </row>
    <row r="646" spans="3:10" x14ac:dyDescent="0.3">
      <c r="D646" s="133"/>
      <c r="E646" s="140" t="s">
        <v>154</v>
      </c>
      <c r="F646" s="306">
        <v>0.23299999535083771</v>
      </c>
      <c r="G646" s="311">
        <v>0.23299999535083771</v>
      </c>
      <c r="H646" s="306">
        <v>0.23299999535083771</v>
      </c>
      <c r="I646" s="311">
        <v>0.16699999570846558</v>
      </c>
      <c r="J646" s="306">
        <v>0.13300000131130219</v>
      </c>
    </row>
    <row r="647" spans="3:10" x14ac:dyDescent="0.3">
      <c r="D647" s="133"/>
      <c r="E647" s="140" t="s">
        <v>133</v>
      </c>
      <c r="F647" s="306">
        <v>0.18299999833106995</v>
      </c>
      <c r="G647" s="311">
        <v>0.18299999833106995</v>
      </c>
      <c r="H647" s="306">
        <v>0.18299999833106995</v>
      </c>
      <c r="I647" s="311">
        <v>0.2669999897480011</v>
      </c>
      <c r="J647" s="306">
        <v>0.18299999833106995</v>
      </c>
    </row>
    <row r="648" spans="3:10" x14ac:dyDescent="0.3">
      <c r="D648" s="133"/>
      <c r="E648" s="140" t="s">
        <v>132</v>
      </c>
      <c r="F648" s="306">
        <v>0.13300000131130219</v>
      </c>
      <c r="G648" s="311">
        <v>8.2999996840953827E-2</v>
      </c>
      <c r="H648" s="306">
        <v>8.2999996840953827E-2</v>
      </c>
      <c r="I648" s="311">
        <v>0.43299999833106995</v>
      </c>
      <c r="J648" s="306">
        <v>0.2669999897480011</v>
      </c>
    </row>
    <row r="650" spans="3:10" ht="18" x14ac:dyDescent="0.3">
      <c r="C650" s="13" t="s">
        <v>219</v>
      </c>
    </row>
    <row r="651" spans="3:10" ht="28.8" x14ac:dyDescent="0.3">
      <c r="D651" s="340" t="s">
        <v>63</v>
      </c>
      <c r="E651" s="340"/>
      <c r="F651" s="299" t="s">
        <v>211</v>
      </c>
      <c r="G651" s="300" t="s">
        <v>212</v>
      </c>
      <c r="H651" s="301" t="s">
        <v>213</v>
      </c>
      <c r="I651" s="302" t="s">
        <v>214</v>
      </c>
      <c r="J651" s="301" t="s">
        <v>215</v>
      </c>
    </row>
    <row r="652" spans="3:10" x14ac:dyDescent="0.3">
      <c r="D652" s="132"/>
      <c r="E652" s="139" t="s">
        <v>33</v>
      </c>
      <c r="F652" s="331">
        <v>-0.71183586120605469</v>
      </c>
      <c r="G652" s="332">
        <v>-0.70883804559707642</v>
      </c>
      <c r="H652" s="331">
        <v>-0.70192462205886841</v>
      </c>
      <c r="I652" s="332">
        <v>-0.38587513566017151</v>
      </c>
      <c r="J652" s="331">
        <v>-0.29114505648612976</v>
      </c>
    </row>
    <row r="653" spans="3:10" x14ac:dyDescent="0.3">
      <c r="D653" s="133"/>
      <c r="E653" s="140" t="s">
        <v>34</v>
      </c>
      <c r="F653" s="333">
        <v>2.8634231090545654</v>
      </c>
      <c r="G653" s="334">
        <v>2.694150447845459</v>
      </c>
      <c r="H653" s="333">
        <v>3.479827880859375</v>
      </c>
      <c r="I653" s="334">
        <v>3.5997850894927979</v>
      </c>
      <c r="J653" s="333">
        <v>3.6054766178131104</v>
      </c>
    </row>
    <row r="654" spans="3:10" x14ac:dyDescent="0.3">
      <c r="D654" s="133"/>
      <c r="E654" s="140" t="s">
        <v>35</v>
      </c>
      <c r="F654" s="333">
        <v>0.18140396475791931</v>
      </c>
      <c r="G654" s="334">
        <v>0.88194948434829712</v>
      </c>
      <c r="H654" s="333">
        <v>0.83298695087432861</v>
      </c>
      <c r="I654" s="334">
        <v>0.76889008283615112</v>
      </c>
      <c r="J654" s="333">
        <v>0.31927946209907532</v>
      </c>
    </row>
    <row r="655" spans="3:10" x14ac:dyDescent="0.3">
      <c r="D655" s="133"/>
      <c r="E655" s="140"/>
      <c r="F655" s="333"/>
      <c r="G655" s="334"/>
      <c r="H655" s="333"/>
      <c r="I655" s="334"/>
      <c r="J655" s="333"/>
    </row>
    <row r="656" spans="3:10" x14ac:dyDescent="0.3">
      <c r="D656" s="133"/>
      <c r="E656" s="140"/>
      <c r="F656" s="333"/>
      <c r="G656" s="334"/>
      <c r="H656" s="333"/>
      <c r="I656" s="334"/>
      <c r="J656" s="333"/>
    </row>
  </sheetData>
  <mergeCells count="40">
    <mergeCell ref="D651:E651"/>
    <mergeCell ref="D540:E540"/>
    <mergeCell ref="D520:E520"/>
    <mergeCell ref="D573:E573"/>
    <mergeCell ref="D564:E564"/>
    <mergeCell ref="D643:E643"/>
    <mergeCell ref="D608:E608"/>
    <mergeCell ref="D531:E531"/>
    <mergeCell ref="D152:E153"/>
    <mergeCell ref="F152:I152"/>
    <mergeCell ref="J152:M152"/>
    <mergeCell ref="D187:E188"/>
    <mergeCell ref="D467:E467"/>
    <mergeCell ref="D223:E223"/>
    <mergeCell ref="D296:E296"/>
    <mergeCell ref="D362:E362"/>
    <mergeCell ref="D375:E375"/>
    <mergeCell ref="D432:E432"/>
    <mergeCell ref="F187:I187"/>
    <mergeCell ref="J187:M187"/>
    <mergeCell ref="D386:E386"/>
    <mergeCell ref="D422:E422"/>
    <mergeCell ref="D5:E5"/>
    <mergeCell ref="D38:E38"/>
    <mergeCell ref="D72:E72"/>
    <mergeCell ref="D82:E82"/>
    <mergeCell ref="D116:E116"/>
    <mergeCell ref="H539:I539"/>
    <mergeCell ref="J539:K539"/>
    <mergeCell ref="L539:M539"/>
    <mergeCell ref="F539:G539"/>
    <mergeCell ref="L573:M573"/>
    <mergeCell ref="D475:E475"/>
    <mergeCell ref="F519:H519"/>
    <mergeCell ref="I519:K519"/>
    <mergeCell ref="L519:N519"/>
    <mergeCell ref="D483:E483"/>
    <mergeCell ref="D493:E493"/>
    <mergeCell ref="D501:E501"/>
    <mergeCell ref="D509:E50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Firm</vt:lpstr>
      <vt:lpstr>INDUSTRY DASHBOARD</vt:lpstr>
      <vt:lpstr>Sonites</vt:lpstr>
      <vt:lpstr>INDUSTRY BENCHMARKING</vt:lpstr>
      <vt:lpstr>Studies - Sonites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BOEUF Benjamin</cp:lastModifiedBy>
  <dcterms:created xsi:type="dcterms:W3CDTF">2012-03-19T09:34:47Z</dcterms:created>
  <dcterms:modified xsi:type="dcterms:W3CDTF">2025-08-28T07:09:27Z</dcterms:modified>
</cp:coreProperties>
</file>