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ulvihcr/PycharmProjects/pythonProject/mechsimulator/lib/exps/raw_data/"/>
    </mc:Choice>
  </mc:AlternateContent>
  <xr:revisionPtr revIDLastSave="0" documentId="13_ncr:1_{FB3B1235-0EC1-B248-B56E-82738FDDBFDA}" xr6:coauthVersionLast="47" xr6:coauthVersionMax="47" xr10:uidLastSave="{00000000-0000-0000-0000-000000000000}"/>
  <bookViews>
    <workbookView xWindow="1080" yWindow="2100" windowWidth="29860" windowHeight="18080" activeTab="3" xr2:uid="{AE5E4BAE-78E0-8444-8714-22483454DAF9}"/>
  </bookViews>
  <sheets>
    <sheet name="raw pressure" sheetId="1" r:id="rId1"/>
    <sheet name="final pressure" sheetId="2" r:id="rId2"/>
    <sheet name="final volume" sheetId="3" r:id="rId3"/>
    <sheet name="data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1" i="3" l="1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10" i="3"/>
  <c r="H34" i="1"/>
  <c r="O24" i="4"/>
  <c r="O25" i="4"/>
  <c r="O26" i="4"/>
  <c r="O27" i="4"/>
  <c r="O28" i="4"/>
  <c r="O29" i="4"/>
  <c r="O30" i="4"/>
  <c r="O31" i="4"/>
  <c r="O32" i="4"/>
  <c r="O23" i="4"/>
  <c r="M23" i="4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38" i="1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H15" i="1"/>
</calcChain>
</file>

<file path=xl/sharedStrings.xml><?xml version="1.0" encoding="utf-8"?>
<sst xmlns="http://schemas.openxmlformats.org/spreadsheetml/2006/main" count="35" uniqueCount="31">
  <si>
    <t>pressure</t>
  </si>
  <si>
    <t>volume</t>
  </si>
  <si>
    <t>gamma</t>
  </si>
  <si>
    <t>transposed, final values</t>
  </si>
  <si>
    <t>x in ms</t>
  </si>
  <si>
    <t>v in m3 (units do not matter; it will be normalized)</t>
  </si>
  <si>
    <t>note: this is from the paper below and I'm using it b/c it's from the same group as the Minetti 1996 paper BUT this paper has a pressure profile</t>
  </si>
  <si>
    <t>IGNITION OF ISOMERS OF PENTANE: AN EXPERIMENTAL AND KINETIC</t>
  </si>
  <si>
    <t>MODELING STUDY</t>
  </si>
  <si>
    <t>compression ratio</t>
  </si>
  <si>
    <t>shifted final pressure up by 10%</t>
  </si>
  <si>
    <t>final point</t>
  </si>
  <si>
    <t xml:space="preserve">so, final pressure should be </t>
  </si>
  <si>
    <t>linear</t>
  </si>
  <si>
    <t>exp num</t>
  </si>
  <si>
    <t>exp_num</t>
  </si>
  <si>
    <t>temp</t>
  </si>
  <si>
    <t>end_time</t>
  </si>
  <si>
    <t>C4H10</t>
  </si>
  <si>
    <t>O2</t>
  </si>
  <si>
    <t>N2</t>
  </si>
  <si>
    <t>bal</t>
  </si>
  <si>
    <t>don't think I actually need these for the stereo paper...</t>
  </si>
  <si>
    <t>actually, we might have changed that</t>
  </si>
  <si>
    <t>making a template for copy pasting into sheets</t>
  </si>
  <si>
    <t>only 6 N2 exps that actually ignited (coldest didn’t)</t>
  </si>
  <si>
    <t>didn't have to do any extrapolation here since they provided it out to 400 ms</t>
  </si>
  <si>
    <t>evaluated using our combined ANL/NUIG mech at typical conditions for this study</t>
  </si>
  <si>
    <t>adjusted these x vals by hand</t>
  </si>
  <si>
    <t xml:space="preserve">to keep from 3 identical vals </t>
  </si>
  <si>
    <t>in a row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</si>
</sst>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'raw pressure'!$D$1:$D$37</c:f>
              <c:numCache>
                <c:formatCode>General</c:formatCode>
                <c:ptCount val="37"/>
                <c:pt idx="0">
                  <c:v>-4.0648687465092097</c:v>
                </c:pt>
                <c:pt idx="1">
                  <c:v>-3.8021622915502999</c:v>
                </c:pt>
                <c:pt idx="2">
                  <c:v>-3.27415622755924</c:v>
                </c:pt>
                <c:pt idx="3">
                  <c:v>-2.8720178728157602</c:v>
                </c:pt>
                <c:pt idx="4">
                  <c:v>-2.7305912391286902</c:v>
                </c:pt>
                <c:pt idx="5">
                  <c:v>-2.9793345567701199</c:v>
                </c:pt>
                <c:pt idx="6">
                  <c:v>-2.8496768531077898</c:v>
                </c:pt>
                <c:pt idx="7">
                  <c:v>-2.2117609510891199</c:v>
                </c:pt>
                <c:pt idx="8">
                  <c:v>-1.7003111784887801</c:v>
                </c:pt>
                <c:pt idx="9">
                  <c:v>-0.80866512407244695</c:v>
                </c:pt>
                <c:pt idx="10">
                  <c:v>0.20665443229873401</c:v>
                </c:pt>
                <c:pt idx="11">
                  <c:v>1.2203782015479101</c:v>
                </c:pt>
                <c:pt idx="12">
                  <c:v>2.3617649405569301</c:v>
                </c:pt>
                <c:pt idx="13">
                  <c:v>3.3756881831963499</c:v>
                </c:pt>
                <c:pt idx="14">
                  <c:v>4.7720019149445401</c:v>
                </c:pt>
                <c:pt idx="15">
                  <c:v>6.5485119285087396</c:v>
                </c:pt>
                <c:pt idx="16">
                  <c:v>9.3407404452246094</c:v>
                </c:pt>
                <c:pt idx="17">
                  <c:v>12.512766296975901</c:v>
                </c:pt>
                <c:pt idx="18">
                  <c:v>16.321910157184998</c:v>
                </c:pt>
                <c:pt idx="19">
                  <c:v>22.035625947498598</c:v>
                </c:pt>
                <c:pt idx="20">
                  <c:v>26.735219021782399</c:v>
                </c:pt>
                <c:pt idx="21">
                  <c:v>33.720577674938099</c:v>
                </c:pt>
                <c:pt idx="22">
                  <c:v>41.594191334875902</c:v>
                </c:pt>
                <c:pt idx="23">
                  <c:v>47.310101332482198</c:v>
                </c:pt>
                <c:pt idx="24">
                  <c:v>54.295061038857398</c:v>
                </c:pt>
                <c:pt idx="25">
                  <c:v>61.789475783930399</c:v>
                </c:pt>
                <c:pt idx="26">
                  <c:v>67.760312774275903</c:v>
                </c:pt>
                <c:pt idx="27">
                  <c:v>72.967964573525904</c:v>
                </c:pt>
                <c:pt idx="28">
                  <c:v>78.811537540892004</c:v>
                </c:pt>
                <c:pt idx="29">
                  <c:v>84.782574004627705</c:v>
                </c:pt>
                <c:pt idx="30">
                  <c:v>89.863560201069106</c:v>
                </c:pt>
                <c:pt idx="31">
                  <c:v>95.453801962818105</c:v>
                </c:pt>
                <c:pt idx="32">
                  <c:v>101.80583260193001</c:v>
                </c:pt>
                <c:pt idx="33">
                  <c:v>106.633886539535</c:v>
                </c:pt>
                <c:pt idx="34">
                  <c:v>112.60452405649001</c:v>
                </c:pt>
                <c:pt idx="35">
                  <c:v>118.449293864198</c:v>
                </c:pt>
                <c:pt idx="36">
                  <c:v>122.76908960344601</c:v>
                </c:pt>
              </c:numCache>
            </c:numRef>
          </c:xVal>
          <c:yVal>
            <c:numRef>
              <c:f>'raw pressure'!$E$1:$E$37</c:f>
              <c:numCache>
                <c:formatCode>General</c:formatCode>
                <c:ptCount val="37"/>
                <c:pt idx="0">
                  <c:v>6.0655150402936204</c:v>
                </c:pt>
                <c:pt idx="1">
                  <c:v>6.4705138434532801</c:v>
                </c:pt>
                <c:pt idx="2">
                  <c:v>7.4029601851112998</c:v>
                </c:pt>
                <c:pt idx="3">
                  <c:v>8.3919332960982995</c:v>
                </c:pt>
                <c:pt idx="4">
                  <c:v>9.0700989388015607</c:v>
                </c:pt>
                <c:pt idx="5">
                  <c:v>9.3244394797733996</c:v>
                </c:pt>
                <c:pt idx="6">
                  <c:v>9.4468762467086904</c:v>
                </c:pt>
                <c:pt idx="7">
                  <c:v>9.5692651400303195</c:v>
                </c:pt>
                <c:pt idx="8">
                  <c:v>9.7199234022181393</c:v>
                </c:pt>
                <c:pt idx="9">
                  <c:v>9.8234500917577598</c:v>
                </c:pt>
                <c:pt idx="10">
                  <c:v>9.7668395436048794</c:v>
                </c:pt>
                <c:pt idx="11">
                  <c:v>9.6348759275512599</c:v>
                </c:pt>
                <c:pt idx="12">
                  <c:v>9.5311577435570101</c:v>
                </c:pt>
                <c:pt idx="13">
                  <c:v>9.4086132609909807</c:v>
                </c:pt>
                <c:pt idx="14">
                  <c:v>9.3425476741402704</c:v>
                </c:pt>
                <c:pt idx="15">
                  <c:v>9.2293505146413395</c:v>
                </c:pt>
                <c:pt idx="16">
                  <c:v>9.0783810739647297</c:v>
                </c:pt>
                <c:pt idx="17">
                  <c:v>8.8614417936647207</c:v>
                </c:pt>
                <c:pt idx="18">
                  <c:v>8.7292148727359695</c:v>
                </c:pt>
                <c:pt idx="19">
                  <c:v>8.5308744913428498</c:v>
                </c:pt>
                <c:pt idx="20">
                  <c:v>8.4456594590281604</c:v>
                </c:pt>
                <c:pt idx="21">
                  <c:v>8.2942950610388593</c:v>
                </c:pt>
                <c:pt idx="22">
                  <c:v>8.0863320833000891</c:v>
                </c:pt>
                <c:pt idx="23">
                  <c:v>7.9916021702704798</c:v>
                </c:pt>
                <c:pt idx="24">
                  <c:v>7.8213995053059904</c:v>
                </c:pt>
                <c:pt idx="25">
                  <c:v>7.7076637676533899</c:v>
                </c:pt>
                <c:pt idx="26">
                  <c:v>7.6505864517673299</c:v>
                </c:pt>
                <c:pt idx="27">
                  <c:v>7.5559044123513903</c:v>
                </c:pt>
                <c:pt idx="28">
                  <c:v>7.4894199313811498</c:v>
                </c:pt>
                <c:pt idx="29">
                  <c:v>7.4417617489826799</c:v>
                </c:pt>
                <c:pt idx="30">
                  <c:v>7.3659299449453401</c:v>
                </c:pt>
                <c:pt idx="31">
                  <c:v>7.3371459347323</c:v>
                </c:pt>
                <c:pt idx="32">
                  <c:v>7.2800327136360004</c:v>
                </c:pt>
                <c:pt idx="33">
                  <c:v>7.2607396473310404</c:v>
                </c:pt>
                <c:pt idx="34">
                  <c:v>7.1942431979573902</c:v>
                </c:pt>
                <c:pt idx="35">
                  <c:v>7.1842735179127102</c:v>
                </c:pt>
                <c:pt idx="36">
                  <c:v>7.1650283252214102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DC-F54B-A0E6-57D28E404FAA}"/>
            </c:ext>
          </c:extLst>
        </c:ser>
        <c:ser>
          <c:idx val="2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'raw pressure'!$D$38:$D$65</c:f>
              <c:numCache>
                <c:formatCode>General</c:formatCode>
                <c:ptCount val="28"/>
                <c:pt idx="0">
                  <c:v>35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  <c:pt idx="7">
                  <c:v>100</c:v>
                </c:pt>
                <c:pt idx="8">
                  <c:v>110</c:v>
                </c:pt>
                <c:pt idx="9">
                  <c:v>120</c:v>
                </c:pt>
                <c:pt idx="10">
                  <c:v>130</c:v>
                </c:pt>
                <c:pt idx="11">
                  <c:v>140</c:v>
                </c:pt>
                <c:pt idx="12">
                  <c:v>150</c:v>
                </c:pt>
                <c:pt idx="13">
                  <c:v>160</c:v>
                </c:pt>
                <c:pt idx="14">
                  <c:v>170</c:v>
                </c:pt>
                <c:pt idx="15">
                  <c:v>180</c:v>
                </c:pt>
                <c:pt idx="16">
                  <c:v>190</c:v>
                </c:pt>
                <c:pt idx="17">
                  <c:v>200</c:v>
                </c:pt>
                <c:pt idx="18">
                  <c:v>210</c:v>
                </c:pt>
                <c:pt idx="19">
                  <c:v>220</c:v>
                </c:pt>
                <c:pt idx="20">
                  <c:v>230</c:v>
                </c:pt>
                <c:pt idx="21">
                  <c:v>240</c:v>
                </c:pt>
                <c:pt idx="22">
                  <c:v>250</c:v>
                </c:pt>
                <c:pt idx="23">
                  <c:v>260</c:v>
                </c:pt>
                <c:pt idx="24">
                  <c:v>270</c:v>
                </c:pt>
                <c:pt idx="25">
                  <c:v>280</c:v>
                </c:pt>
                <c:pt idx="26">
                  <c:v>290</c:v>
                </c:pt>
                <c:pt idx="27">
                  <c:v>300</c:v>
                </c:pt>
              </c:numCache>
            </c:numRef>
          </c:xVal>
          <c:yVal>
            <c:numRef>
              <c:f>'raw pressure'!$E$38:$E$65</c:f>
              <c:numCache>
                <c:formatCode>General</c:formatCode>
                <c:ptCount val="28"/>
                <c:pt idx="0">
                  <c:v>19.293050000000001</c:v>
                </c:pt>
                <c:pt idx="1">
                  <c:v>19.179200000000002</c:v>
                </c:pt>
                <c:pt idx="2">
                  <c:v>18.951499999999999</c:v>
                </c:pt>
                <c:pt idx="3">
                  <c:v>18.723800000000001</c:v>
                </c:pt>
                <c:pt idx="4">
                  <c:v>18.496099999999998</c:v>
                </c:pt>
                <c:pt idx="5">
                  <c:v>18.2684</c:v>
                </c:pt>
                <c:pt idx="6">
                  <c:v>18.040700000000001</c:v>
                </c:pt>
                <c:pt idx="7">
                  <c:v>17.812999999999999</c:v>
                </c:pt>
                <c:pt idx="8">
                  <c:v>17.5853</c:v>
                </c:pt>
                <c:pt idx="9">
                  <c:v>17.357600000000001</c:v>
                </c:pt>
                <c:pt idx="10">
                  <c:v>17.129899999999999</c:v>
                </c:pt>
                <c:pt idx="11">
                  <c:v>16.902200000000001</c:v>
                </c:pt>
                <c:pt idx="12">
                  <c:v>16.674500000000002</c:v>
                </c:pt>
                <c:pt idx="13">
                  <c:v>16.4468</c:v>
                </c:pt>
                <c:pt idx="14">
                  <c:v>16.219100000000001</c:v>
                </c:pt>
                <c:pt idx="15">
                  <c:v>15.991400000000001</c:v>
                </c:pt>
                <c:pt idx="16">
                  <c:v>15.7637</c:v>
                </c:pt>
                <c:pt idx="17">
                  <c:v>15.536000000000001</c:v>
                </c:pt>
                <c:pt idx="18">
                  <c:v>15.308299999999999</c:v>
                </c:pt>
                <c:pt idx="19">
                  <c:v>15.0806</c:v>
                </c:pt>
                <c:pt idx="20">
                  <c:v>14.8529</c:v>
                </c:pt>
                <c:pt idx="21">
                  <c:v>14.6252</c:v>
                </c:pt>
                <c:pt idx="22">
                  <c:v>14.397500000000001</c:v>
                </c:pt>
                <c:pt idx="23">
                  <c:v>14.1698</c:v>
                </c:pt>
                <c:pt idx="24">
                  <c:v>13.9421</c:v>
                </c:pt>
                <c:pt idx="25">
                  <c:v>13.714400000000001</c:v>
                </c:pt>
                <c:pt idx="26">
                  <c:v>13.486699999999999</c:v>
                </c:pt>
                <c:pt idx="27">
                  <c:v>13.259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7DC-F54B-A0E6-57D28E404F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5791183"/>
        <c:axId val="78918016"/>
      </c:scatterChart>
      <c:valAx>
        <c:axId val="1995791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18016"/>
        <c:crosses val="autoZero"/>
        <c:crossBetween val="midCat"/>
      </c:valAx>
      <c:valAx>
        <c:axId val="7891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57911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'raw pressure'!$A$1:$A$65</c:f>
              <c:numCache>
                <c:formatCode>General</c:formatCode>
                <c:ptCount val="65"/>
                <c:pt idx="0">
                  <c:v>-97.433264887063601</c:v>
                </c:pt>
                <c:pt idx="1">
                  <c:v>-87.166324435318202</c:v>
                </c:pt>
                <c:pt idx="2">
                  <c:v>-76.386036960985606</c:v>
                </c:pt>
                <c:pt idx="3">
                  <c:v>-66.632443531827505</c:v>
                </c:pt>
                <c:pt idx="4">
                  <c:v>-57.392197125256601</c:v>
                </c:pt>
                <c:pt idx="5">
                  <c:v>-48.665297741273001</c:v>
                </c:pt>
                <c:pt idx="6">
                  <c:v>-37.371663244353101</c:v>
                </c:pt>
                <c:pt idx="7">
                  <c:v>-29.158110882956802</c:v>
                </c:pt>
                <c:pt idx="8">
                  <c:v>-20.431211498973301</c:v>
                </c:pt>
                <c:pt idx="9">
                  <c:v>-13.7577002053388</c:v>
                </c:pt>
                <c:pt idx="10">
                  <c:v>-8.1108829568788394</c:v>
                </c:pt>
                <c:pt idx="11">
                  <c:v>-5.5441478439425103</c:v>
                </c:pt>
                <c:pt idx="12">
                  <c:v>-5.0308008213552498</c:v>
                </c:pt>
                <c:pt idx="13">
                  <c:v>-2.97741273100615</c:v>
                </c:pt>
                <c:pt idx="14">
                  <c:v>-1.4373716632443601</c:v>
                </c:pt>
                <c:pt idx="15">
                  <c:v>-1</c:v>
                </c:pt>
                <c:pt idx="16">
                  <c:v>-0.6</c:v>
                </c:pt>
                <c:pt idx="17">
                  <c:v>-0.410677618069826</c:v>
                </c:pt>
                <c:pt idx="18">
                  <c:v>0.102669404517428</c:v>
                </c:pt>
                <c:pt idx="19">
                  <c:v>4.2094455852155699</c:v>
                </c:pt>
                <c:pt idx="20">
                  <c:v>7.2895277207392102</c:v>
                </c:pt>
                <c:pt idx="21">
                  <c:v>10.8829568788501</c:v>
                </c:pt>
                <c:pt idx="22">
                  <c:v>14.9897330595482</c:v>
                </c:pt>
                <c:pt idx="23">
                  <c:v>19.609856262833599</c:v>
                </c:pt>
                <c:pt idx="24">
                  <c:v>26.2833675564681</c:v>
                </c:pt>
                <c:pt idx="25">
                  <c:v>32.443531827515301</c:v>
                </c:pt>
                <c:pt idx="26">
                  <c:v>41.683778234086198</c:v>
                </c:pt>
                <c:pt idx="27">
                  <c:v>51.950718685831603</c:v>
                </c:pt>
                <c:pt idx="28">
                  <c:v>63.7577002053388</c:v>
                </c:pt>
                <c:pt idx="29">
                  <c:v>78.131416837782297</c:v>
                </c:pt>
                <c:pt idx="30">
                  <c:v>95.0718685831622</c:v>
                </c:pt>
                <c:pt idx="31">
                  <c:v>109.44558521560501</c:v>
                </c:pt>
                <c:pt idx="32">
                  <c:v>126.386036960985</c:v>
                </c:pt>
                <c:pt idx="33">
                  <c:v>147.43326488706299</c:v>
                </c:pt>
                <c:pt idx="34">
                  <c:v>170.020533880903</c:v>
                </c:pt>
                <c:pt idx="35">
                  <c:v>193.12114989733001</c:v>
                </c:pt>
                <c:pt idx="36">
                  <c:v>218.27515400410601</c:v>
                </c:pt>
                <c:pt idx="37">
                  <c:v>245.995893223819</c:v>
                </c:pt>
                <c:pt idx="38">
                  <c:v>266.01642710472203</c:v>
                </c:pt>
                <c:pt idx="39">
                  <c:v>289.11704312114898</c:v>
                </c:pt>
                <c:pt idx="40">
                  <c:v>309.65092402464001</c:v>
                </c:pt>
                <c:pt idx="41">
                  <c:v>333.26488706365501</c:v>
                </c:pt>
                <c:pt idx="42">
                  <c:v>350.205338809034</c:v>
                </c:pt>
                <c:pt idx="43">
                  <c:v>374.33264887063598</c:v>
                </c:pt>
                <c:pt idx="44">
                  <c:v>394.866529774127</c:v>
                </c:pt>
              </c:numCache>
            </c:numRef>
          </c:xVal>
          <c:yVal>
            <c:numRef>
              <c:f>'raw pressure'!$B$1:$B$65</c:f>
              <c:numCache>
                <c:formatCode>General</c:formatCode>
                <c:ptCount val="65"/>
                <c:pt idx="0">
                  <c:v>0.71499999999999997</c:v>
                </c:pt>
                <c:pt idx="1">
                  <c:v>0.71499999999999997</c:v>
                </c:pt>
                <c:pt idx="2">
                  <c:v>0.71499999999999997</c:v>
                </c:pt>
                <c:pt idx="3">
                  <c:v>0.71499999999999997</c:v>
                </c:pt>
                <c:pt idx="4">
                  <c:v>0.71499999999999997</c:v>
                </c:pt>
                <c:pt idx="5">
                  <c:v>0.71499999999999997</c:v>
                </c:pt>
                <c:pt idx="6">
                  <c:v>0.71499999999999997</c:v>
                </c:pt>
                <c:pt idx="7">
                  <c:v>0.71499999999999997</c:v>
                </c:pt>
                <c:pt idx="8">
                  <c:v>0.71499999999999997</c:v>
                </c:pt>
                <c:pt idx="9">
                  <c:v>0.71499999999999997</c:v>
                </c:pt>
                <c:pt idx="10">
                  <c:v>1.46848839045964</c:v>
                </c:pt>
                <c:pt idx="11">
                  <c:v>2.39132838414152</c:v>
                </c:pt>
                <c:pt idx="12">
                  <c:v>4.2835886905702001</c:v>
                </c:pt>
                <c:pt idx="13">
                  <c:v>7.5603222239772396</c:v>
                </c:pt>
                <c:pt idx="14">
                  <c:v>12.2678723740325</c:v>
                </c:pt>
                <c:pt idx="15">
                  <c:v>16.560085294582201</c:v>
                </c:pt>
                <c:pt idx="16">
                  <c:v>18.5908545253514</c:v>
                </c:pt>
                <c:pt idx="17">
                  <c:v>19.190854525351401</c:v>
                </c:pt>
                <c:pt idx="18">
                  <c:v>19.375422524087799</c:v>
                </c:pt>
                <c:pt idx="19">
                  <c:v>18.959658821671098</c:v>
                </c:pt>
                <c:pt idx="20">
                  <c:v>18.497836044858602</c:v>
                </c:pt>
                <c:pt idx="21">
                  <c:v>17.897504343705499</c:v>
                </c:pt>
                <c:pt idx="22">
                  <c:v>17.481740641288798</c:v>
                </c:pt>
                <c:pt idx="23">
                  <c:v>16.973621860685501</c:v>
                </c:pt>
                <c:pt idx="24">
                  <c:v>16.4653135365661</c:v>
                </c:pt>
                <c:pt idx="25">
                  <c:v>16.049360290633299</c:v>
                </c:pt>
                <c:pt idx="26">
                  <c:v>15.633122729426599</c:v>
                </c:pt>
                <c:pt idx="27">
                  <c:v>15.2167903964618</c:v>
                </c:pt>
                <c:pt idx="28">
                  <c:v>14.892623598167701</c:v>
                </c:pt>
                <c:pt idx="29">
                  <c:v>14.752835255093901</c:v>
                </c:pt>
                <c:pt idx="30">
                  <c:v>14.474348444163599</c:v>
                </c:pt>
                <c:pt idx="31">
                  <c:v>14.288406254936</c:v>
                </c:pt>
                <c:pt idx="32">
                  <c:v>14.0099194440056</c:v>
                </c:pt>
                <c:pt idx="33">
                  <c:v>13.6387458537355</c:v>
                </c:pt>
                <c:pt idx="34">
                  <c:v>13.4058916442899</c:v>
                </c:pt>
                <c:pt idx="35">
                  <c:v>12.988374664349999</c:v>
                </c:pt>
                <c:pt idx="36">
                  <c:v>12.570668140894</c:v>
                </c:pt>
                <c:pt idx="37">
                  <c:v>12.245032380350599</c:v>
                </c:pt>
                <c:pt idx="38">
                  <c:v>12.0124151003001</c:v>
                </c:pt>
                <c:pt idx="39">
                  <c:v>11.6872058126678</c:v>
                </c:pt>
                <c:pt idx="40">
                  <c:v>11.454541146738199</c:v>
                </c:pt>
                <c:pt idx="41">
                  <c:v>11.175438319380801</c:v>
                </c:pt>
                <c:pt idx="42">
                  <c:v>10.9892592007581</c:v>
                </c:pt>
                <c:pt idx="43">
                  <c:v>10.802416679829401</c:v>
                </c:pt>
                <c:pt idx="44">
                  <c:v>10.7082135523613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6B-4F47-BFFD-31124C4F7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4135904"/>
        <c:axId val="365604128"/>
      </c:scatterChart>
      <c:valAx>
        <c:axId val="304135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604128"/>
        <c:crosses val="autoZero"/>
        <c:crossBetween val="midCat"/>
      </c:valAx>
      <c:valAx>
        <c:axId val="36560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135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'final volume'!$F$1:$F$75</c:f>
              <c:numCache>
                <c:formatCode>General</c:formatCode>
                <c:ptCount val="75"/>
                <c:pt idx="9">
                  <c:v>-13.7577</c:v>
                </c:pt>
                <c:pt idx="10">
                  <c:v>-8.1108829999999994</c:v>
                </c:pt>
                <c:pt idx="11">
                  <c:v>-5.5441478000000002</c:v>
                </c:pt>
                <c:pt idx="12">
                  <c:v>-5.0308007999999997</c:v>
                </c:pt>
                <c:pt idx="13">
                  <c:v>-2.9774126999999999</c:v>
                </c:pt>
                <c:pt idx="14">
                  <c:v>-1.4373716999999999</c:v>
                </c:pt>
                <c:pt idx="15">
                  <c:v>-1</c:v>
                </c:pt>
                <c:pt idx="16">
                  <c:v>-0.6</c:v>
                </c:pt>
                <c:pt idx="17">
                  <c:v>-0.41067759999999998</c:v>
                </c:pt>
                <c:pt idx="18">
                  <c:v>0.10266939999999999</c:v>
                </c:pt>
                <c:pt idx="19">
                  <c:v>4.2094455899999996</c:v>
                </c:pt>
                <c:pt idx="20">
                  <c:v>7.2895277199999997</c:v>
                </c:pt>
                <c:pt idx="21">
                  <c:v>10.8829569</c:v>
                </c:pt>
                <c:pt idx="22">
                  <c:v>14.9897331</c:v>
                </c:pt>
                <c:pt idx="23">
                  <c:v>19.609856300000001</c:v>
                </c:pt>
                <c:pt idx="24">
                  <c:v>26.283367599999998</c:v>
                </c:pt>
                <c:pt idx="25">
                  <c:v>32.443531800000002</c:v>
                </c:pt>
                <c:pt idx="26">
                  <c:v>41.683778199999999</c:v>
                </c:pt>
                <c:pt idx="27">
                  <c:v>51.950718700000003</c:v>
                </c:pt>
                <c:pt idx="28">
                  <c:v>63.757700200000002</c:v>
                </c:pt>
                <c:pt idx="29">
                  <c:v>78.131416799999997</c:v>
                </c:pt>
                <c:pt idx="30">
                  <c:v>95.071868600000002</c:v>
                </c:pt>
                <c:pt idx="31">
                  <c:v>109.44558499999999</c:v>
                </c:pt>
                <c:pt idx="32">
                  <c:v>126.386037</c:v>
                </c:pt>
                <c:pt idx="33">
                  <c:v>147.43326500000001</c:v>
                </c:pt>
                <c:pt idx="34">
                  <c:v>170.020534</c:v>
                </c:pt>
                <c:pt idx="35">
                  <c:v>193.12115</c:v>
                </c:pt>
                <c:pt idx="36">
                  <c:v>218.27515399999999</c:v>
                </c:pt>
                <c:pt idx="37">
                  <c:v>245.995893</c:v>
                </c:pt>
                <c:pt idx="38">
                  <c:v>266.01642700000002</c:v>
                </c:pt>
                <c:pt idx="39">
                  <c:v>289.11704300000002</c:v>
                </c:pt>
                <c:pt idx="40">
                  <c:v>309.65092399999997</c:v>
                </c:pt>
                <c:pt idx="41">
                  <c:v>333.26488699999999</c:v>
                </c:pt>
                <c:pt idx="42">
                  <c:v>350.20533899999998</c:v>
                </c:pt>
                <c:pt idx="43">
                  <c:v>374.332649</c:v>
                </c:pt>
                <c:pt idx="44">
                  <c:v>394.86653000000001</c:v>
                </c:pt>
              </c:numCache>
            </c:numRef>
          </c:xVal>
          <c:yVal>
            <c:numRef>
              <c:f>'final volume'!$G$1:$G$75</c:f>
              <c:numCache>
                <c:formatCode>General</c:formatCode>
                <c:ptCount val="75"/>
                <c:pt idx="9">
                  <c:v>1</c:v>
                </c:pt>
                <c:pt idx="10">
                  <c:v>0.5733910981682212</c:v>
                </c:pt>
                <c:pt idx="11">
                  <c:v>0.393365817438459</c:v>
                </c:pt>
                <c:pt idx="12">
                  <c:v>0.25069668566593739</c:v>
                </c:pt>
                <c:pt idx="13">
                  <c:v>0.16161225642630161</c:v>
                </c:pt>
                <c:pt idx="14">
                  <c:v>0.11117570326252317</c:v>
                </c:pt>
                <c:pt idx="15">
                  <c:v>8.8169733963486568E-2</c:v>
                </c:pt>
                <c:pt idx="16">
                  <c:v>8.0630001737911183E-2</c:v>
                </c:pt>
                <c:pt idx="17">
                  <c:v>7.8674856154287251E-2</c:v>
                </c:pt>
                <c:pt idx="18">
                  <c:v>7.8095055817108919E-2</c:v>
                </c:pt>
                <c:pt idx="19">
                  <c:v>7.941523136930316E-2</c:v>
                </c:pt>
                <c:pt idx="20">
                  <c:v>8.0943159473871568E-2</c:v>
                </c:pt>
                <c:pt idx="21">
                  <c:v>8.3033461367182843E-2</c:v>
                </c:pt>
                <c:pt idx="22">
                  <c:v>8.4555470005881692E-2</c:v>
                </c:pt>
                <c:pt idx="23">
                  <c:v>8.6505029514531095E-2</c:v>
                </c:pt>
                <c:pt idx="24">
                  <c:v>8.8561666195346889E-2</c:v>
                </c:pt>
                <c:pt idx="25">
                  <c:v>9.0330272240478529E-2</c:v>
                </c:pt>
                <c:pt idx="26">
                  <c:v>9.2183347962361564E-2</c:v>
                </c:pt>
                <c:pt idx="27">
                  <c:v>9.412646172028287E-2</c:v>
                </c:pt>
                <c:pt idx="28">
                  <c:v>9.5705923121599326E-2</c:v>
                </c:pt>
                <c:pt idx="29">
                  <c:v>9.6405980992091203E-2</c:v>
                </c:pt>
                <c:pt idx="30">
                  <c:v>9.783629893316613E-2</c:v>
                </c:pt>
                <c:pt idx="31">
                  <c:v>9.8818771796638671E-2</c:v>
                </c:pt>
                <c:pt idx="32">
                  <c:v>0.10033338034946879</c:v>
                </c:pt>
                <c:pt idx="33">
                  <c:v>0.10243707988246475</c:v>
                </c:pt>
                <c:pt idx="34">
                  <c:v>0.10380941354799073</c:v>
                </c:pt>
                <c:pt idx="35">
                  <c:v>0.10637894201015147</c:v>
                </c:pt>
                <c:pt idx="36">
                  <c:v>0.10910047651960095</c:v>
                </c:pt>
                <c:pt idx="37">
                  <c:v>0.11133592439824092</c:v>
                </c:pt>
                <c:pt idx="38">
                  <c:v>0.11299843256529118</c:v>
                </c:pt>
                <c:pt idx="39">
                  <c:v>0.11542074875509901</c:v>
                </c:pt>
                <c:pt idx="40">
                  <c:v>0.11722836979085156</c:v>
                </c:pt>
                <c:pt idx="41">
                  <c:v>0.1194845647140011</c:v>
                </c:pt>
                <c:pt idx="42">
                  <c:v>0.12104594657723686</c:v>
                </c:pt>
                <c:pt idx="43">
                  <c:v>0.12266076066901185</c:v>
                </c:pt>
                <c:pt idx="44">
                  <c:v>0.12349384095861665</c:v>
                </c:pt>
                <c:pt idx="50">
                  <c:v>-13.7577</c:v>
                </c:pt>
                <c:pt idx="51">
                  <c:v>-8.1108829999999994</c:v>
                </c:pt>
                <c:pt idx="52">
                  <c:v>-5.5441478000000002</c:v>
                </c:pt>
                <c:pt idx="53">
                  <c:v>-5.0308007999999997</c:v>
                </c:pt>
                <c:pt idx="54">
                  <c:v>-2.9774126999999999</c:v>
                </c:pt>
                <c:pt idx="55">
                  <c:v>-1.4373716999999999</c:v>
                </c:pt>
                <c:pt idx="56">
                  <c:v>-1</c:v>
                </c:pt>
                <c:pt idx="57">
                  <c:v>-0.6</c:v>
                </c:pt>
                <c:pt idx="58">
                  <c:v>-0.41067759999999998</c:v>
                </c:pt>
                <c:pt idx="59">
                  <c:v>0.10266939999999999</c:v>
                </c:pt>
                <c:pt idx="60">
                  <c:v>4.2094455899999996</c:v>
                </c:pt>
                <c:pt idx="61">
                  <c:v>7.2895277199999997</c:v>
                </c:pt>
                <c:pt idx="62">
                  <c:v>10.8829569</c:v>
                </c:pt>
                <c:pt idx="63">
                  <c:v>14.9897331</c:v>
                </c:pt>
                <c:pt idx="64">
                  <c:v>19.609856300000001</c:v>
                </c:pt>
                <c:pt idx="65">
                  <c:v>26.283367599999998</c:v>
                </c:pt>
                <c:pt idx="66">
                  <c:v>32.443531800000002</c:v>
                </c:pt>
                <c:pt idx="67">
                  <c:v>41.683778199999999</c:v>
                </c:pt>
                <c:pt idx="68">
                  <c:v>51.950718700000003</c:v>
                </c:pt>
                <c:pt idx="69">
                  <c:v>63.757700200000002</c:v>
                </c:pt>
                <c:pt idx="70">
                  <c:v>78.131416799999997</c:v>
                </c:pt>
                <c:pt idx="71">
                  <c:v>95.071868600000002</c:v>
                </c:pt>
                <c:pt idx="72">
                  <c:v>109.44558499999999</c:v>
                </c:pt>
                <c:pt idx="73">
                  <c:v>126.386037</c:v>
                </c:pt>
                <c:pt idx="74">
                  <c:v>147.43326500000001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55-C74B-9EDD-D951AA0E4B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7605472"/>
        <c:axId val="1427626496"/>
      </c:scatterChart>
      <c:valAx>
        <c:axId val="1427605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7626496"/>
        <c:crosses val="autoZero"/>
        <c:crossBetween val="midCat"/>
      </c:valAx>
      <c:valAx>
        <c:axId val="142762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7605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'final volume'!$B$1:$B$75</c:f>
              <c:numCache>
                <c:formatCode>General</c:formatCode>
                <c:ptCount val="75"/>
                <c:pt idx="0">
                  <c:v>-97.433265000000006</c:v>
                </c:pt>
                <c:pt idx="1">
                  <c:v>-87.166324000000003</c:v>
                </c:pt>
                <c:pt idx="2">
                  <c:v>-76.386037000000002</c:v>
                </c:pt>
                <c:pt idx="3">
                  <c:v>-66.632444000000007</c:v>
                </c:pt>
                <c:pt idx="4">
                  <c:v>-57.392197000000003</c:v>
                </c:pt>
                <c:pt idx="5">
                  <c:v>-48.665298</c:v>
                </c:pt>
                <c:pt idx="6">
                  <c:v>-37.371662999999998</c:v>
                </c:pt>
                <c:pt idx="7">
                  <c:v>-29.158111000000002</c:v>
                </c:pt>
                <c:pt idx="8">
                  <c:v>-20.431211000000001</c:v>
                </c:pt>
                <c:pt idx="9">
                  <c:v>-13.7577</c:v>
                </c:pt>
                <c:pt idx="10">
                  <c:v>-8.1108829999999994</c:v>
                </c:pt>
                <c:pt idx="11">
                  <c:v>-5.5441478000000002</c:v>
                </c:pt>
                <c:pt idx="12">
                  <c:v>-5.0308007999999997</c:v>
                </c:pt>
                <c:pt idx="13">
                  <c:v>-2.9774126999999999</c:v>
                </c:pt>
                <c:pt idx="14">
                  <c:v>-1.4373716999999999</c:v>
                </c:pt>
                <c:pt idx="15">
                  <c:v>-1</c:v>
                </c:pt>
                <c:pt idx="16">
                  <c:v>-0.6</c:v>
                </c:pt>
                <c:pt idx="17">
                  <c:v>-0.41067759999999998</c:v>
                </c:pt>
                <c:pt idx="18">
                  <c:v>0.10266939999999999</c:v>
                </c:pt>
                <c:pt idx="19">
                  <c:v>4.2094455899999996</c:v>
                </c:pt>
                <c:pt idx="20">
                  <c:v>7.2895277199999997</c:v>
                </c:pt>
                <c:pt idx="21">
                  <c:v>10.8829569</c:v>
                </c:pt>
                <c:pt idx="22">
                  <c:v>14.9897331</c:v>
                </c:pt>
                <c:pt idx="23">
                  <c:v>19.609856300000001</c:v>
                </c:pt>
                <c:pt idx="24">
                  <c:v>26.283367599999998</c:v>
                </c:pt>
                <c:pt idx="25">
                  <c:v>32.443531800000002</c:v>
                </c:pt>
                <c:pt idx="26">
                  <c:v>41.683778199999999</c:v>
                </c:pt>
                <c:pt idx="27">
                  <c:v>51.950718700000003</c:v>
                </c:pt>
                <c:pt idx="28">
                  <c:v>63.757700200000002</c:v>
                </c:pt>
                <c:pt idx="29">
                  <c:v>78.131416799999997</c:v>
                </c:pt>
                <c:pt idx="30">
                  <c:v>95.071868600000002</c:v>
                </c:pt>
                <c:pt idx="31">
                  <c:v>109.44558499999999</c:v>
                </c:pt>
                <c:pt idx="32">
                  <c:v>126.386037</c:v>
                </c:pt>
                <c:pt idx="33">
                  <c:v>147.43326500000001</c:v>
                </c:pt>
                <c:pt idx="34">
                  <c:v>170.020534</c:v>
                </c:pt>
                <c:pt idx="35">
                  <c:v>193.12115</c:v>
                </c:pt>
                <c:pt idx="36">
                  <c:v>218.27515399999999</c:v>
                </c:pt>
                <c:pt idx="37">
                  <c:v>245.995893</c:v>
                </c:pt>
                <c:pt idx="38">
                  <c:v>266.01642700000002</c:v>
                </c:pt>
                <c:pt idx="39">
                  <c:v>289.11704300000002</c:v>
                </c:pt>
                <c:pt idx="40">
                  <c:v>309.65092399999997</c:v>
                </c:pt>
                <c:pt idx="41">
                  <c:v>333.26488699999999</c:v>
                </c:pt>
                <c:pt idx="42">
                  <c:v>350.20533899999998</c:v>
                </c:pt>
                <c:pt idx="43">
                  <c:v>374.332649</c:v>
                </c:pt>
                <c:pt idx="44">
                  <c:v>394.86653000000001</c:v>
                </c:pt>
              </c:numCache>
            </c:numRef>
          </c:xVal>
          <c:yVal>
            <c:numRef>
              <c:f>'final volume'!$C$1:$C$75</c:f>
              <c:numCache>
                <c:formatCode>General</c:formatCode>
                <c:ptCount val="75"/>
                <c:pt idx="0">
                  <c:v>0.71499999999999997</c:v>
                </c:pt>
                <c:pt idx="1">
                  <c:v>0.71499999999999997</c:v>
                </c:pt>
                <c:pt idx="2">
                  <c:v>0.71499999999999997</c:v>
                </c:pt>
                <c:pt idx="3">
                  <c:v>0.71499999999999997</c:v>
                </c:pt>
                <c:pt idx="4">
                  <c:v>0.71499999999999997</c:v>
                </c:pt>
                <c:pt idx="5">
                  <c:v>0.71499999999999997</c:v>
                </c:pt>
                <c:pt idx="6">
                  <c:v>0.71499999999999997</c:v>
                </c:pt>
                <c:pt idx="7">
                  <c:v>0.71499999999999997</c:v>
                </c:pt>
                <c:pt idx="8">
                  <c:v>0.71499999999999997</c:v>
                </c:pt>
                <c:pt idx="9">
                  <c:v>0.71499999999999997</c:v>
                </c:pt>
                <c:pt idx="10">
                  <c:v>1.4684883900000001</c:v>
                </c:pt>
                <c:pt idx="11">
                  <c:v>2.39132838</c:v>
                </c:pt>
                <c:pt idx="12">
                  <c:v>4.2835886900000002</c:v>
                </c:pt>
                <c:pt idx="13">
                  <c:v>7.5603222199999998</c:v>
                </c:pt>
                <c:pt idx="14">
                  <c:v>12.2678724</c:v>
                </c:pt>
                <c:pt idx="15">
                  <c:v>16.560085300000001</c:v>
                </c:pt>
                <c:pt idx="16">
                  <c:v>18.590854499999999</c:v>
                </c:pt>
                <c:pt idx="17">
                  <c:v>19.1908545</c:v>
                </c:pt>
                <c:pt idx="18">
                  <c:v>19.375422499999999</c:v>
                </c:pt>
                <c:pt idx="19">
                  <c:v>18.9596588</c:v>
                </c:pt>
                <c:pt idx="20">
                  <c:v>18.497836</c:v>
                </c:pt>
                <c:pt idx="21">
                  <c:v>17.897504300000001</c:v>
                </c:pt>
                <c:pt idx="22">
                  <c:v>17.481740599999998</c:v>
                </c:pt>
                <c:pt idx="23">
                  <c:v>16.973621900000001</c:v>
                </c:pt>
                <c:pt idx="24">
                  <c:v>16.465313500000001</c:v>
                </c:pt>
                <c:pt idx="25">
                  <c:v>16.0493603</c:v>
                </c:pt>
                <c:pt idx="26">
                  <c:v>15.633122699999999</c:v>
                </c:pt>
                <c:pt idx="27">
                  <c:v>15.216790400000001</c:v>
                </c:pt>
                <c:pt idx="28">
                  <c:v>14.8926236</c:v>
                </c:pt>
                <c:pt idx="29">
                  <c:v>14.752835299999999</c:v>
                </c:pt>
                <c:pt idx="30">
                  <c:v>14.4743484</c:v>
                </c:pt>
                <c:pt idx="31">
                  <c:v>14.2884063</c:v>
                </c:pt>
                <c:pt idx="32">
                  <c:v>14.009919399999999</c:v>
                </c:pt>
                <c:pt idx="33">
                  <c:v>13.6387459</c:v>
                </c:pt>
                <c:pt idx="34">
                  <c:v>13.4058916</c:v>
                </c:pt>
                <c:pt idx="35">
                  <c:v>12.9883747</c:v>
                </c:pt>
                <c:pt idx="36">
                  <c:v>12.570668100000001</c:v>
                </c:pt>
                <c:pt idx="37">
                  <c:v>12.245032399999999</c:v>
                </c:pt>
                <c:pt idx="38">
                  <c:v>12.0124151</c:v>
                </c:pt>
                <c:pt idx="39">
                  <c:v>11.687205799999999</c:v>
                </c:pt>
                <c:pt idx="40">
                  <c:v>11.4545411</c:v>
                </c:pt>
                <c:pt idx="41">
                  <c:v>11.1754383</c:v>
                </c:pt>
                <c:pt idx="42">
                  <c:v>10.989259199999999</c:v>
                </c:pt>
                <c:pt idx="43">
                  <c:v>10.8024167</c:v>
                </c:pt>
                <c:pt idx="44">
                  <c:v>10.708213600000001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3C-D142-B77A-B670D16BF0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6643632"/>
        <c:axId val="1406645280"/>
      </c:scatterChart>
      <c:valAx>
        <c:axId val="1406643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6645280"/>
        <c:crosses val="autoZero"/>
        <c:crossBetween val="midCat"/>
      </c:valAx>
      <c:valAx>
        <c:axId val="140664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6643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'final volume'!$B$1:$B$103</c:f>
              <c:numCache>
                <c:formatCode>General</c:formatCode>
                <c:ptCount val="103"/>
                <c:pt idx="0">
                  <c:v>-97.433265000000006</c:v>
                </c:pt>
                <c:pt idx="1">
                  <c:v>-87.166324000000003</c:v>
                </c:pt>
                <c:pt idx="2">
                  <c:v>-76.386037000000002</c:v>
                </c:pt>
                <c:pt idx="3">
                  <c:v>-66.632444000000007</c:v>
                </c:pt>
                <c:pt idx="4">
                  <c:v>-57.392197000000003</c:v>
                </c:pt>
                <c:pt idx="5">
                  <c:v>-48.665298</c:v>
                </c:pt>
                <c:pt idx="6">
                  <c:v>-37.371662999999998</c:v>
                </c:pt>
                <c:pt idx="7">
                  <c:v>-29.158111000000002</c:v>
                </c:pt>
                <c:pt idx="8">
                  <c:v>-20.431211000000001</c:v>
                </c:pt>
                <c:pt idx="9">
                  <c:v>-13.7577</c:v>
                </c:pt>
                <c:pt idx="10">
                  <c:v>-8.1108829999999994</c:v>
                </c:pt>
                <c:pt idx="11">
                  <c:v>-5.5441478000000002</c:v>
                </c:pt>
                <c:pt idx="12">
                  <c:v>-5.0308007999999997</c:v>
                </c:pt>
                <c:pt idx="13">
                  <c:v>-2.9774126999999999</c:v>
                </c:pt>
                <c:pt idx="14">
                  <c:v>-1.4373716999999999</c:v>
                </c:pt>
                <c:pt idx="15">
                  <c:v>-1</c:v>
                </c:pt>
                <c:pt idx="16">
                  <c:v>-0.6</c:v>
                </c:pt>
                <c:pt idx="17">
                  <c:v>-0.41067759999999998</c:v>
                </c:pt>
                <c:pt idx="18">
                  <c:v>0.10266939999999999</c:v>
                </c:pt>
                <c:pt idx="19">
                  <c:v>4.2094455899999996</c:v>
                </c:pt>
                <c:pt idx="20">
                  <c:v>7.2895277199999997</c:v>
                </c:pt>
                <c:pt idx="21">
                  <c:v>10.8829569</c:v>
                </c:pt>
                <c:pt idx="22">
                  <c:v>14.9897331</c:v>
                </c:pt>
                <c:pt idx="23">
                  <c:v>19.609856300000001</c:v>
                </c:pt>
                <c:pt idx="24">
                  <c:v>26.283367599999998</c:v>
                </c:pt>
                <c:pt idx="25">
                  <c:v>32.443531800000002</c:v>
                </c:pt>
                <c:pt idx="26">
                  <c:v>41.683778199999999</c:v>
                </c:pt>
                <c:pt idx="27">
                  <c:v>51.950718700000003</c:v>
                </c:pt>
                <c:pt idx="28">
                  <c:v>63.757700200000002</c:v>
                </c:pt>
                <c:pt idx="29">
                  <c:v>78.131416799999997</c:v>
                </c:pt>
                <c:pt idx="30">
                  <c:v>95.071868600000002</c:v>
                </c:pt>
                <c:pt idx="31">
                  <c:v>109.44558499999999</c:v>
                </c:pt>
                <c:pt idx="32">
                  <c:v>126.386037</c:v>
                </c:pt>
                <c:pt idx="33">
                  <c:v>147.43326500000001</c:v>
                </c:pt>
                <c:pt idx="34">
                  <c:v>170.020534</c:v>
                </c:pt>
                <c:pt idx="35">
                  <c:v>193.12115</c:v>
                </c:pt>
                <c:pt idx="36">
                  <c:v>218.27515399999999</c:v>
                </c:pt>
                <c:pt idx="37">
                  <c:v>245.995893</c:v>
                </c:pt>
                <c:pt idx="38">
                  <c:v>266.01642700000002</c:v>
                </c:pt>
                <c:pt idx="39">
                  <c:v>289.11704300000002</c:v>
                </c:pt>
                <c:pt idx="40">
                  <c:v>309.65092399999997</c:v>
                </c:pt>
                <c:pt idx="41">
                  <c:v>333.26488699999999</c:v>
                </c:pt>
                <c:pt idx="42">
                  <c:v>350.20533899999998</c:v>
                </c:pt>
                <c:pt idx="43">
                  <c:v>374.332649</c:v>
                </c:pt>
                <c:pt idx="44">
                  <c:v>394.86653000000001</c:v>
                </c:pt>
              </c:numCache>
            </c:numRef>
          </c:xVal>
          <c:yVal>
            <c:numRef>
              <c:f>'final volume'!$C$1:$C$103</c:f>
              <c:numCache>
                <c:formatCode>General</c:formatCode>
                <c:ptCount val="103"/>
                <c:pt idx="0">
                  <c:v>0.71499999999999997</c:v>
                </c:pt>
                <c:pt idx="1">
                  <c:v>0.71499999999999997</c:v>
                </c:pt>
                <c:pt idx="2">
                  <c:v>0.71499999999999997</c:v>
                </c:pt>
                <c:pt idx="3">
                  <c:v>0.71499999999999997</c:v>
                </c:pt>
                <c:pt idx="4">
                  <c:v>0.71499999999999997</c:v>
                </c:pt>
                <c:pt idx="5">
                  <c:v>0.71499999999999997</c:v>
                </c:pt>
                <c:pt idx="6">
                  <c:v>0.71499999999999997</c:v>
                </c:pt>
                <c:pt idx="7">
                  <c:v>0.71499999999999997</c:v>
                </c:pt>
                <c:pt idx="8">
                  <c:v>0.71499999999999997</c:v>
                </c:pt>
                <c:pt idx="9">
                  <c:v>0.71499999999999997</c:v>
                </c:pt>
                <c:pt idx="10">
                  <c:v>1.4684883900000001</c:v>
                </c:pt>
                <c:pt idx="11">
                  <c:v>2.39132838</c:v>
                </c:pt>
                <c:pt idx="12">
                  <c:v>4.2835886900000002</c:v>
                </c:pt>
                <c:pt idx="13">
                  <c:v>7.5603222199999998</c:v>
                </c:pt>
                <c:pt idx="14">
                  <c:v>12.2678724</c:v>
                </c:pt>
                <c:pt idx="15">
                  <c:v>16.560085300000001</c:v>
                </c:pt>
                <c:pt idx="16">
                  <c:v>18.590854499999999</c:v>
                </c:pt>
                <c:pt idx="17">
                  <c:v>19.1908545</c:v>
                </c:pt>
                <c:pt idx="18">
                  <c:v>19.375422499999999</c:v>
                </c:pt>
                <c:pt idx="19">
                  <c:v>18.9596588</c:v>
                </c:pt>
                <c:pt idx="20">
                  <c:v>18.497836</c:v>
                </c:pt>
                <c:pt idx="21">
                  <c:v>17.897504300000001</c:v>
                </c:pt>
                <c:pt idx="22">
                  <c:v>17.481740599999998</c:v>
                </c:pt>
                <c:pt idx="23">
                  <c:v>16.973621900000001</c:v>
                </c:pt>
                <c:pt idx="24">
                  <c:v>16.465313500000001</c:v>
                </c:pt>
                <c:pt idx="25">
                  <c:v>16.0493603</c:v>
                </c:pt>
                <c:pt idx="26">
                  <c:v>15.633122699999999</c:v>
                </c:pt>
                <c:pt idx="27">
                  <c:v>15.216790400000001</c:v>
                </c:pt>
                <c:pt idx="28">
                  <c:v>14.8926236</c:v>
                </c:pt>
                <c:pt idx="29">
                  <c:v>14.752835299999999</c:v>
                </c:pt>
                <c:pt idx="30">
                  <c:v>14.4743484</c:v>
                </c:pt>
                <c:pt idx="31">
                  <c:v>14.2884063</c:v>
                </c:pt>
                <c:pt idx="32">
                  <c:v>14.009919399999999</c:v>
                </c:pt>
                <c:pt idx="33">
                  <c:v>13.6387459</c:v>
                </c:pt>
                <c:pt idx="34">
                  <c:v>13.4058916</c:v>
                </c:pt>
                <c:pt idx="35">
                  <c:v>12.9883747</c:v>
                </c:pt>
                <c:pt idx="36">
                  <c:v>12.570668100000001</c:v>
                </c:pt>
                <c:pt idx="37">
                  <c:v>12.245032399999999</c:v>
                </c:pt>
                <c:pt idx="38">
                  <c:v>12.0124151</c:v>
                </c:pt>
                <c:pt idx="39">
                  <c:v>11.687205799999999</c:v>
                </c:pt>
                <c:pt idx="40">
                  <c:v>11.4545411</c:v>
                </c:pt>
                <c:pt idx="41">
                  <c:v>11.1754383</c:v>
                </c:pt>
                <c:pt idx="42">
                  <c:v>10.989259199999999</c:v>
                </c:pt>
                <c:pt idx="43">
                  <c:v>10.8024167</c:v>
                </c:pt>
                <c:pt idx="44">
                  <c:v>10.708213600000001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94-1E43-9791-17993241F7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4840368"/>
        <c:axId val="361739184"/>
      </c:scatterChart>
      <c:valAx>
        <c:axId val="304840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739184"/>
        <c:crosses val="autoZero"/>
        <c:crossBetween val="midCat"/>
      </c:valAx>
      <c:valAx>
        <c:axId val="36173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840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596900</xdr:colOff>
      <xdr:row>14</xdr:row>
      <xdr:rowOff>38100</xdr:rowOff>
    </xdr:from>
    <xdr:to>
      <xdr:col>19</xdr:col>
      <xdr:colOff>419100</xdr:colOff>
      <xdr:row>29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9239DB3-F59E-604F-9DD4-4E0E4FF563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800100</xdr:colOff>
      <xdr:row>14</xdr:row>
      <xdr:rowOff>19050</xdr:rowOff>
    </xdr:from>
    <xdr:to>
      <xdr:col>19</xdr:col>
      <xdr:colOff>520700</xdr:colOff>
      <xdr:row>40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31A33B-3819-336D-7A93-59CBA980A1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22513</xdr:colOff>
      <xdr:row>21</xdr:row>
      <xdr:rowOff>52531</xdr:rowOff>
    </xdr:from>
    <xdr:to>
      <xdr:col>17</xdr:col>
      <xdr:colOff>472787</xdr:colOff>
      <xdr:row>34</xdr:row>
      <xdr:rowOff>154132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DB0047-F829-A826-7870-A50046ED21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628650</xdr:colOff>
      <xdr:row>25</xdr:row>
      <xdr:rowOff>82550</xdr:rowOff>
    </xdr:from>
    <xdr:to>
      <xdr:col>22</xdr:col>
      <xdr:colOff>247650</xdr:colOff>
      <xdr:row>38</xdr:row>
      <xdr:rowOff>184150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ED94581-4859-AA21-633E-397CCAAAE6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490681</xdr:colOff>
      <xdr:row>13</xdr:row>
      <xdr:rowOff>123537</xdr:rowOff>
    </xdr:from>
    <xdr:to>
      <xdr:col>14</xdr:col>
      <xdr:colOff>75045</xdr:colOff>
      <xdr:row>26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4435415-60C0-10D7-A35E-8876DC9D2D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10</xdr:col>
      <xdr:colOff>203200</xdr:colOff>
      <xdr:row>38</xdr:row>
      <xdr:rowOff>88900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03531B3-69C6-B20C-256D-9DDFA1830B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5500" y="406400"/>
          <a:ext cx="7632700" cy="74041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4791B-8DB4-864E-9DFE-146381D32F59}">
  <dimension ref="A1:AZ65"/>
  <sheetViews>
    <sheetView workbookViewId="0">
      <selection activeCell="C19" sqref="C19"/>
    </sheetView>
  </sheetViews>
  <sheetFormatPr baseColWidth="10" defaultRowHeight="16" x14ac:dyDescent="0.2"/>
  <cols>
    <col min="3" max="3" width="27.83203125" bestFit="1" customWidth="1"/>
  </cols>
  <sheetData>
    <row r="1" spans="1:52" x14ac:dyDescent="0.2">
      <c r="A1">
        <v>-97.433264887063601</v>
      </c>
      <c r="B1">
        <v>0.71499999999999997</v>
      </c>
      <c r="D1">
        <v>-4.0648687465092097</v>
      </c>
      <c r="E1">
        <v>6.0655150402936204</v>
      </c>
      <c r="G1">
        <v>-33.064952476717103</v>
      </c>
      <c r="H1">
        <v>-28.815868227632901</v>
      </c>
      <c r="I1">
        <v>-25.445665445665401</v>
      </c>
      <c r="J1">
        <v>-22.9543441308147</v>
      </c>
      <c r="K1">
        <v>-20.462783403959801</v>
      </c>
      <c r="L1">
        <v>-17.6777035600565</v>
      </c>
      <c r="M1">
        <v>-15.3319447437094</v>
      </c>
      <c r="N1">
        <v>-13.131987837870099</v>
      </c>
      <c r="O1">
        <v>-11.6646316646316</v>
      </c>
      <c r="P1">
        <v>-10.0500371088606</v>
      </c>
      <c r="Q1">
        <v>-8.8747635806459293</v>
      </c>
      <c r="R1">
        <v>-7.8452919629390196</v>
      </c>
      <c r="S1">
        <v>-6.8151021092197501</v>
      </c>
      <c r="T1">
        <v>-6.2251909310732696</v>
      </c>
      <c r="U1">
        <v>-5.6343221049103303</v>
      </c>
      <c r="V1">
        <v>-5.0432138667432698</v>
      </c>
      <c r="W1">
        <v>-4.5981469510881299</v>
      </c>
      <c r="X1">
        <v>-4.3007972419737097</v>
      </c>
      <c r="Y1">
        <v>-3.8557303263185498</v>
      </c>
      <c r="Z1">
        <v>-3.4099451746510501</v>
      </c>
      <c r="AA1">
        <v>-3.11139840551605</v>
      </c>
      <c r="AB1">
        <v>-2.5174172232995802</v>
      </c>
      <c r="AC1">
        <v>-2.2198281021810402</v>
      </c>
      <c r="AD1">
        <v>-1.7776341305753101</v>
      </c>
      <c r="AE1">
        <v>-1.48267854150207</v>
      </c>
      <c r="AF1">
        <v>-0.89564030740501699</v>
      </c>
      <c r="AG1">
        <v>0.42351983528454401</v>
      </c>
      <c r="AH1">
        <v>2.03524144700615</v>
      </c>
      <c r="AI1">
        <v>3.9400033517680599</v>
      </c>
      <c r="AJ1">
        <v>5.6975268739974601</v>
      </c>
      <c r="AK1">
        <v>8.1874117168234797</v>
      </c>
      <c r="AL1">
        <v>10.6777753836577</v>
      </c>
      <c r="AM1">
        <v>13.460939931528101</v>
      </c>
      <c r="AN1">
        <v>16.683664918959</v>
      </c>
      <c r="AO1">
        <v>20.785750197514801</v>
      </c>
      <c r="AP1">
        <v>24.008954008953999</v>
      </c>
      <c r="AQ1">
        <v>29.136440901146699</v>
      </c>
      <c r="AR1">
        <v>32.213124566065702</v>
      </c>
      <c r="AS1">
        <v>35.582848524024897</v>
      </c>
      <c r="AT1">
        <v>39.245373363020398</v>
      </c>
      <c r="AU1">
        <v>42.615097320979601</v>
      </c>
      <c r="AV1">
        <v>45.252220546338101</v>
      </c>
      <c r="AW1">
        <v>48.035863918216798</v>
      </c>
      <c r="AX1">
        <v>50.819507290095501</v>
      </c>
      <c r="AY1">
        <v>53.456630515454002</v>
      </c>
      <c r="AZ1">
        <v>55.3613924202159</v>
      </c>
    </row>
    <row r="2" spans="1:52" x14ac:dyDescent="0.2">
      <c r="A2">
        <v>-87.166324435318202</v>
      </c>
      <c r="B2">
        <v>0.71499999999999997</v>
      </c>
      <c r="D2">
        <v>-3.8021622915502999</v>
      </c>
      <c r="E2">
        <v>6.4705138434532801</v>
      </c>
      <c r="G2">
        <v>2.0424836601307201</v>
      </c>
      <c r="H2">
        <v>2.0424836601307201</v>
      </c>
      <c r="I2">
        <v>2.1241830065359499</v>
      </c>
      <c r="J2">
        <v>2.2875816993464002</v>
      </c>
      <c r="K2">
        <v>2.5326797385620901</v>
      </c>
      <c r="L2">
        <v>2.9411764705882302</v>
      </c>
      <c r="M2">
        <v>3.4313725490196001</v>
      </c>
      <c r="N2">
        <v>4.1666666666666696</v>
      </c>
      <c r="O2">
        <v>4.9019607843137196</v>
      </c>
      <c r="P2">
        <v>5.8823529411764701</v>
      </c>
      <c r="Q2">
        <v>6.9444444444444402</v>
      </c>
      <c r="R2">
        <v>8.2516339869281001</v>
      </c>
      <c r="S2">
        <v>9.8039215686274499</v>
      </c>
      <c r="T2">
        <v>11.1111111111111</v>
      </c>
      <c r="U2">
        <v>12.7450980392156</v>
      </c>
      <c r="V2">
        <v>14.4607843137254</v>
      </c>
      <c r="W2">
        <v>16.339869281045701</v>
      </c>
      <c r="X2">
        <v>17.810457516339799</v>
      </c>
      <c r="Y2">
        <v>19.689542483660102</v>
      </c>
      <c r="Z2">
        <v>21.813725490195999</v>
      </c>
      <c r="AA2">
        <v>23.692810457516298</v>
      </c>
      <c r="AB2">
        <v>26.3888888888888</v>
      </c>
      <c r="AC2">
        <v>27.9411764705882</v>
      </c>
      <c r="AD2">
        <v>28.839869281045701</v>
      </c>
      <c r="AE2">
        <v>29.4934640522875</v>
      </c>
      <c r="AF2">
        <v>29.820261437908499</v>
      </c>
      <c r="AG2">
        <v>29.983660130718899</v>
      </c>
      <c r="AH2">
        <v>29.983660130718899</v>
      </c>
      <c r="AI2">
        <v>29.983660130718899</v>
      </c>
      <c r="AJ2">
        <v>29.738562091503201</v>
      </c>
      <c r="AK2">
        <v>29.411764705882302</v>
      </c>
      <c r="AL2">
        <v>29.248366013071799</v>
      </c>
      <c r="AM2">
        <v>29.0032679738562</v>
      </c>
      <c r="AN2">
        <v>28.758169934640499</v>
      </c>
      <c r="AO2">
        <v>28.594771241829999</v>
      </c>
      <c r="AP2">
        <v>28.513071895424801</v>
      </c>
      <c r="AQ2">
        <v>28.2679738562091</v>
      </c>
      <c r="AR2">
        <v>28.186274509803901</v>
      </c>
      <c r="AS2">
        <v>28.1045751633986</v>
      </c>
      <c r="AT2">
        <v>27.9411764705882</v>
      </c>
      <c r="AU2">
        <v>27.859477124183002</v>
      </c>
      <c r="AV2">
        <v>27.7777777777777</v>
      </c>
      <c r="AW2">
        <v>27.696078431372499</v>
      </c>
      <c r="AX2">
        <v>27.6143790849673</v>
      </c>
      <c r="AY2">
        <v>27.532679738561999</v>
      </c>
      <c r="AZ2">
        <v>27.532679738561999</v>
      </c>
    </row>
    <row r="3" spans="1:52" x14ac:dyDescent="0.2">
      <c r="A3">
        <v>-76.386036960985606</v>
      </c>
      <c r="B3">
        <v>0.71499999999999997</v>
      </c>
      <c r="D3">
        <v>-3.27415622755924</v>
      </c>
      <c r="E3">
        <v>7.4029601851112998</v>
      </c>
    </row>
    <row r="4" spans="1:52" x14ac:dyDescent="0.2">
      <c r="A4">
        <v>-66.632443531827505</v>
      </c>
      <c r="B4">
        <v>0.71499999999999997</v>
      </c>
      <c r="D4">
        <v>-2.8720178728157602</v>
      </c>
      <c r="E4">
        <v>8.3919332960982995</v>
      </c>
    </row>
    <row r="5" spans="1:52" x14ac:dyDescent="0.2">
      <c r="A5">
        <v>-57.392197125256601</v>
      </c>
      <c r="B5">
        <v>0.71499999999999997</v>
      </c>
      <c r="D5">
        <v>-2.7305912391286902</v>
      </c>
      <c r="E5">
        <v>9.0700989388015607</v>
      </c>
      <c r="G5" s="2" t="s">
        <v>6</v>
      </c>
    </row>
    <row r="6" spans="1:52" x14ac:dyDescent="0.2">
      <c r="A6">
        <v>-48.665297741273001</v>
      </c>
      <c r="B6">
        <v>0.71499999999999997</v>
      </c>
      <c r="D6">
        <v>-2.9793345567701199</v>
      </c>
      <c r="E6">
        <v>9.3244394797733996</v>
      </c>
      <c r="G6" t="s">
        <v>7</v>
      </c>
    </row>
    <row r="7" spans="1:52" x14ac:dyDescent="0.2">
      <c r="A7">
        <v>-37.371663244353101</v>
      </c>
      <c r="B7">
        <v>0.71499999999999997</v>
      </c>
      <c r="D7">
        <v>-2.8496768531077898</v>
      </c>
      <c r="E7">
        <v>9.4468762467086904</v>
      </c>
      <c r="G7" t="s">
        <v>8</v>
      </c>
    </row>
    <row r="8" spans="1:52" x14ac:dyDescent="0.2">
      <c r="A8">
        <v>-29.158110882956802</v>
      </c>
      <c r="B8">
        <v>0.71499999999999997</v>
      </c>
      <c r="D8">
        <v>-2.2117609510891199</v>
      </c>
      <c r="E8">
        <v>9.5692651400303195</v>
      </c>
    </row>
    <row r="9" spans="1:52" x14ac:dyDescent="0.2">
      <c r="A9">
        <v>-20.431211498973301</v>
      </c>
      <c r="B9">
        <v>0.71499999999999997</v>
      </c>
      <c r="D9">
        <v>-1.7003111784887801</v>
      </c>
      <c r="E9">
        <v>9.7199234022181393</v>
      </c>
    </row>
    <row r="10" spans="1:52" x14ac:dyDescent="0.2">
      <c r="A10">
        <v>-13.7577002053388</v>
      </c>
      <c r="B10">
        <v>0.71499999999999997</v>
      </c>
      <c r="D10">
        <v>-0.80866512407244695</v>
      </c>
      <c r="E10">
        <v>9.8234500917577598</v>
      </c>
    </row>
    <row r="11" spans="1:52" x14ac:dyDescent="0.2">
      <c r="A11">
        <v>-8.1108829568788394</v>
      </c>
      <c r="B11">
        <v>1.46848839045964</v>
      </c>
      <c r="D11">
        <v>0.20665443229873401</v>
      </c>
      <c r="E11">
        <v>9.7668395436048794</v>
      </c>
      <c r="H11" t="s">
        <v>9</v>
      </c>
    </row>
    <row r="12" spans="1:52" x14ac:dyDescent="0.2">
      <c r="A12">
        <v>-5.5441478439425103</v>
      </c>
      <c r="B12">
        <v>2.39132838414152</v>
      </c>
      <c r="D12">
        <v>1.2203782015479101</v>
      </c>
      <c r="E12">
        <v>9.6348759275512599</v>
      </c>
      <c r="H12">
        <v>9.8000000000000007</v>
      </c>
    </row>
    <row r="13" spans="1:52" x14ac:dyDescent="0.2">
      <c r="A13">
        <v>-5.0308008213552498</v>
      </c>
      <c r="B13">
        <v>4.2835886905702001</v>
      </c>
      <c r="D13">
        <v>2.3617649405569301</v>
      </c>
      <c r="E13">
        <v>9.5311577435570101</v>
      </c>
    </row>
    <row r="14" spans="1:52" x14ac:dyDescent="0.2">
      <c r="A14">
        <v>-2.97741273100615</v>
      </c>
      <c r="B14">
        <v>7.5603222239772396</v>
      </c>
      <c r="D14">
        <v>3.3756881831963499</v>
      </c>
      <c r="E14">
        <v>9.4086132609909807</v>
      </c>
      <c r="H14" t="s">
        <v>12</v>
      </c>
    </row>
    <row r="15" spans="1:52" x14ac:dyDescent="0.2">
      <c r="A15">
        <v>-1.4373716632443601</v>
      </c>
      <c r="B15">
        <v>12.2678723740325</v>
      </c>
      <c r="D15">
        <v>4.7720019149445401</v>
      </c>
      <c r="E15">
        <v>9.3425476741402704</v>
      </c>
      <c r="H15">
        <f>E1*H12</f>
        <v>59.442047394877484</v>
      </c>
    </row>
    <row r="16" spans="1:52" x14ac:dyDescent="0.2">
      <c r="A16" s="3">
        <v>-1</v>
      </c>
      <c r="B16">
        <v>16.560085294582201</v>
      </c>
      <c r="C16" t="s">
        <v>28</v>
      </c>
      <c r="D16">
        <v>6.5485119285087396</v>
      </c>
      <c r="E16">
        <v>9.2293505146413395</v>
      </c>
    </row>
    <row r="17" spans="1:5" x14ac:dyDescent="0.2">
      <c r="A17" s="3">
        <v>-0.6</v>
      </c>
      <c r="B17">
        <v>18.5908545253514</v>
      </c>
      <c r="C17" t="s">
        <v>29</v>
      </c>
      <c r="D17">
        <v>9.3407404452246094</v>
      </c>
      <c r="E17">
        <v>9.0783810739647297</v>
      </c>
    </row>
    <row r="18" spans="1:5" x14ac:dyDescent="0.2">
      <c r="A18">
        <v>-0.410677618069826</v>
      </c>
      <c r="B18">
        <v>19.190854525351401</v>
      </c>
      <c r="C18" t="s">
        <v>30</v>
      </c>
      <c r="D18">
        <v>12.512766296975901</v>
      </c>
      <c r="E18">
        <v>8.8614417936647207</v>
      </c>
    </row>
    <row r="19" spans="1:5" x14ac:dyDescent="0.2">
      <c r="A19">
        <v>0.102669404517428</v>
      </c>
      <c r="B19">
        <v>19.375422524087799</v>
      </c>
      <c r="D19">
        <v>16.321910157184998</v>
      </c>
      <c r="E19">
        <v>8.7292148727359695</v>
      </c>
    </row>
    <row r="20" spans="1:5" x14ac:dyDescent="0.2">
      <c r="A20">
        <v>4.2094455852155699</v>
      </c>
      <c r="B20">
        <v>18.959658821671098</v>
      </c>
      <c r="D20">
        <v>22.035625947498598</v>
      </c>
      <c r="E20">
        <v>8.5308744913428498</v>
      </c>
    </row>
    <row r="21" spans="1:5" x14ac:dyDescent="0.2">
      <c r="A21">
        <v>7.2895277207392102</v>
      </c>
      <c r="B21">
        <v>18.497836044858602</v>
      </c>
      <c r="D21">
        <v>26.735219021782399</v>
      </c>
      <c r="E21">
        <v>8.4456594590281604</v>
      </c>
    </row>
    <row r="22" spans="1:5" x14ac:dyDescent="0.2">
      <c r="A22">
        <v>10.8829568788501</v>
      </c>
      <c r="B22">
        <v>17.897504343705499</v>
      </c>
      <c r="D22">
        <v>33.720577674938099</v>
      </c>
      <c r="E22">
        <v>8.2942950610388593</v>
      </c>
    </row>
    <row r="23" spans="1:5" x14ac:dyDescent="0.2">
      <c r="A23">
        <v>14.9897330595482</v>
      </c>
      <c r="B23">
        <v>17.481740641288798</v>
      </c>
      <c r="D23">
        <v>41.594191334875902</v>
      </c>
      <c r="E23">
        <v>8.0863320833000891</v>
      </c>
    </row>
    <row r="24" spans="1:5" x14ac:dyDescent="0.2">
      <c r="A24">
        <v>19.609856262833599</v>
      </c>
      <c r="B24">
        <v>16.973621860685501</v>
      </c>
      <c r="D24">
        <v>47.310101332482198</v>
      </c>
      <c r="E24">
        <v>7.9916021702704798</v>
      </c>
    </row>
    <row r="25" spans="1:5" x14ac:dyDescent="0.2">
      <c r="A25">
        <v>26.2833675564681</v>
      </c>
      <c r="B25">
        <v>16.4653135365661</v>
      </c>
      <c r="D25">
        <v>54.295061038857398</v>
      </c>
      <c r="E25">
        <v>7.8213995053059904</v>
      </c>
    </row>
    <row r="26" spans="1:5" x14ac:dyDescent="0.2">
      <c r="A26">
        <v>32.443531827515301</v>
      </c>
      <c r="B26">
        <v>16.049360290633299</v>
      </c>
      <c r="D26">
        <v>61.789475783930399</v>
      </c>
      <c r="E26">
        <v>7.7076637676533899</v>
      </c>
    </row>
    <row r="27" spans="1:5" x14ac:dyDescent="0.2">
      <c r="A27">
        <v>41.683778234086198</v>
      </c>
      <c r="B27">
        <v>15.633122729426599</v>
      </c>
      <c r="D27">
        <v>67.760312774275903</v>
      </c>
      <c r="E27">
        <v>7.6505864517673299</v>
      </c>
    </row>
    <row r="28" spans="1:5" x14ac:dyDescent="0.2">
      <c r="A28">
        <v>51.950718685831603</v>
      </c>
      <c r="B28">
        <v>15.2167903964618</v>
      </c>
      <c r="D28">
        <v>72.967964573525904</v>
      </c>
      <c r="E28">
        <v>7.5559044123513903</v>
      </c>
    </row>
    <row r="29" spans="1:5" x14ac:dyDescent="0.2">
      <c r="A29">
        <v>63.7577002053388</v>
      </c>
      <c r="B29">
        <v>14.892623598167701</v>
      </c>
      <c r="D29">
        <v>78.811537540892004</v>
      </c>
      <c r="E29">
        <v>7.4894199313811498</v>
      </c>
    </row>
    <row r="30" spans="1:5" x14ac:dyDescent="0.2">
      <c r="A30">
        <v>78.131416837782297</v>
      </c>
      <c r="B30">
        <v>14.752835255093901</v>
      </c>
      <c r="D30">
        <v>84.782574004627705</v>
      </c>
      <c r="E30">
        <v>7.4417617489826799</v>
      </c>
    </row>
    <row r="31" spans="1:5" x14ac:dyDescent="0.2">
      <c r="A31">
        <v>95.0718685831622</v>
      </c>
      <c r="B31">
        <v>14.474348444163599</v>
      </c>
      <c r="D31">
        <v>89.863560201069106</v>
      </c>
      <c r="E31">
        <v>7.3659299449453401</v>
      </c>
    </row>
    <row r="32" spans="1:5" x14ac:dyDescent="0.2">
      <c r="A32">
        <v>109.44558521560501</v>
      </c>
      <c r="B32">
        <v>14.288406254936</v>
      </c>
      <c r="D32">
        <v>95.453801962818105</v>
      </c>
      <c r="E32">
        <v>7.3371459347323</v>
      </c>
    </row>
    <row r="33" spans="1:8" x14ac:dyDescent="0.2">
      <c r="A33">
        <v>126.386036960985</v>
      </c>
      <c r="B33">
        <v>14.0099194440056</v>
      </c>
      <c r="D33">
        <v>101.80583260193001</v>
      </c>
      <c r="E33">
        <v>7.2800327136360004</v>
      </c>
    </row>
    <row r="34" spans="1:8" x14ac:dyDescent="0.2">
      <c r="A34">
        <v>147.43326488706299</v>
      </c>
      <c r="B34">
        <v>13.6387458537355</v>
      </c>
      <c r="D34">
        <v>106.633886539535</v>
      </c>
      <c r="E34">
        <v>7.2607396473310404</v>
      </c>
      <c r="H34">
        <f>0.715*9.67</f>
        <v>6.9140499999999996</v>
      </c>
    </row>
    <row r="35" spans="1:8" x14ac:dyDescent="0.2">
      <c r="A35">
        <v>170.020533880903</v>
      </c>
      <c r="B35">
        <v>13.4058916442899</v>
      </c>
      <c r="D35">
        <v>112.60452405649001</v>
      </c>
      <c r="E35">
        <v>7.1942431979573902</v>
      </c>
    </row>
    <row r="36" spans="1:8" x14ac:dyDescent="0.2">
      <c r="A36">
        <v>193.12114989733001</v>
      </c>
      <c r="B36">
        <v>12.988374664349999</v>
      </c>
      <c r="D36">
        <v>118.449293864198</v>
      </c>
      <c r="E36">
        <v>7.1842735179127102</v>
      </c>
    </row>
    <row r="37" spans="1:8" x14ac:dyDescent="0.2">
      <c r="A37">
        <v>218.27515400410601</v>
      </c>
      <c r="B37">
        <v>12.570668140894</v>
      </c>
      <c r="C37" s="2" t="s">
        <v>11</v>
      </c>
      <c r="D37">
        <v>122.76908960344601</v>
      </c>
      <c r="E37">
        <v>7.1650283252214102</v>
      </c>
      <c r="F37" t="s">
        <v>13</v>
      </c>
    </row>
    <row r="38" spans="1:8" x14ac:dyDescent="0.2">
      <c r="A38">
        <v>245.995893223819</v>
      </c>
      <c r="B38">
        <v>12.245032380350599</v>
      </c>
      <c r="C38" s="2" t="s">
        <v>10</v>
      </c>
      <c r="D38">
        <v>35</v>
      </c>
      <c r="E38">
        <f>-0.02277*D38+20.09</f>
        <v>19.293050000000001</v>
      </c>
    </row>
    <row r="39" spans="1:8" x14ac:dyDescent="0.2">
      <c r="A39">
        <v>266.01642710472203</v>
      </c>
      <c r="B39">
        <v>12.0124151003001</v>
      </c>
      <c r="D39">
        <v>40</v>
      </c>
      <c r="E39">
        <f t="shared" ref="E39:E65" si="0">-0.02277*D39+20.09</f>
        <v>19.179200000000002</v>
      </c>
    </row>
    <row r="40" spans="1:8" x14ac:dyDescent="0.2">
      <c r="A40">
        <v>289.11704312114898</v>
      </c>
      <c r="B40">
        <v>11.6872058126678</v>
      </c>
      <c r="D40">
        <v>50</v>
      </c>
      <c r="E40">
        <f t="shared" si="0"/>
        <v>18.951499999999999</v>
      </c>
    </row>
    <row r="41" spans="1:8" x14ac:dyDescent="0.2">
      <c r="A41">
        <v>309.65092402464001</v>
      </c>
      <c r="B41">
        <v>11.454541146738199</v>
      </c>
      <c r="D41">
        <v>60</v>
      </c>
      <c r="E41">
        <f t="shared" si="0"/>
        <v>18.723800000000001</v>
      </c>
    </row>
    <row r="42" spans="1:8" x14ac:dyDescent="0.2">
      <c r="A42">
        <v>333.26488706365501</v>
      </c>
      <c r="B42">
        <v>11.175438319380801</v>
      </c>
      <c r="D42">
        <v>70</v>
      </c>
      <c r="E42">
        <f t="shared" si="0"/>
        <v>18.496099999999998</v>
      </c>
    </row>
    <row r="43" spans="1:8" x14ac:dyDescent="0.2">
      <c r="A43">
        <v>350.205338809034</v>
      </c>
      <c r="B43">
        <v>10.9892592007581</v>
      </c>
      <c r="D43">
        <v>80</v>
      </c>
      <c r="E43">
        <f t="shared" si="0"/>
        <v>18.2684</v>
      </c>
    </row>
    <row r="44" spans="1:8" x14ac:dyDescent="0.2">
      <c r="A44">
        <v>374.33264887063598</v>
      </c>
      <c r="B44">
        <v>10.802416679829401</v>
      </c>
      <c r="D44">
        <v>90</v>
      </c>
      <c r="E44">
        <f t="shared" si="0"/>
        <v>18.040700000000001</v>
      </c>
    </row>
    <row r="45" spans="1:8" x14ac:dyDescent="0.2">
      <c r="A45">
        <v>394.866529774127</v>
      </c>
      <c r="B45">
        <v>10.7082135523613</v>
      </c>
      <c r="D45">
        <v>100</v>
      </c>
      <c r="E45">
        <f t="shared" si="0"/>
        <v>17.812999999999999</v>
      </c>
    </row>
    <row r="46" spans="1:8" x14ac:dyDescent="0.2">
      <c r="D46">
        <v>110</v>
      </c>
      <c r="E46">
        <f t="shared" si="0"/>
        <v>17.5853</v>
      </c>
    </row>
    <row r="47" spans="1:8" x14ac:dyDescent="0.2">
      <c r="D47">
        <v>120</v>
      </c>
      <c r="E47">
        <f t="shared" si="0"/>
        <v>17.357600000000001</v>
      </c>
    </row>
    <row r="48" spans="1:8" x14ac:dyDescent="0.2">
      <c r="D48">
        <v>130</v>
      </c>
      <c r="E48">
        <f t="shared" si="0"/>
        <v>17.129899999999999</v>
      </c>
    </row>
    <row r="49" spans="4:5" x14ac:dyDescent="0.2">
      <c r="D49">
        <v>140</v>
      </c>
      <c r="E49">
        <f t="shared" si="0"/>
        <v>16.902200000000001</v>
      </c>
    </row>
    <row r="50" spans="4:5" x14ac:dyDescent="0.2">
      <c r="D50">
        <v>150</v>
      </c>
      <c r="E50">
        <f t="shared" si="0"/>
        <v>16.674500000000002</v>
      </c>
    </row>
    <row r="51" spans="4:5" x14ac:dyDescent="0.2">
      <c r="D51">
        <v>160</v>
      </c>
      <c r="E51">
        <f t="shared" si="0"/>
        <v>16.4468</v>
      </c>
    </row>
    <row r="52" spans="4:5" x14ac:dyDescent="0.2">
      <c r="D52">
        <v>170</v>
      </c>
      <c r="E52">
        <f t="shared" si="0"/>
        <v>16.219100000000001</v>
      </c>
    </row>
    <row r="53" spans="4:5" x14ac:dyDescent="0.2">
      <c r="D53">
        <v>180</v>
      </c>
      <c r="E53">
        <f t="shared" si="0"/>
        <v>15.991400000000001</v>
      </c>
    </row>
    <row r="54" spans="4:5" x14ac:dyDescent="0.2">
      <c r="D54">
        <v>190</v>
      </c>
      <c r="E54">
        <f t="shared" si="0"/>
        <v>15.7637</v>
      </c>
    </row>
    <row r="55" spans="4:5" x14ac:dyDescent="0.2">
      <c r="D55">
        <v>200</v>
      </c>
      <c r="E55">
        <f t="shared" si="0"/>
        <v>15.536000000000001</v>
      </c>
    </row>
    <row r="56" spans="4:5" x14ac:dyDescent="0.2">
      <c r="D56">
        <v>210</v>
      </c>
      <c r="E56">
        <f t="shared" si="0"/>
        <v>15.308299999999999</v>
      </c>
    </row>
    <row r="57" spans="4:5" x14ac:dyDescent="0.2">
      <c r="D57">
        <v>220</v>
      </c>
      <c r="E57">
        <f t="shared" si="0"/>
        <v>15.0806</v>
      </c>
    </row>
    <row r="58" spans="4:5" x14ac:dyDescent="0.2">
      <c r="D58">
        <v>230</v>
      </c>
      <c r="E58">
        <f t="shared" si="0"/>
        <v>14.8529</v>
      </c>
    </row>
    <row r="59" spans="4:5" x14ac:dyDescent="0.2">
      <c r="D59">
        <v>240</v>
      </c>
      <c r="E59">
        <f t="shared" si="0"/>
        <v>14.6252</v>
      </c>
    </row>
    <row r="60" spans="4:5" x14ac:dyDescent="0.2">
      <c r="D60">
        <v>250</v>
      </c>
      <c r="E60">
        <f t="shared" si="0"/>
        <v>14.397500000000001</v>
      </c>
    </row>
    <row r="61" spans="4:5" x14ac:dyDescent="0.2">
      <c r="D61">
        <v>260</v>
      </c>
      <c r="E61">
        <f t="shared" si="0"/>
        <v>14.1698</v>
      </c>
    </row>
    <row r="62" spans="4:5" x14ac:dyDescent="0.2">
      <c r="D62">
        <v>270</v>
      </c>
      <c r="E62">
        <f t="shared" si="0"/>
        <v>13.9421</v>
      </c>
    </row>
    <row r="63" spans="4:5" x14ac:dyDescent="0.2">
      <c r="D63">
        <v>280</v>
      </c>
      <c r="E63">
        <f t="shared" si="0"/>
        <v>13.714400000000001</v>
      </c>
    </row>
    <row r="64" spans="4:5" x14ac:dyDescent="0.2">
      <c r="D64">
        <v>290</v>
      </c>
      <c r="E64">
        <f t="shared" si="0"/>
        <v>13.486699999999999</v>
      </c>
    </row>
    <row r="65" spans="4:5" x14ac:dyDescent="0.2">
      <c r="D65">
        <v>300</v>
      </c>
      <c r="E65">
        <f t="shared" si="0"/>
        <v>13.259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31A59D-6A1C-A540-B7A5-8332430ACDDD}">
  <dimension ref="A1:D64"/>
  <sheetViews>
    <sheetView workbookViewId="0">
      <selection activeCell="D31" sqref="D31"/>
    </sheetView>
  </sheetViews>
  <sheetFormatPr baseColWidth="10" defaultRowHeight="16" x14ac:dyDescent="0.2"/>
  <sheetData>
    <row r="1" spans="1:4" x14ac:dyDescent="0.2">
      <c r="A1">
        <v>-97.433264887063601</v>
      </c>
      <c r="B1">
        <v>0.41519507186858101</v>
      </c>
      <c r="D1" t="s">
        <v>26</v>
      </c>
    </row>
    <row r="2" spans="1:4" x14ac:dyDescent="0.2">
      <c r="A2">
        <v>-87.166324435318202</v>
      </c>
      <c r="B2">
        <v>0.46040120044226202</v>
      </c>
    </row>
    <row r="3" spans="1:4" x14ac:dyDescent="0.2">
      <c r="A3">
        <v>-76.386036960985606</v>
      </c>
      <c r="B3">
        <v>0.41325225082925199</v>
      </c>
    </row>
    <row r="4" spans="1:4" x14ac:dyDescent="0.2">
      <c r="A4">
        <v>-66.632443531827505</v>
      </c>
      <c r="B4">
        <v>0.366198072974249</v>
      </c>
    </row>
    <row r="5" spans="1:4" x14ac:dyDescent="0.2">
      <c r="A5">
        <v>-57.392197125256601</v>
      </c>
      <c r="B5">
        <v>0.36534512715210299</v>
      </c>
    </row>
    <row r="6" spans="1:4" x14ac:dyDescent="0.2">
      <c r="A6">
        <v>-48.665297741273001</v>
      </c>
      <c r="B6">
        <v>0.36453956720896402</v>
      </c>
    </row>
    <row r="7" spans="1:4" x14ac:dyDescent="0.2">
      <c r="A7">
        <v>-37.371663244353101</v>
      </c>
      <c r="B7">
        <v>0.40965092402463898</v>
      </c>
    </row>
    <row r="8" spans="1:4" x14ac:dyDescent="0.2">
      <c r="A8">
        <v>-29.158110882956802</v>
      </c>
      <c r="B8">
        <v>0.40889274996050701</v>
      </c>
    </row>
    <row r="9" spans="1:4" x14ac:dyDescent="0.2">
      <c r="A9">
        <v>-20.431211498973301</v>
      </c>
      <c r="B9">
        <v>0.40808719001737598</v>
      </c>
    </row>
    <row r="10" spans="1:4" x14ac:dyDescent="0.2">
      <c r="A10">
        <v>-13.7577002053388</v>
      </c>
      <c r="B10">
        <v>0.59208655820564304</v>
      </c>
    </row>
    <row r="11" spans="1:4" x14ac:dyDescent="0.2">
      <c r="A11">
        <v>-8.1108829568788394</v>
      </c>
      <c r="B11">
        <v>1.46848839045964</v>
      </c>
    </row>
    <row r="12" spans="1:4" x14ac:dyDescent="0.2">
      <c r="A12">
        <v>-5.5441478439425103</v>
      </c>
      <c r="B12">
        <v>2.39132838414152</v>
      </c>
    </row>
    <row r="13" spans="1:4" x14ac:dyDescent="0.2">
      <c r="A13">
        <v>-5.0308008213552498</v>
      </c>
      <c r="B13">
        <v>4.2835886905702001</v>
      </c>
    </row>
    <row r="14" spans="1:4" x14ac:dyDescent="0.2">
      <c r="A14">
        <v>-2.97741273100615</v>
      </c>
      <c r="B14">
        <v>7.5603222239772396</v>
      </c>
    </row>
    <row r="15" spans="1:4" x14ac:dyDescent="0.2">
      <c r="A15">
        <v>-1.4373716632443601</v>
      </c>
      <c r="B15">
        <v>12.2678723740325</v>
      </c>
    </row>
    <row r="16" spans="1:4" x14ac:dyDescent="0.2">
      <c r="A16" s="3">
        <v>-1</v>
      </c>
      <c r="B16">
        <v>16.560085294582201</v>
      </c>
    </row>
    <row r="17" spans="1:2" x14ac:dyDescent="0.2">
      <c r="A17" s="3">
        <v>-0.6</v>
      </c>
      <c r="B17">
        <v>18.5908545253514</v>
      </c>
    </row>
    <row r="18" spans="1:2" x14ac:dyDescent="0.2">
      <c r="A18">
        <v>-0.410677618069826</v>
      </c>
      <c r="B18">
        <v>19.190854525351401</v>
      </c>
    </row>
    <row r="19" spans="1:2" x14ac:dyDescent="0.2">
      <c r="A19">
        <v>0.102669404517428</v>
      </c>
      <c r="B19">
        <v>19.375422524087799</v>
      </c>
    </row>
    <row r="20" spans="1:2" x14ac:dyDescent="0.2">
      <c r="A20">
        <v>4.2094455852155699</v>
      </c>
      <c r="B20">
        <v>18.959658821671098</v>
      </c>
    </row>
    <row r="21" spans="1:2" x14ac:dyDescent="0.2">
      <c r="A21">
        <v>7.2895277207392102</v>
      </c>
      <c r="B21">
        <v>18.497836044858602</v>
      </c>
    </row>
    <row r="22" spans="1:2" x14ac:dyDescent="0.2">
      <c r="A22">
        <v>10.8829568788501</v>
      </c>
      <c r="B22">
        <v>17.897504343705499</v>
      </c>
    </row>
    <row r="23" spans="1:2" x14ac:dyDescent="0.2">
      <c r="A23">
        <v>14.9897330595482</v>
      </c>
      <c r="B23">
        <v>17.481740641288798</v>
      </c>
    </row>
    <row r="24" spans="1:2" x14ac:dyDescent="0.2">
      <c r="A24">
        <v>19.609856262833599</v>
      </c>
      <c r="B24">
        <v>16.973621860685501</v>
      </c>
    </row>
    <row r="25" spans="1:2" x14ac:dyDescent="0.2">
      <c r="A25">
        <v>26.2833675564681</v>
      </c>
      <c r="B25">
        <v>16.4653135365661</v>
      </c>
    </row>
    <row r="26" spans="1:2" x14ac:dyDescent="0.2">
      <c r="A26">
        <v>32.443531827515301</v>
      </c>
      <c r="B26">
        <v>16.049360290633299</v>
      </c>
    </row>
    <row r="27" spans="1:2" x14ac:dyDescent="0.2">
      <c r="A27">
        <v>41.683778234086198</v>
      </c>
      <c r="B27">
        <v>15.633122729426599</v>
      </c>
    </row>
    <row r="28" spans="1:2" x14ac:dyDescent="0.2">
      <c r="A28">
        <v>51.950718685831603</v>
      </c>
      <c r="B28">
        <v>15.2167903964618</v>
      </c>
    </row>
    <row r="29" spans="1:2" x14ac:dyDescent="0.2">
      <c r="A29">
        <v>63.7577002053388</v>
      </c>
      <c r="B29">
        <v>14.892623598167701</v>
      </c>
    </row>
    <row r="30" spans="1:2" x14ac:dyDescent="0.2">
      <c r="A30">
        <v>78.131416837782297</v>
      </c>
      <c r="B30">
        <v>14.752835255093901</v>
      </c>
    </row>
    <row r="31" spans="1:2" x14ac:dyDescent="0.2">
      <c r="A31">
        <v>95.0718685831622</v>
      </c>
      <c r="B31">
        <v>14.474348444163599</v>
      </c>
    </row>
    <row r="32" spans="1:2" x14ac:dyDescent="0.2">
      <c r="A32">
        <v>109.44558521560501</v>
      </c>
      <c r="B32">
        <v>14.288406254936</v>
      </c>
    </row>
    <row r="33" spans="1:2" x14ac:dyDescent="0.2">
      <c r="A33">
        <v>126.386036960985</v>
      </c>
      <c r="B33">
        <v>14.0099194440056</v>
      </c>
    </row>
    <row r="34" spans="1:2" x14ac:dyDescent="0.2">
      <c r="A34">
        <v>147.43326488706299</v>
      </c>
      <c r="B34">
        <v>13.6387458537355</v>
      </c>
    </row>
    <row r="35" spans="1:2" x14ac:dyDescent="0.2">
      <c r="A35">
        <v>170.020533880903</v>
      </c>
      <c r="B35">
        <v>13.4058916442899</v>
      </c>
    </row>
    <row r="36" spans="1:2" x14ac:dyDescent="0.2">
      <c r="A36">
        <v>193.12114989733001</v>
      </c>
      <c r="B36">
        <v>12.988374664349999</v>
      </c>
    </row>
    <row r="37" spans="1:2" x14ac:dyDescent="0.2">
      <c r="A37">
        <v>218.27515400410601</v>
      </c>
      <c r="B37">
        <v>12.570668140894</v>
      </c>
    </row>
    <row r="38" spans="1:2" x14ac:dyDescent="0.2">
      <c r="A38">
        <v>245.995893223819</v>
      </c>
      <c r="B38">
        <v>12.245032380350599</v>
      </c>
    </row>
    <row r="39" spans="1:2" x14ac:dyDescent="0.2">
      <c r="A39">
        <v>266.01642710472203</v>
      </c>
      <c r="B39">
        <v>12.0124151003001</v>
      </c>
    </row>
    <row r="40" spans="1:2" x14ac:dyDescent="0.2">
      <c r="A40">
        <v>289.11704312114898</v>
      </c>
      <c r="B40">
        <v>11.6872058126678</v>
      </c>
    </row>
    <row r="41" spans="1:2" x14ac:dyDescent="0.2">
      <c r="A41">
        <v>309.65092402464001</v>
      </c>
      <c r="B41">
        <v>11.454541146738199</v>
      </c>
    </row>
    <row r="42" spans="1:2" x14ac:dyDescent="0.2">
      <c r="A42">
        <v>333.26488706365501</v>
      </c>
      <c r="B42">
        <v>11.175438319380801</v>
      </c>
    </row>
    <row r="43" spans="1:2" x14ac:dyDescent="0.2">
      <c r="A43">
        <v>350.205338809034</v>
      </c>
      <c r="B43">
        <v>10.9892592007581</v>
      </c>
    </row>
    <row r="44" spans="1:2" x14ac:dyDescent="0.2">
      <c r="A44">
        <v>374.33264887063598</v>
      </c>
      <c r="B44">
        <v>10.802416679829401</v>
      </c>
    </row>
    <row r="45" spans="1:2" x14ac:dyDescent="0.2">
      <c r="A45">
        <v>394.866529774127</v>
      </c>
      <c r="B45">
        <v>10.7082135523613</v>
      </c>
    </row>
    <row r="47" spans="1:2" x14ac:dyDescent="0.2">
      <c r="A47">
        <v>130</v>
      </c>
      <c r="B47">
        <v>17.129899999999999</v>
      </c>
    </row>
    <row r="48" spans="1:2" x14ac:dyDescent="0.2">
      <c r="A48">
        <v>140</v>
      </c>
      <c r="B48">
        <v>16.902200000000001</v>
      </c>
    </row>
    <row r="49" spans="1:2" x14ac:dyDescent="0.2">
      <c r="A49">
        <v>150</v>
      </c>
      <c r="B49">
        <v>16.674500000000002</v>
      </c>
    </row>
    <row r="50" spans="1:2" x14ac:dyDescent="0.2">
      <c r="A50">
        <v>160</v>
      </c>
      <c r="B50">
        <v>16.4468</v>
      </c>
    </row>
    <row r="51" spans="1:2" x14ac:dyDescent="0.2">
      <c r="A51">
        <v>170</v>
      </c>
      <c r="B51">
        <v>16.219100000000001</v>
      </c>
    </row>
    <row r="52" spans="1:2" x14ac:dyDescent="0.2">
      <c r="A52">
        <v>180</v>
      </c>
      <c r="B52">
        <v>15.991400000000001</v>
      </c>
    </row>
    <row r="53" spans="1:2" x14ac:dyDescent="0.2">
      <c r="A53">
        <v>190</v>
      </c>
      <c r="B53">
        <v>15.7637</v>
      </c>
    </row>
    <row r="54" spans="1:2" x14ac:dyDescent="0.2">
      <c r="A54">
        <v>200</v>
      </c>
      <c r="B54">
        <v>15.536000000000001</v>
      </c>
    </row>
    <row r="55" spans="1:2" x14ac:dyDescent="0.2">
      <c r="A55">
        <v>210</v>
      </c>
      <c r="B55">
        <v>15.308299999999999</v>
      </c>
    </row>
    <row r="56" spans="1:2" x14ac:dyDescent="0.2">
      <c r="A56">
        <v>220</v>
      </c>
      <c r="B56">
        <v>15.0806</v>
      </c>
    </row>
    <row r="57" spans="1:2" x14ac:dyDescent="0.2">
      <c r="A57">
        <v>230</v>
      </c>
      <c r="B57">
        <v>14.8529</v>
      </c>
    </row>
    <row r="58" spans="1:2" x14ac:dyDescent="0.2">
      <c r="A58">
        <v>240</v>
      </c>
      <c r="B58">
        <v>14.6252</v>
      </c>
    </row>
    <row r="59" spans="1:2" x14ac:dyDescent="0.2">
      <c r="A59">
        <v>250</v>
      </c>
      <c r="B59">
        <v>14.397500000000001</v>
      </c>
    </row>
    <row r="60" spans="1:2" x14ac:dyDescent="0.2">
      <c r="A60">
        <v>260</v>
      </c>
      <c r="B60">
        <v>14.1698</v>
      </c>
    </row>
    <row r="61" spans="1:2" x14ac:dyDescent="0.2">
      <c r="A61">
        <v>270</v>
      </c>
      <c r="B61">
        <v>13.9421</v>
      </c>
    </row>
    <row r="62" spans="1:2" x14ac:dyDescent="0.2">
      <c r="A62">
        <v>280</v>
      </c>
      <c r="B62">
        <v>13.714400000000001</v>
      </c>
    </row>
    <row r="63" spans="1:2" x14ac:dyDescent="0.2">
      <c r="A63">
        <v>290</v>
      </c>
      <c r="B63">
        <v>13.486699999999999</v>
      </c>
    </row>
    <row r="64" spans="1:2" x14ac:dyDescent="0.2">
      <c r="A64">
        <v>300</v>
      </c>
      <c r="B64">
        <v>13.259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6CFB8-2026-CD4A-83FA-DB65BD63E7DC}">
  <dimension ref="A1:CM86"/>
  <sheetViews>
    <sheetView zoomScale="110" zoomScaleNormal="110" workbookViewId="0">
      <selection activeCell="B16" sqref="B16:B17"/>
    </sheetView>
  </sheetViews>
  <sheetFormatPr baseColWidth="10" defaultRowHeight="16" x14ac:dyDescent="0.2"/>
  <sheetData>
    <row r="1" spans="1:91" x14ac:dyDescent="0.2">
      <c r="A1" t="s">
        <v>0</v>
      </c>
      <c r="B1" s="3">
        <v>-97.433265000000006</v>
      </c>
      <c r="C1" s="3">
        <v>0.71499999999999997</v>
      </c>
      <c r="E1" t="s">
        <v>1</v>
      </c>
      <c r="J1" t="s">
        <v>2</v>
      </c>
      <c r="K1" s="1">
        <v>1.294</v>
      </c>
      <c r="L1" t="s">
        <v>27</v>
      </c>
    </row>
    <row r="2" spans="1:91" x14ac:dyDescent="0.2">
      <c r="B2" s="3">
        <v>-87.166324000000003</v>
      </c>
      <c r="C2" s="3">
        <v>0.71499999999999997</v>
      </c>
    </row>
    <row r="3" spans="1:91" x14ac:dyDescent="0.2">
      <c r="B3" s="3">
        <v>-76.386037000000002</v>
      </c>
      <c r="C3" s="3">
        <v>0.71499999999999997</v>
      </c>
    </row>
    <row r="4" spans="1:91" x14ac:dyDescent="0.2">
      <c r="B4" s="3">
        <v>-66.632444000000007</v>
      </c>
      <c r="C4" s="3">
        <v>0.71499999999999997</v>
      </c>
    </row>
    <row r="5" spans="1:91" x14ac:dyDescent="0.2">
      <c r="B5" s="3">
        <v>-57.392197000000003</v>
      </c>
      <c r="C5" s="3">
        <v>0.71499999999999997</v>
      </c>
    </row>
    <row r="6" spans="1:91" x14ac:dyDescent="0.2">
      <c r="B6" s="3">
        <v>-48.665298</v>
      </c>
      <c r="C6" s="3">
        <v>0.71499999999999997</v>
      </c>
    </row>
    <row r="7" spans="1:91" x14ac:dyDescent="0.2">
      <c r="B7" s="3">
        <v>-37.371662999999998</v>
      </c>
      <c r="C7" s="3">
        <v>0.71499999999999997</v>
      </c>
    </row>
    <row r="8" spans="1:91" x14ac:dyDescent="0.2">
      <c r="B8" s="3">
        <v>-29.158111000000002</v>
      </c>
      <c r="C8" s="3">
        <v>0.71499999999999997</v>
      </c>
    </row>
    <row r="9" spans="1:91" x14ac:dyDescent="0.2">
      <c r="B9" s="3">
        <v>-20.431211000000001</v>
      </c>
      <c r="C9" s="3">
        <v>0.71499999999999997</v>
      </c>
    </row>
    <row r="10" spans="1:91" x14ac:dyDescent="0.2">
      <c r="B10" s="3">
        <v>-13.7577</v>
      </c>
      <c r="C10" s="3">
        <v>0.71499999999999997</v>
      </c>
      <c r="D10">
        <f>B10-B11</f>
        <v>-5.6468170000000004</v>
      </c>
      <c r="F10">
        <f t="shared" ref="F10:F45" si="0">B10</f>
        <v>-13.7577</v>
      </c>
      <c r="G10">
        <f t="shared" ref="G10:G45" si="1">(C10/$C$1)^(-1/$K$1)</f>
        <v>1</v>
      </c>
    </row>
    <row r="11" spans="1:91" x14ac:dyDescent="0.2">
      <c r="B11" s="3">
        <v>-8.1108829999999994</v>
      </c>
      <c r="C11" s="3">
        <v>1.4684883900000001</v>
      </c>
      <c r="D11">
        <f t="shared" ref="D11:D45" si="2">B11-B12</f>
        <v>-2.5667351999999992</v>
      </c>
      <c r="F11">
        <f t="shared" si="0"/>
        <v>-8.1108829999999994</v>
      </c>
      <c r="G11">
        <f t="shared" si="1"/>
        <v>0.5733910981682212</v>
      </c>
      <c r="K11" s="2" t="s">
        <v>3</v>
      </c>
    </row>
    <row r="12" spans="1:91" x14ac:dyDescent="0.2">
      <c r="B12" s="3">
        <v>-5.5441478000000002</v>
      </c>
      <c r="C12" s="3">
        <v>2.39132838</v>
      </c>
      <c r="D12">
        <f t="shared" si="2"/>
        <v>-0.51334700000000044</v>
      </c>
      <c r="F12">
        <f t="shared" si="0"/>
        <v>-5.5441478000000002</v>
      </c>
      <c r="G12">
        <f t="shared" si="1"/>
        <v>0.393365817438459</v>
      </c>
      <c r="K12">
        <v>-13.7577</v>
      </c>
      <c r="L12">
        <v>-8.1108829999999994</v>
      </c>
      <c r="M12">
        <v>-5.5441478000000002</v>
      </c>
      <c r="N12">
        <v>-5.0308007999999997</v>
      </c>
      <c r="O12">
        <v>-2.9774126999999999</v>
      </c>
      <c r="P12">
        <v>-1.4373716999999999</v>
      </c>
      <c r="Q12">
        <v>-1</v>
      </c>
      <c r="R12">
        <v>-0.6</v>
      </c>
      <c r="S12">
        <v>-0.41067759999999998</v>
      </c>
      <c r="T12">
        <v>0.10266939999999999</v>
      </c>
      <c r="U12">
        <v>4.2094455899999996</v>
      </c>
      <c r="V12">
        <v>7.2895277199999997</v>
      </c>
      <c r="W12">
        <v>10.8829569</v>
      </c>
      <c r="X12">
        <v>14.9897331</v>
      </c>
      <c r="Y12">
        <v>19.609856300000001</v>
      </c>
      <c r="Z12">
        <v>26.283367599999998</v>
      </c>
      <c r="AA12">
        <v>32.443531800000002</v>
      </c>
      <c r="AB12">
        <v>41.683778199999999</v>
      </c>
      <c r="AC12">
        <v>51.950718700000003</v>
      </c>
      <c r="AD12">
        <v>63.757700200000002</v>
      </c>
      <c r="AE12">
        <v>78.131416799999997</v>
      </c>
      <c r="AF12">
        <v>95.071868600000002</v>
      </c>
      <c r="AG12">
        <v>109.44558499999999</v>
      </c>
      <c r="AH12">
        <v>126.386037</v>
      </c>
      <c r="AI12">
        <v>147.43326500000001</v>
      </c>
      <c r="AJ12">
        <v>170.020534</v>
      </c>
      <c r="AK12">
        <v>193.12115</v>
      </c>
      <c r="AL12">
        <v>218.27515399999999</v>
      </c>
      <c r="AM12">
        <v>245.995893</v>
      </c>
      <c r="AN12">
        <v>266.01642700000002</v>
      </c>
      <c r="AO12">
        <v>289.11704300000002</v>
      </c>
      <c r="AP12">
        <v>309.65092399999997</v>
      </c>
      <c r="AQ12">
        <v>333.26488699999999</v>
      </c>
      <c r="AR12">
        <v>350.20533899999998</v>
      </c>
      <c r="AS12">
        <v>374.332649</v>
      </c>
      <c r="AT12">
        <v>394.86653000000001</v>
      </c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</row>
    <row r="13" spans="1:91" x14ac:dyDescent="0.2">
      <c r="B13" s="3">
        <v>-5.0308007999999997</v>
      </c>
      <c r="C13" s="3">
        <v>4.2835886900000002</v>
      </c>
      <c r="D13">
        <f t="shared" si="2"/>
        <v>-2.0533880999999998</v>
      </c>
      <c r="F13">
        <f t="shared" si="0"/>
        <v>-5.0308007999999997</v>
      </c>
      <c r="G13">
        <f t="shared" si="1"/>
        <v>0.25069668566593739</v>
      </c>
      <c r="K13">
        <v>1</v>
      </c>
      <c r="L13">
        <v>0.5733910981682212</v>
      </c>
      <c r="M13">
        <v>0.393365817438459</v>
      </c>
      <c r="N13">
        <v>0.25069668566593739</v>
      </c>
      <c r="O13">
        <v>0.16161225642630161</v>
      </c>
      <c r="P13">
        <v>0.11117570326252317</v>
      </c>
      <c r="Q13">
        <v>8.8169733963486568E-2</v>
      </c>
      <c r="R13">
        <v>8.0630001737911183E-2</v>
      </c>
      <c r="S13">
        <v>7.8674856154287251E-2</v>
      </c>
      <c r="T13">
        <v>7.8095055817108919E-2</v>
      </c>
      <c r="U13">
        <v>7.941523136930316E-2</v>
      </c>
      <c r="V13">
        <v>8.0943159473871568E-2</v>
      </c>
      <c r="W13">
        <v>8.3033461367182843E-2</v>
      </c>
      <c r="X13">
        <v>8.4555470005881692E-2</v>
      </c>
      <c r="Y13">
        <v>8.6505029514531095E-2</v>
      </c>
      <c r="Z13">
        <v>8.8561666195346889E-2</v>
      </c>
      <c r="AA13">
        <v>9.0330272240478529E-2</v>
      </c>
      <c r="AB13">
        <v>9.2183347962361564E-2</v>
      </c>
      <c r="AC13">
        <v>9.412646172028287E-2</v>
      </c>
      <c r="AD13">
        <v>9.5705923121599326E-2</v>
      </c>
      <c r="AE13">
        <v>9.6405980992091203E-2</v>
      </c>
      <c r="AF13">
        <v>9.783629893316613E-2</v>
      </c>
      <c r="AG13">
        <v>9.8818771796638671E-2</v>
      </c>
      <c r="AH13">
        <v>0.10033338034946879</v>
      </c>
      <c r="AI13">
        <v>0.10243707988246475</v>
      </c>
      <c r="AJ13">
        <v>0.10380941354799073</v>
      </c>
      <c r="AK13">
        <v>0.10637894201015147</v>
      </c>
      <c r="AL13">
        <v>0.10910047651960095</v>
      </c>
      <c r="AM13">
        <v>0.11133592439824092</v>
      </c>
      <c r="AN13">
        <v>0.11299843256529118</v>
      </c>
      <c r="AO13">
        <v>0.11542074875509901</v>
      </c>
      <c r="AP13">
        <v>0.11722836979085156</v>
      </c>
      <c r="AQ13">
        <v>0.1194845647140011</v>
      </c>
      <c r="AR13">
        <v>0.12104594657723686</v>
      </c>
      <c r="AS13">
        <v>0.12266076066901185</v>
      </c>
      <c r="AT13">
        <v>0.12349384095861665</v>
      </c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</row>
    <row r="14" spans="1:91" x14ac:dyDescent="0.2">
      <c r="B14" s="3">
        <v>-2.9774126999999999</v>
      </c>
      <c r="C14" s="3">
        <v>7.5603222199999998</v>
      </c>
      <c r="D14">
        <f t="shared" si="2"/>
        <v>-1.540041</v>
      </c>
      <c r="F14">
        <f t="shared" si="0"/>
        <v>-2.9774126999999999</v>
      </c>
      <c r="G14">
        <f t="shared" si="1"/>
        <v>0.16161225642630161</v>
      </c>
    </row>
    <row r="15" spans="1:91" x14ac:dyDescent="0.2">
      <c r="B15" s="3">
        <v>-1.4373716999999999</v>
      </c>
      <c r="C15" s="3">
        <v>12.2678724</v>
      </c>
      <c r="D15">
        <f t="shared" si="2"/>
        <v>-0.43737169999999992</v>
      </c>
      <c r="F15">
        <f t="shared" si="0"/>
        <v>-1.4373716999999999</v>
      </c>
      <c r="G15">
        <f t="shared" si="1"/>
        <v>0.11117570326252317</v>
      </c>
      <c r="K15" t="s">
        <v>4</v>
      </c>
    </row>
    <row r="16" spans="1:91" x14ac:dyDescent="0.2">
      <c r="B16" s="3">
        <v>-1</v>
      </c>
      <c r="C16" s="3">
        <v>16.560085300000001</v>
      </c>
      <c r="D16">
        <f t="shared" si="2"/>
        <v>-0.4</v>
      </c>
      <c r="F16">
        <f t="shared" si="0"/>
        <v>-1</v>
      </c>
      <c r="G16">
        <f t="shared" si="1"/>
        <v>8.8169733963486568E-2</v>
      </c>
      <c r="K16" t="s">
        <v>5</v>
      </c>
    </row>
    <row r="17" spans="2:7" x14ac:dyDescent="0.2">
      <c r="B17" s="3">
        <v>-0.6</v>
      </c>
      <c r="C17" s="3">
        <v>18.590854499999999</v>
      </c>
      <c r="D17">
        <f t="shared" si="2"/>
        <v>-0.1893224</v>
      </c>
      <c r="F17">
        <f t="shared" si="0"/>
        <v>-0.6</v>
      </c>
      <c r="G17">
        <f t="shared" si="1"/>
        <v>8.0630001737911183E-2</v>
      </c>
    </row>
    <row r="18" spans="2:7" x14ac:dyDescent="0.2">
      <c r="B18" s="3">
        <v>-0.41067759999999998</v>
      </c>
      <c r="C18" s="3">
        <v>19.1908545</v>
      </c>
      <c r="D18">
        <f t="shared" si="2"/>
        <v>-0.513347</v>
      </c>
      <c r="F18">
        <f t="shared" si="0"/>
        <v>-0.41067759999999998</v>
      </c>
      <c r="G18">
        <f t="shared" si="1"/>
        <v>7.8674856154287251E-2</v>
      </c>
    </row>
    <row r="19" spans="2:7" x14ac:dyDescent="0.2">
      <c r="B19" s="3">
        <v>0.10266939999999999</v>
      </c>
      <c r="C19" s="3">
        <v>19.375422499999999</v>
      </c>
      <c r="D19">
        <f t="shared" si="2"/>
        <v>-4.1067761899999997</v>
      </c>
      <c r="F19">
        <f t="shared" si="0"/>
        <v>0.10266939999999999</v>
      </c>
      <c r="G19">
        <f t="shared" si="1"/>
        <v>7.8095055817108919E-2</v>
      </c>
    </row>
    <row r="20" spans="2:7" x14ac:dyDescent="0.2">
      <c r="B20" s="3">
        <v>4.2094455899999996</v>
      </c>
      <c r="C20" s="3">
        <v>18.9596588</v>
      </c>
      <c r="D20">
        <f t="shared" si="2"/>
        <v>-3.0800821300000001</v>
      </c>
      <c r="F20">
        <f t="shared" si="0"/>
        <v>4.2094455899999996</v>
      </c>
      <c r="G20">
        <f t="shared" si="1"/>
        <v>7.941523136930316E-2</v>
      </c>
    </row>
    <row r="21" spans="2:7" x14ac:dyDescent="0.2">
      <c r="B21" s="3">
        <v>7.2895277199999997</v>
      </c>
      <c r="C21" s="3">
        <v>18.497836</v>
      </c>
      <c r="D21">
        <f t="shared" si="2"/>
        <v>-3.5934291800000002</v>
      </c>
      <c r="F21">
        <f t="shared" si="0"/>
        <v>7.2895277199999997</v>
      </c>
      <c r="G21">
        <f t="shared" si="1"/>
        <v>8.0943159473871568E-2</v>
      </c>
    </row>
    <row r="22" spans="2:7" x14ac:dyDescent="0.2">
      <c r="B22" s="3">
        <v>10.8829569</v>
      </c>
      <c r="C22" s="3">
        <v>17.897504300000001</v>
      </c>
      <c r="D22">
        <f t="shared" si="2"/>
        <v>-4.1067762000000005</v>
      </c>
      <c r="F22">
        <f t="shared" si="0"/>
        <v>10.8829569</v>
      </c>
      <c r="G22">
        <f t="shared" si="1"/>
        <v>8.3033461367182843E-2</v>
      </c>
    </row>
    <row r="23" spans="2:7" x14ac:dyDescent="0.2">
      <c r="B23" s="3">
        <v>14.9897331</v>
      </c>
      <c r="C23" s="3">
        <v>17.481740599999998</v>
      </c>
      <c r="D23">
        <f t="shared" si="2"/>
        <v>-4.6201232000000001</v>
      </c>
      <c r="F23">
        <f t="shared" si="0"/>
        <v>14.9897331</v>
      </c>
      <c r="G23">
        <f t="shared" si="1"/>
        <v>8.4555470005881692E-2</v>
      </c>
    </row>
    <row r="24" spans="2:7" x14ac:dyDescent="0.2">
      <c r="B24" s="3">
        <v>19.609856300000001</v>
      </c>
      <c r="C24" s="3">
        <v>16.973621900000001</v>
      </c>
      <c r="D24">
        <f t="shared" si="2"/>
        <v>-6.6735112999999977</v>
      </c>
      <c r="F24">
        <f t="shared" si="0"/>
        <v>19.609856300000001</v>
      </c>
      <c r="G24">
        <f t="shared" si="1"/>
        <v>8.6505029514531095E-2</v>
      </c>
    </row>
    <row r="25" spans="2:7" x14ac:dyDescent="0.2">
      <c r="B25" s="3">
        <v>26.283367599999998</v>
      </c>
      <c r="C25" s="3">
        <v>16.465313500000001</v>
      </c>
      <c r="D25">
        <f t="shared" si="2"/>
        <v>-6.1601642000000041</v>
      </c>
      <c r="F25">
        <f t="shared" si="0"/>
        <v>26.283367599999998</v>
      </c>
      <c r="G25">
        <f t="shared" si="1"/>
        <v>8.8561666195346889E-2</v>
      </c>
    </row>
    <row r="26" spans="2:7" x14ac:dyDescent="0.2">
      <c r="B26" s="3">
        <v>32.443531800000002</v>
      </c>
      <c r="C26" s="3">
        <v>16.0493603</v>
      </c>
      <c r="D26">
        <f t="shared" si="2"/>
        <v>-9.2402463999999966</v>
      </c>
      <c r="F26">
        <f t="shared" si="0"/>
        <v>32.443531800000002</v>
      </c>
      <c r="G26">
        <f t="shared" si="1"/>
        <v>9.0330272240478529E-2</v>
      </c>
    </row>
    <row r="27" spans="2:7" x14ac:dyDescent="0.2">
      <c r="B27" s="3">
        <v>41.683778199999999</v>
      </c>
      <c r="C27" s="3">
        <v>15.633122699999999</v>
      </c>
      <c r="D27">
        <f t="shared" si="2"/>
        <v>-10.266940500000004</v>
      </c>
      <c r="F27">
        <f t="shared" si="0"/>
        <v>41.683778199999999</v>
      </c>
      <c r="G27">
        <f t="shared" si="1"/>
        <v>9.2183347962361564E-2</v>
      </c>
    </row>
    <row r="28" spans="2:7" x14ac:dyDescent="0.2">
      <c r="B28" s="3">
        <v>51.950718700000003</v>
      </c>
      <c r="C28" s="3">
        <v>15.216790400000001</v>
      </c>
      <c r="D28">
        <f t="shared" si="2"/>
        <v>-11.806981499999999</v>
      </c>
      <c r="F28">
        <f t="shared" si="0"/>
        <v>51.950718700000003</v>
      </c>
      <c r="G28">
        <f t="shared" si="1"/>
        <v>9.412646172028287E-2</v>
      </c>
    </row>
    <row r="29" spans="2:7" x14ac:dyDescent="0.2">
      <c r="B29" s="3">
        <v>63.757700200000002</v>
      </c>
      <c r="C29" s="3">
        <v>14.8926236</v>
      </c>
      <c r="D29">
        <f t="shared" si="2"/>
        <v>-14.373716599999995</v>
      </c>
      <c r="F29">
        <f t="shared" si="0"/>
        <v>63.757700200000002</v>
      </c>
      <c r="G29">
        <f t="shared" si="1"/>
        <v>9.5705923121599326E-2</v>
      </c>
    </row>
    <row r="30" spans="2:7" x14ac:dyDescent="0.2">
      <c r="B30" s="3">
        <v>78.131416799999997</v>
      </c>
      <c r="C30" s="3">
        <v>14.752835299999999</v>
      </c>
      <c r="D30">
        <f t="shared" si="2"/>
        <v>-16.940451800000005</v>
      </c>
      <c r="F30">
        <f t="shared" si="0"/>
        <v>78.131416799999997</v>
      </c>
      <c r="G30">
        <f t="shared" si="1"/>
        <v>9.6405980992091203E-2</v>
      </c>
    </row>
    <row r="31" spans="2:7" x14ac:dyDescent="0.2">
      <c r="B31" s="3">
        <v>95.071868600000002</v>
      </c>
      <c r="C31" s="3">
        <v>14.4743484</v>
      </c>
      <c r="D31">
        <f t="shared" si="2"/>
        <v>-14.373716399999992</v>
      </c>
      <c r="F31">
        <f t="shared" si="0"/>
        <v>95.071868600000002</v>
      </c>
      <c r="G31">
        <f t="shared" si="1"/>
        <v>9.783629893316613E-2</v>
      </c>
    </row>
    <row r="32" spans="2:7" x14ac:dyDescent="0.2">
      <c r="B32" s="3">
        <v>109.44558499999999</v>
      </c>
      <c r="C32" s="3">
        <v>14.2884063</v>
      </c>
      <c r="D32">
        <f t="shared" si="2"/>
        <v>-16.940452000000008</v>
      </c>
      <c r="F32">
        <f t="shared" si="0"/>
        <v>109.44558499999999</v>
      </c>
      <c r="G32">
        <f t="shared" si="1"/>
        <v>9.8818771796638671E-2</v>
      </c>
    </row>
    <row r="33" spans="2:7" x14ac:dyDescent="0.2">
      <c r="B33" s="3">
        <v>126.386037</v>
      </c>
      <c r="C33" s="3">
        <v>14.009919399999999</v>
      </c>
      <c r="D33">
        <f t="shared" si="2"/>
        <v>-21.047228000000004</v>
      </c>
      <c r="F33">
        <f t="shared" si="0"/>
        <v>126.386037</v>
      </c>
      <c r="G33">
        <f t="shared" si="1"/>
        <v>0.10033338034946879</v>
      </c>
    </row>
    <row r="34" spans="2:7" x14ac:dyDescent="0.2">
      <c r="B34" s="3">
        <v>147.43326500000001</v>
      </c>
      <c r="C34" s="3">
        <v>13.6387459</v>
      </c>
      <c r="D34">
        <f t="shared" si="2"/>
        <v>-22.587268999999992</v>
      </c>
      <c r="F34">
        <f t="shared" si="0"/>
        <v>147.43326500000001</v>
      </c>
      <c r="G34">
        <f t="shared" si="1"/>
        <v>0.10243707988246475</v>
      </c>
    </row>
    <row r="35" spans="2:7" x14ac:dyDescent="0.2">
      <c r="B35" s="3">
        <v>170.020534</v>
      </c>
      <c r="C35" s="3">
        <v>13.4058916</v>
      </c>
      <c r="D35">
        <f t="shared" si="2"/>
        <v>-23.100616000000002</v>
      </c>
      <c r="F35">
        <f t="shared" si="0"/>
        <v>170.020534</v>
      </c>
      <c r="G35">
        <f t="shared" si="1"/>
        <v>0.10380941354799073</v>
      </c>
    </row>
    <row r="36" spans="2:7" x14ac:dyDescent="0.2">
      <c r="B36" s="3">
        <v>193.12115</v>
      </c>
      <c r="C36" s="3">
        <v>12.9883747</v>
      </c>
      <c r="D36">
        <f t="shared" si="2"/>
        <v>-25.154003999999986</v>
      </c>
      <c r="F36">
        <f t="shared" si="0"/>
        <v>193.12115</v>
      </c>
      <c r="G36">
        <f t="shared" si="1"/>
        <v>0.10637894201015147</v>
      </c>
    </row>
    <row r="37" spans="2:7" x14ac:dyDescent="0.2">
      <c r="B37" s="3">
        <v>218.27515399999999</v>
      </c>
      <c r="C37" s="3">
        <v>12.570668100000001</v>
      </c>
      <c r="D37">
        <f t="shared" si="2"/>
        <v>-27.720739000000009</v>
      </c>
      <c r="F37">
        <f t="shared" si="0"/>
        <v>218.27515399999999</v>
      </c>
      <c r="G37">
        <f t="shared" si="1"/>
        <v>0.10910047651960095</v>
      </c>
    </row>
    <row r="38" spans="2:7" x14ac:dyDescent="0.2">
      <c r="B38" s="3">
        <v>245.995893</v>
      </c>
      <c r="C38" s="3">
        <v>12.245032399999999</v>
      </c>
      <c r="D38">
        <f t="shared" si="2"/>
        <v>-20.020534000000026</v>
      </c>
      <c r="F38">
        <f t="shared" si="0"/>
        <v>245.995893</v>
      </c>
      <c r="G38">
        <f t="shared" si="1"/>
        <v>0.11133592439824092</v>
      </c>
    </row>
    <row r="39" spans="2:7" x14ac:dyDescent="0.2">
      <c r="B39" s="3">
        <v>266.01642700000002</v>
      </c>
      <c r="C39" s="3">
        <v>12.0124151</v>
      </c>
      <c r="D39">
        <f t="shared" si="2"/>
        <v>-23.100616000000002</v>
      </c>
      <c r="F39">
        <f t="shared" si="0"/>
        <v>266.01642700000002</v>
      </c>
      <c r="G39">
        <f t="shared" si="1"/>
        <v>0.11299843256529118</v>
      </c>
    </row>
    <row r="40" spans="2:7" x14ac:dyDescent="0.2">
      <c r="B40" s="3">
        <v>289.11704300000002</v>
      </c>
      <c r="C40" s="3">
        <v>11.687205799999999</v>
      </c>
      <c r="D40">
        <f t="shared" si="2"/>
        <v>-20.533880999999951</v>
      </c>
      <c r="F40">
        <f t="shared" si="0"/>
        <v>289.11704300000002</v>
      </c>
      <c r="G40">
        <f t="shared" si="1"/>
        <v>0.11542074875509901</v>
      </c>
    </row>
    <row r="41" spans="2:7" x14ac:dyDescent="0.2">
      <c r="B41" s="3">
        <v>309.65092399999997</v>
      </c>
      <c r="C41" s="3">
        <v>11.4545411</v>
      </c>
      <c r="D41">
        <f t="shared" si="2"/>
        <v>-23.613963000000012</v>
      </c>
      <c r="F41">
        <f t="shared" si="0"/>
        <v>309.65092399999997</v>
      </c>
      <c r="G41">
        <f t="shared" si="1"/>
        <v>0.11722836979085156</v>
      </c>
    </row>
    <row r="42" spans="2:7" x14ac:dyDescent="0.2">
      <c r="B42" s="3">
        <v>333.26488699999999</v>
      </c>
      <c r="C42" s="3">
        <v>11.1754383</v>
      </c>
      <c r="D42">
        <f t="shared" si="2"/>
        <v>-16.940451999999993</v>
      </c>
      <c r="F42">
        <f t="shared" si="0"/>
        <v>333.26488699999999</v>
      </c>
      <c r="G42">
        <f t="shared" si="1"/>
        <v>0.1194845647140011</v>
      </c>
    </row>
    <row r="43" spans="2:7" x14ac:dyDescent="0.2">
      <c r="B43" s="3">
        <v>350.20533899999998</v>
      </c>
      <c r="C43" s="3">
        <v>10.989259199999999</v>
      </c>
      <c r="D43">
        <f t="shared" si="2"/>
        <v>-24.127310000000023</v>
      </c>
      <c r="F43">
        <f t="shared" si="0"/>
        <v>350.20533899999998</v>
      </c>
      <c r="G43">
        <f t="shared" si="1"/>
        <v>0.12104594657723686</v>
      </c>
    </row>
    <row r="44" spans="2:7" x14ac:dyDescent="0.2">
      <c r="B44" s="3">
        <v>374.332649</v>
      </c>
      <c r="C44" s="3">
        <v>10.8024167</v>
      </c>
      <c r="D44">
        <f t="shared" si="2"/>
        <v>-20.533881000000008</v>
      </c>
      <c r="F44">
        <f t="shared" si="0"/>
        <v>374.332649</v>
      </c>
      <c r="G44">
        <f t="shared" si="1"/>
        <v>0.12266076066901185</v>
      </c>
    </row>
    <row r="45" spans="2:7" x14ac:dyDescent="0.2">
      <c r="B45" s="3">
        <v>394.86653000000001</v>
      </c>
      <c r="C45" s="3">
        <v>10.708213600000001</v>
      </c>
      <c r="D45">
        <f t="shared" si="2"/>
        <v>394.86653000000001</v>
      </c>
      <c r="F45">
        <f t="shared" si="0"/>
        <v>394.86653000000001</v>
      </c>
      <c r="G45">
        <f t="shared" si="1"/>
        <v>0.12349384095861665</v>
      </c>
    </row>
    <row r="46" spans="2:7" x14ac:dyDescent="0.2">
      <c r="B46" s="3"/>
      <c r="C46" s="3"/>
    </row>
    <row r="51" spans="7:8" x14ac:dyDescent="0.2">
      <c r="G51">
        <v>-13.7577</v>
      </c>
      <c r="H51">
        <v>1</v>
      </c>
    </row>
    <row r="52" spans="7:8" x14ac:dyDescent="0.2">
      <c r="G52">
        <v>-8.1108829999999994</v>
      </c>
      <c r="H52">
        <v>0.5733910981682212</v>
      </c>
    </row>
    <row r="53" spans="7:8" x14ac:dyDescent="0.2">
      <c r="G53">
        <v>-5.5441478000000002</v>
      </c>
      <c r="H53">
        <v>0.393365817438459</v>
      </c>
    </row>
    <row r="54" spans="7:8" x14ac:dyDescent="0.2">
      <c r="G54">
        <v>-5.0308007999999997</v>
      </c>
      <c r="H54">
        <v>0.25069668566593739</v>
      </c>
    </row>
    <row r="55" spans="7:8" x14ac:dyDescent="0.2">
      <c r="G55">
        <v>-2.9774126999999999</v>
      </c>
      <c r="H55">
        <v>0.16161225642630161</v>
      </c>
    </row>
    <row r="56" spans="7:8" x14ac:dyDescent="0.2">
      <c r="G56">
        <v>-1.4373716999999999</v>
      </c>
      <c r="H56">
        <v>0.11117570326252317</v>
      </c>
    </row>
    <row r="57" spans="7:8" x14ac:dyDescent="0.2">
      <c r="G57">
        <v>-1</v>
      </c>
      <c r="H57">
        <v>8.8169733963486568E-2</v>
      </c>
    </row>
    <row r="58" spans="7:8" x14ac:dyDescent="0.2">
      <c r="G58">
        <v>-0.6</v>
      </c>
      <c r="H58">
        <v>8.0630001737911183E-2</v>
      </c>
    </row>
    <row r="59" spans="7:8" x14ac:dyDescent="0.2">
      <c r="G59">
        <v>-0.41067759999999998</v>
      </c>
      <c r="H59">
        <v>7.8674856154287251E-2</v>
      </c>
    </row>
    <row r="60" spans="7:8" x14ac:dyDescent="0.2">
      <c r="G60">
        <v>0.10266939999999999</v>
      </c>
      <c r="H60">
        <v>7.8095055817108919E-2</v>
      </c>
    </row>
    <row r="61" spans="7:8" x14ac:dyDescent="0.2">
      <c r="G61">
        <v>4.2094455899999996</v>
      </c>
      <c r="H61">
        <v>7.941523136930316E-2</v>
      </c>
    </row>
    <row r="62" spans="7:8" x14ac:dyDescent="0.2">
      <c r="G62">
        <v>7.2895277199999997</v>
      </c>
      <c r="H62">
        <v>8.0943159473871568E-2</v>
      </c>
    </row>
    <row r="63" spans="7:8" x14ac:dyDescent="0.2">
      <c r="G63">
        <v>10.8829569</v>
      </c>
      <c r="H63">
        <v>8.3033461367182843E-2</v>
      </c>
    </row>
    <row r="64" spans="7:8" x14ac:dyDescent="0.2">
      <c r="G64">
        <v>14.9897331</v>
      </c>
      <c r="H64">
        <v>8.4555470005881692E-2</v>
      </c>
    </row>
    <row r="65" spans="7:8" x14ac:dyDescent="0.2">
      <c r="G65">
        <v>19.609856300000001</v>
      </c>
      <c r="H65">
        <v>8.6505029514531095E-2</v>
      </c>
    </row>
    <row r="66" spans="7:8" x14ac:dyDescent="0.2">
      <c r="G66">
        <v>26.283367599999998</v>
      </c>
      <c r="H66">
        <v>8.8561666195346889E-2</v>
      </c>
    </row>
    <row r="67" spans="7:8" x14ac:dyDescent="0.2">
      <c r="G67">
        <v>32.443531800000002</v>
      </c>
      <c r="H67">
        <v>9.0330272240478529E-2</v>
      </c>
    </row>
    <row r="68" spans="7:8" x14ac:dyDescent="0.2">
      <c r="G68">
        <v>41.683778199999999</v>
      </c>
      <c r="H68">
        <v>9.2183347962361564E-2</v>
      </c>
    </row>
    <row r="69" spans="7:8" x14ac:dyDescent="0.2">
      <c r="G69">
        <v>51.950718700000003</v>
      </c>
      <c r="H69">
        <v>9.412646172028287E-2</v>
      </c>
    </row>
    <row r="70" spans="7:8" x14ac:dyDescent="0.2">
      <c r="G70">
        <v>63.757700200000002</v>
      </c>
      <c r="H70">
        <v>9.5705923121599326E-2</v>
      </c>
    </row>
    <row r="71" spans="7:8" x14ac:dyDescent="0.2">
      <c r="G71">
        <v>78.131416799999997</v>
      </c>
      <c r="H71">
        <v>9.6405980992091203E-2</v>
      </c>
    </row>
    <row r="72" spans="7:8" x14ac:dyDescent="0.2">
      <c r="G72">
        <v>95.071868600000002</v>
      </c>
      <c r="H72">
        <v>9.783629893316613E-2</v>
      </c>
    </row>
    <row r="73" spans="7:8" x14ac:dyDescent="0.2">
      <c r="G73">
        <v>109.44558499999999</v>
      </c>
      <c r="H73">
        <v>9.8818771796638671E-2</v>
      </c>
    </row>
    <row r="74" spans="7:8" x14ac:dyDescent="0.2">
      <c r="G74">
        <v>126.386037</v>
      </c>
      <c r="H74">
        <v>0.10033338034946879</v>
      </c>
    </row>
    <row r="75" spans="7:8" x14ac:dyDescent="0.2">
      <c r="G75">
        <v>147.43326500000001</v>
      </c>
      <c r="H75">
        <v>0.10243707988246475</v>
      </c>
    </row>
    <row r="76" spans="7:8" x14ac:dyDescent="0.2">
      <c r="G76">
        <v>170.020534</v>
      </c>
      <c r="H76">
        <v>0.10380941354799073</v>
      </c>
    </row>
    <row r="77" spans="7:8" x14ac:dyDescent="0.2">
      <c r="G77">
        <v>193.12115</v>
      </c>
      <c r="H77">
        <v>0.10637894201015147</v>
      </c>
    </row>
    <row r="78" spans="7:8" x14ac:dyDescent="0.2">
      <c r="G78">
        <v>218.27515399999999</v>
      </c>
      <c r="H78">
        <v>0.10910047651960095</v>
      </c>
    </row>
    <row r="79" spans="7:8" x14ac:dyDescent="0.2">
      <c r="G79">
        <v>245.995893</v>
      </c>
      <c r="H79">
        <v>0.11133592439824092</v>
      </c>
    </row>
    <row r="80" spans="7:8" x14ac:dyDescent="0.2">
      <c r="G80">
        <v>266.01642700000002</v>
      </c>
      <c r="H80">
        <v>0.11299843256529118</v>
      </c>
    </row>
    <row r="81" spans="7:8" x14ac:dyDescent="0.2">
      <c r="G81">
        <v>289.11704300000002</v>
      </c>
      <c r="H81">
        <v>0.11542074875509901</v>
      </c>
    </row>
    <row r="82" spans="7:8" x14ac:dyDescent="0.2">
      <c r="G82">
        <v>309.65092399999997</v>
      </c>
      <c r="H82">
        <v>0.11722836979085156</v>
      </c>
    </row>
    <row r="83" spans="7:8" x14ac:dyDescent="0.2">
      <c r="G83">
        <v>333.26488699999999</v>
      </c>
      <c r="H83">
        <v>0.1194845647140011</v>
      </c>
    </row>
    <row r="84" spans="7:8" x14ac:dyDescent="0.2">
      <c r="G84">
        <v>350.20533899999998</v>
      </c>
      <c r="H84">
        <v>0.12104594657723686</v>
      </c>
    </row>
    <row r="85" spans="7:8" x14ac:dyDescent="0.2">
      <c r="G85">
        <v>374.332649</v>
      </c>
      <c r="H85">
        <v>0.12266076066901185</v>
      </c>
    </row>
    <row r="86" spans="7:8" x14ac:dyDescent="0.2">
      <c r="G86">
        <v>394.86653000000001</v>
      </c>
      <c r="H86">
        <v>0.12349384095861665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E3947-26A6-B54E-AD2C-DCB788F3A7BB}">
  <dimension ref="L3:S32"/>
  <sheetViews>
    <sheetView tabSelected="1" workbookViewId="0">
      <selection activeCell="S28" sqref="S28"/>
    </sheetView>
  </sheetViews>
  <sheetFormatPr baseColWidth="10" defaultRowHeight="16" x14ac:dyDescent="0.2"/>
  <sheetData>
    <row r="3" spans="12:19" x14ac:dyDescent="0.2">
      <c r="L3" t="s">
        <v>22</v>
      </c>
    </row>
    <row r="4" spans="12:19" x14ac:dyDescent="0.2">
      <c r="L4" t="s">
        <v>23</v>
      </c>
    </row>
    <row r="6" spans="12:19" x14ac:dyDescent="0.2">
      <c r="L6" t="s">
        <v>24</v>
      </c>
    </row>
    <row r="7" spans="12:19" x14ac:dyDescent="0.2">
      <c r="M7" t="s">
        <v>14</v>
      </c>
    </row>
    <row r="8" spans="12:19" x14ac:dyDescent="0.2">
      <c r="L8" t="s">
        <v>15</v>
      </c>
      <c r="M8">
        <v>1</v>
      </c>
      <c r="N8">
        <v>2</v>
      </c>
      <c r="O8">
        <v>3</v>
      </c>
      <c r="P8">
        <v>4</v>
      </c>
      <c r="Q8">
        <v>5</v>
      </c>
      <c r="R8">
        <v>6</v>
      </c>
      <c r="S8" t="s">
        <v>25</v>
      </c>
    </row>
    <row r="9" spans="12:19" x14ac:dyDescent="0.2">
      <c r="L9" t="s">
        <v>16</v>
      </c>
    </row>
    <row r="10" spans="12:19" x14ac:dyDescent="0.2">
      <c r="L10" t="s">
        <v>0</v>
      </c>
    </row>
    <row r="11" spans="12:19" x14ac:dyDescent="0.2">
      <c r="L11" t="s">
        <v>17</v>
      </c>
    </row>
    <row r="12" spans="12:19" x14ac:dyDescent="0.2">
      <c r="L12" t="s">
        <v>18</v>
      </c>
      <c r="M12">
        <v>3.1349999999999998</v>
      </c>
      <c r="N12">
        <v>3.1349999999999998</v>
      </c>
      <c r="O12">
        <v>3.1349999999999998</v>
      </c>
      <c r="P12">
        <v>3.1349999999999998</v>
      </c>
    </row>
    <row r="13" spans="12:19" x14ac:dyDescent="0.2">
      <c r="L13" t="s">
        <v>19</v>
      </c>
      <c r="M13">
        <v>20.38</v>
      </c>
      <c r="N13">
        <v>20.38</v>
      </c>
      <c r="O13">
        <v>20.38</v>
      </c>
      <c r="P13">
        <v>20.38</v>
      </c>
    </row>
    <row r="14" spans="12:19" x14ac:dyDescent="0.2">
      <c r="L14" t="s">
        <v>20</v>
      </c>
      <c r="M14" t="s">
        <v>21</v>
      </c>
      <c r="N14" t="s">
        <v>21</v>
      </c>
      <c r="O14" t="s">
        <v>21</v>
      </c>
      <c r="P14" t="s">
        <v>21</v>
      </c>
    </row>
    <row r="23" spans="13:17" x14ac:dyDescent="0.2">
      <c r="M23">
        <f>1/6.5</f>
        <v>0.15384615384615385</v>
      </c>
      <c r="O23">
        <f>1000/P23</f>
        <v>936.03685148720149</v>
      </c>
      <c r="P23">
        <v>1.0683340067339999</v>
      </c>
      <c r="Q23">
        <v>6.8606242861777798</v>
      </c>
    </row>
    <row r="24" spans="13:17" x14ac:dyDescent="0.2">
      <c r="O24">
        <f t="shared" ref="O24:O32" si="0">1000/P24</f>
        <v>886.11643510286524</v>
      </c>
      <c r="P24">
        <v>1.12851986531986</v>
      </c>
      <c r="Q24">
        <v>10.8733567271965</v>
      </c>
    </row>
    <row r="25" spans="13:17" x14ac:dyDescent="0.2">
      <c r="O25">
        <f t="shared" si="0"/>
        <v>849.61568348422486</v>
      </c>
      <c r="P25">
        <v>1.1770027548209301</v>
      </c>
      <c r="Q25">
        <v>10.722672220103201</v>
      </c>
    </row>
    <row r="26" spans="13:17" x14ac:dyDescent="0.2">
      <c r="O26">
        <f t="shared" si="0"/>
        <v>803.93574656126327</v>
      </c>
      <c r="P26">
        <v>1.24388050198959</v>
      </c>
      <c r="Q26">
        <v>8.5769589859089308</v>
      </c>
    </row>
    <row r="27" spans="13:17" x14ac:dyDescent="0.2">
      <c r="O27">
        <f t="shared" si="0"/>
        <v>760.09651061957516</v>
      </c>
      <c r="P27">
        <v>1.3156224058769499</v>
      </c>
      <c r="Q27">
        <v>7.6709382164294304</v>
      </c>
    </row>
    <row r="28" spans="13:17" x14ac:dyDescent="0.2">
      <c r="O28">
        <f t="shared" si="0"/>
        <v>760.6492289014509</v>
      </c>
      <c r="P28">
        <v>1.3146664217936901</v>
      </c>
      <c r="Q28">
        <v>8.4580982817513295</v>
      </c>
    </row>
    <row r="29" spans="13:17" x14ac:dyDescent="0.2">
      <c r="O29">
        <f t="shared" si="0"/>
        <v>748.48886353043406</v>
      </c>
      <c r="P29">
        <v>1.3360252219161299</v>
      </c>
      <c r="Q29">
        <v>10.1405288756386</v>
      </c>
    </row>
    <row r="30" spans="13:17" x14ac:dyDescent="0.2">
      <c r="O30">
        <f t="shared" si="0"/>
        <v>735.13567809887479</v>
      </c>
      <c r="P30">
        <v>1.3602931129476501</v>
      </c>
      <c r="Q30">
        <v>12.157617759008801</v>
      </c>
    </row>
    <row r="31" spans="13:17" x14ac:dyDescent="0.2">
      <c r="O31">
        <f t="shared" si="0"/>
        <v>734.07851777526298</v>
      </c>
      <c r="P31">
        <v>1.3622520967248199</v>
      </c>
      <c r="Q31">
        <v>13.978306065792101</v>
      </c>
    </row>
    <row r="32" spans="13:17" x14ac:dyDescent="0.2">
      <c r="O32">
        <f t="shared" si="0"/>
        <v>702.03411537684985</v>
      </c>
      <c r="P32">
        <v>1.4244322007958301</v>
      </c>
      <c r="Q32">
        <v>32.745491628777302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 pressure</vt:lpstr>
      <vt:lpstr>final pressure</vt:lpstr>
      <vt:lpstr>final volume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2022-07-19T20:19:33Z</dcterms:created>
  <dcterms:modified xsi:type="dcterms:W3CDTF">2023-04-30T03:40:35Z</dcterms:modified>
</cp:coreProperties>
</file>