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an\Documents\"/>
    </mc:Choice>
  </mc:AlternateContent>
  <xr:revisionPtr revIDLastSave="0" documentId="13_ncr:1_{A0EFBA23-726A-4F42-8679-FD850FB72A98}" xr6:coauthVersionLast="47" xr6:coauthVersionMax="47" xr10:uidLastSave="{00000000-0000-0000-0000-000000000000}"/>
  <bookViews>
    <workbookView xWindow="-120" yWindow="-120" windowWidth="20730" windowHeight="11160" xr2:uid="{42C8CD1E-9DC0-4E0D-BA3A-5CA241336B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C14" i="1" s="1"/>
  <c r="B13" i="1"/>
  <c r="B11" i="1"/>
  <c r="C11" i="1" s="1"/>
  <c r="D11" i="1" s="1"/>
  <c r="B12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</calcChain>
</file>

<file path=xl/sharedStrings.xml><?xml version="1.0" encoding="utf-8"?>
<sst xmlns="http://schemas.openxmlformats.org/spreadsheetml/2006/main" count="25" uniqueCount="23">
  <si>
    <t>Savings By Age</t>
  </si>
  <si>
    <t>Withdrawal After 65</t>
  </si>
  <si>
    <t>Investment rate before retirment</t>
  </si>
  <si>
    <t>Investement rate after retirement</t>
  </si>
  <si>
    <t>Retirement Withdrawal Per Month</t>
  </si>
  <si>
    <t>Retirement Age</t>
  </si>
  <si>
    <t>Variables</t>
  </si>
  <si>
    <t>Input</t>
  </si>
  <si>
    <t>Montthly</t>
  </si>
  <si>
    <t>Annual</t>
  </si>
  <si>
    <t>6% return with given starting amount and monthly savings</t>
  </si>
  <si>
    <t>Earliest Retirement</t>
  </si>
  <si>
    <t>Current Age</t>
  </si>
  <si>
    <t>Total Savings at current Age</t>
  </si>
  <si>
    <t>Input2</t>
  </si>
  <si>
    <t>Life Expectancy</t>
  </si>
  <si>
    <t>What rate of return can give me a 1 Million dollar investment if I am investing the given monthly savings at the given starting amount?</t>
  </si>
  <si>
    <t>Desired Assets at retirement</t>
  </si>
  <si>
    <t>You can withdraw this amount and still have 200,000 for an inheritance</t>
  </si>
  <si>
    <t>What Is the earliest age I retire given the savings, withdrawal, present value and future value?</t>
  </si>
  <si>
    <t>What if My investments only return 6%? Can I still retire at age 65?</t>
  </si>
  <si>
    <t>Savings Per month before retirement</t>
  </si>
  <si>
    <t>What is the maximum I can withdraw to still have $200,000 in assets as an inheritance for my children at the given life expectancy?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</si>
</sst>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1" applyNumberFormat="1" applyFont="1"/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06050E-F44C-4F00-A793-E89AC6A9693E}" name="Table1" displayName="Table1" ref="A1:D9" totalsRowShown="0">
  <autoFilter ref="A1:D9" xr:uid="{8006050E-F44C-4F00-A793-E89AC6A9693E}"/>
  <tableColumns count="4">
    <tableColumn id="1" xr3:uid="{5D1F87DE-4DBA-4D59-8B23-EC1D19D56C83}" name="Variables"/>
    <tableColumn id="2" xr3:uid="{AA8A38DE-CE23-40C7-9C6D-02AA9B8E6CF0}" name="Input"/>
    <tableColumn id="3" xr3:uid="{21201BC3-A627-4060-ACCC-D3E38145516E}" name="Earliest Retirement"/>
    <tableColumn id="4" xr3:uid="{76CB680D-F2D0-419D-8BBB-CAE5EA0FF8E0}" name="Input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55EB6A-A05D-42A8-A241-7AF538BF50DD}" name="Table2" displayName="Table2" ref="E1:E39" totalsRowShown="0">
  <autoFilter ref="E1:E39" xr:uid="{E355EB6A-A05D-42A8-A241-7AF538BF50DD}"/>
  <tableColumns count="1">
    <tableColumn id="1" xr3:uid="{0009AA3F-AAC6-45AC-A60D-99A7F8D51EF1}" name="Savings By Ag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85574D-8F4E-4FAD-9A82-7C9C645C79CE}" name="Table3" displayName="Table3" ref="H1:H39" totalsRowShown="0">
  <autoFilter ref="H1:H39" xr:uid="{8B85574D-8F4E-4FAD-9A82-7C9C645C79CE}"/>
  <tableColumns count="1">
    <tableColumn id="1" xr3:uid="{43F9D680-EFD9-4D51-A9A9-7C62C9615E85}" name="Withdrawal After 6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7E90-DE64-4DFD-80C2-9ABF62959562}">
  <dimension ref="A1:L73"/>
  <sheetViews>
    <sheetView tabSelected="1" workbookViewId="0">
      <selection activeCell="B1" sqref="B1"/>
    </sheetView>
  </sheetViews>
  <sheetFormatPr defaultRowHeight="15" x14ac:dyDescent="0.25"/>
  <cols>
    <col min="1" max="1" width="34.7109375" bestFit="1" customWidth="1"/>
    <col min="2" max="2" width="14.28515625" bestFit="1" customWidth="1"/>
    <col min="3" max="3" width="26" bestFit="1" customWidth="1"/>
    <col min="4" max="5" width="18.42578125" bestFit="1" customWidth="1"/>
    <col min="6" max="6" width="14.28515625" bestFit="1" customWidth="1"/>
    <col min="8" max="8" width="21.42578125" bestFit="1" customWidth="1"/>
    <col min="9" max="9" width="15.28515625" bestFit="1" customWidth="1"/>
    <col min="12" max="12" width="11.5703125" bestFit="1" customWidth="1"/>
  </cols>
  <sheetData>
    <row r="1" spans="1:12" x14ac:dyDescent="0.25">
      <c r="A1" t="s">
        <v>6</v>
      </c>
      <c r="B1" t="s">
        <v>7</v>
      </c>
      <c r="C1" t="s">
        <v>11</v>
      </c>
      <c r="D1" t="s">
        <v>14</v>
      </c>
      <c r="E1" t="s">
        <v>0</v>
      </c>
      <c r="H1" t="s">
        <v>1</v>
      </c>
    </row>
    <row r="2" spans="1:12" x14ac:dyDescent="0.25">
      <c r="A2" t="s">
        <v>12</v>
      </c>
      <c r="B2">
        <v>32</v>
      </c>
      <c r="E2">
        <v>33</v>
      </c>
      <c r="F2" s="1">
        <f>FV($B$5/12, 12, -$B$4, -$B$3)</f>
        <v>24149.975340375502</v>
      </c>
      <c r="H2" s="3">
        <v>66</v>
      </c>
      <c r="I2" s="1">
        <f>F34</f>
        <v>664548.44988939981</v>
      </c>
      <c r="L2" s="1"/>
    </row>
    <row r="3" spans="1:12" x14ac:dyDescent="0.25">
      <c r="A3" t="s">
        <v>13</v>
      </c>
      <c r="B3">
        <v>20000</v>
      </c>
      <c r="E3">
        <v>34</v>
      </c>
      <c r="F3" s="1">
        <f>FV($B$5/12, 12, -$B$4, -F2)</f>
        <v>28644.396587265499</v>
      </c>
      <c r="H3" s="3">
        <v>67</v>
      </c>
      <c r="I3" s="1">
        <f>I2*(1+$B$6/12)^12-$B$7*12</f>
        <v>662548.00982010551</v>
      </c>
      <c r="L3" s="1"/>
    </row>
    <row r="4" spans="1:12" x14ac:dyDescent="0.25">
      <c r="A4" t="s">
        <v>21</v>
      </c>
      <c r="B4">
        <v>200</v>
      </c>
      <c r="C4" t="s">
        <v>17</v>
      </c>
      <c r="D4">
        <v>800000</v>
      </c>
      <c r="E4">
        <v>35</v>
      </c>
      <c r="F4" s="1">
        <f t="shared" ref="F4:F39" si="0">FV($B$5/12, 12, -$B$4, -F3)</f>
        <v>33511.852581032559</v>
      </c>
      <c r="H4" s="3">
        <v>68</v>
      </c>
      <c r="I4" s="1">
        <f t="shared" ref="I4:I32" si="1">I3*(1+$B$6/12)^12-$B$7*12</f>
        <v>660445.22344026749</v>
      </c>
    </row>
    <row r="5" spans="1:12" x14ac:dyDescent="0.25">
      <c r="A5" t="s">
        <v>2</v>
      </c>
      <c r="B5" s="2">
        <v>0.08</v>
      </c>
      <c r="C5" t="s">
        <v>15</v>
      </c>
      <c r="D5">
        <v>80</v>
      </c>
      <c r="E5">
        <v>36</v>
      </c>
      <c r="F5" s="1">
        <f t="shared" si="0"/>
        <v>38783.305021689543</v>
      </c>
      <c r="H5" s="3">
        <v>69</v>
      </c>
      <c r="I5" s="1">
        <f t="shared" si="1"/>
        <v>658234.85451839713</v>
      </c>
    </row>
    <row r="6" spans="1:12" x14ac:dyDescent="0.25">
      <c r="A6" t="s">
        <v>3</v>
      </c>
      <c r="B6" s="2">
        <v>0.05</v>
      </c>
      <c r="E6">
        <v>37</v>
      </c>
      <c r="F6" s="1">
        <f t="shared" si="0"/>
        <v>44492.285415080296</v>
      </c>
      <c r="H6" s="3">
        <v>70</v>
      </c>
      <c r="I6" s="1">
        <f t="shared" si="1"/>
        <v>655911.39892746496</v>
      </c>
    </row>
    <row r="7" spans="1:12" x14ac:dyDescent="0.25">
      <c r="A7" t="s">
        <v>4</v>
      </c>
      <c r="B7">
        <v>3000</v>
      </c>
      <c r="E7">
        <v>38</v>
      </c>
      <c r="F7" s="1">
        <f t="shared" si="0"/>
        <v>50675.108365496228</v>
      </c>
      <c r="H7" s="3">
        <v>71</v>
      </c>
      <c r="I7" s="1">
        <f t="shared" si="1"/>
        <v>653469.07093885681</v>
      </c>
    </row>
    <row r="8" spans="1:12" x14ac:dyDescent="0.25">
      <c r="A8" t="s">
        <v>5</v>
      </c>
      <c r="B8">
        <v>65</v>
      </c>
      <c r="E8">
        <v>39</v>
      </c>
      <c r="F8" s="1">
        <f t="shared" si="0"/>
        <v>57371.102571474839</v>
      </c>
      <c r="H8" s="3">
        <v>72</v>
      </c>
      <c r="I8" s="1">
        <f t="shared" si="1"/>
        <v>650901.78881510184</v>
      </c>
    </row>
    <row r="9" spans="1:12" x14ac:dyDescent="0.25">
      <c r="B9" s="7"/>
      <c r="E9">
        <v>40</v>
      </c>
      <c r="F9" s="1">
        <f t="shared" si="0"/>
        <v>64622.860994135619</v>
      </c>
      <c r="H9" s="3">
        <v>73</v>
      </c>
      <c r="I9" s="1">
        <f t="shared" si="1"/>
        <v>648203.15966549772</v>
      </c>
    </row>
    <row r="10" spans="1:12" x14ac:dyDescent="0.25">
      <c r="D10" t="s">
        <v>11</v>
      </c>
      <c r="E10">
        <v>41</v>
      </c>
      <c r="F10" s="1">
        <f t="shared" si="0"/>
        <v>72476.511789364449</v>
      </c>
      <c r="H10" s="3">
        <v>74</v>
      </c>
      <c r="I10" s="1">
        <f t="shared" si="1"/>
        <v>645366.46352692088</v>
      </c>
    </row>
    <row r="11" spans="1:12" ht="45" x14ac:dyDescent="0.25">
      <c r="A11" s="4" t="s">
        <v>19</v>
      </c>
      <c r="B11" s="8">
        <f>NPER(B5/12, -B4, -B3, D4)</f>
        <v>422.81355005351963</v>
      </c>
      <c r="C11" s="3">
        <f>B11/12</f>
        <v>35.23446250445997</v>
      </c>
      <c r="D11" s="9">
        <f>C11+B2</f>
        <v>67.23446250445997</v>
      </c>
      <c r="E11">
        <v>42</v>
      </c>
      <c r="F11" s="1">
        <f t="shared" si="0"/>
        <v>80982.011727235687</v>
      </c>
      <c r="H11" s="3">
        <v>75</v>
      </c>
      <c r="I11" s="1">
        <f t="shared" si="1"/>
        <v>642384.63663018064</v>
      </c>
    </row>
    <row r="12" spans="1:12" ht="60" x14ac:dyDescent="0.25">
      <c r="A12" s="4" t="s">
        <v>22</v>
      </c>
      <c r="B12" s="1">
        <f>PMT(B6/12, (D5-B8)*12, D4-200000)</f>
        <v>-4744.761760449268</v>
      </c>
      <c r="C12" s="4" t="s">
        <v>18</v>
      </c>
      <c r="E12">
        <v>43</v>
      </c>
      <c r="F12" s="1">
        <f t="shared" si="0"/>
        <v>90193.463965101546</v>
      </c>
      <c r="H12" s="3">
        <v>76</v>
      </c>
      <c r="I12" s="1">
        <f t="shared" si="1"/>
        <v>639250.25381024834</v>
      </c>
    </row>
    <row r="13" spans="1:12" ht="45" x14ac:dyDescent="0.25">
      <c r="A13" s="4" t="s">
        <v>20</v>
      </c>
      <c r="B13" s="1">
        <f>FV(6%/12, (D5-B2)*12, B4, B3)</f>
        <v>-1021213.6368439505</v>
      </c>
      <c r="C13" s="4" t="s">
        <v>10</v>
      </c>
      <c r="E13">
        <v>44</v>
      </c>
      <c r="F13" s="1">
        <f t="shared" si="0"/>
        <v>100169.4621956912</v>
      </c>
      <c r="H13" s="3">
        <v>77</v>
      </c>
      <c r="I13" s="1">
        <f t="shared" si="1"/>
        <v>635955.51001656044</v>
      </c>
    </row>
    <row r="14" spans="1:12" ht="75" x14ac:dyDescent="0.25">
      <c r="A14" s="4" t="s">
        <v>16</v>
      </c>
      <c r="B14" s="5">
        <f>RATE((D5-B2)*12, B4, B3, -1000000)</f>
        <v>4.9548030270707404E-3</v>
      </c>
      <c r="C14" s="6">
        <f>B14*12</f>
        <v>5.9457636324848885E-2</v>
      </c>
      <c r="E14">
        <v>45</v>
      </c>
      <c r="F14" s="1">
        <f t="shared" si="0"/>
        <v>110973.4633593324</v>
      </c>
      <c r="H14" s="3">
        <v>78</v>
      </c>
      <c r="I14" s="1">
        <f t="shared" si="1"/>
        <v>632492.20087735343</v>
      </c>
    </row>
    <row r="15" spans="1:12" x14ac:dyDescent="0.25">
      <c r="B15" s="1" t="s">
        <v>8</v>
      </c>
      <c r="C15" t="s">
        <v>9</v>
      </c>
      <c r="E15">
        <v>46</v>
      </c>
      <c r="F15" s="1">
        <f t="shared" si="0"/>
        <v>122674.19129110358</v>
      </c>
      <c r="H15" s="3">
        <v>79</v>
      </c>
      <c r="I15" s="1">
        <f t="shared" si="1"/>
        <v>628851.70226963342</v>
      </c>
    </row>
    <row r="16" spans="1:12" x14ac:dyDescent="0.25">
      <c r="E16">
        <v>47</v>
      </c>
      <c r="F16" s="1">
        <f t="shared" si="0"/>
        <v>135346.07387050061</v>
      </c>
      <c r="H16" s="3">
        <v>80</v>
      </c>
      <c r="I16" s="1">
        <f t="shared" si="1"/>
        <v>625024.94884390663</v>
      </c>
    </row>
    <row r="17" spans="5:9" x14ac:dyDescent="0.25">
      <c r="E17">
        <v>48</v>
      </c>
      <c r="F17" s="1">
        <f t="shared" si="0"/>
        <v>149069.71645431026</v>
      </c>
      <c r="H17" s="3">
        <v>81</v>
      </c>
      <c r="I17" s="1">
        <f t="shared" si="1"/>
        <v>621002.41145019419</v>
      </c>
    </row>
    <row r="18" spans="5:9" x14ac:dyDescent="0.25">
      <c r="E18">
        <v>49</v>
      </c>
      <c r="F18" s="1">
        <f t="shared" si="0"/>
        <v>163932.41460417866</v>
      </c>
      <c r="H18" s="3">
        <v>82</v>
      </c>
      <c r="I18" s="1">
        <f t="shared" si="1"/>
        <v>616774.07340911927</v>
      </c>
    </row>
    <row r="19" spans="5:9" x14ac:dyDescent="0.25">
      <c r="E19">
        <v>50</v>
      </c>
      <c r="F19" s="1">
        <f t="shared" si="0"/>
        <v>180028.70937031502</v>
      </c>
      <c r="H19" s="3">
        <v>83</v>
      </c>
      <c r="I19" s="1">
        <f t="shared" si="1"/>
        <v>612329.40556897735</v>
      </c>
    </row>
    <row r="20" spans="5:9" x14ac:dyDescent="0.25">
      <c r="E20">
        <v>51</v>
      </c>
      <c r="F20" s="1">
        <f t="shared" si="0"/>
        <v>197460.988663469</v>
      </c>
      <c r="H20" s="3">
        <v>84</v>
      </c>
      <c r="I20" s="1">
        <f t="shared" si="1"/>
        <v>607657.34008667991</v>
      </c>
    </row>
    <row r="21" spans="5:9" x14ac:dyDescent="0.25">
      <c r="E21">
        <v>52</v>
      </c>
      <c r="F21" s="1">
        <f t="shared" si="0"/>
        <v>216340.13854048555</v>
      </c>
      <c r="H21" s="3">
        <v>85</v>
      </c>
      <c r="I21" s="1">
        <f t="shared" si="1"/>
        <v>602746.24286728038</v>
      </c>
    </row>
    <row r="22" spans="5:9" x14ac:dyDescent="0.25">
      <c r="E22">
        <v>53</v>
      </c>
      <c r="F22" s="1">
        <f t="shared" si="0"/>
        <v>236786.24854623954</v>
      </c>
      <c r="H22" s="3">
        <v>86</v>
      </c>
      <c r="I22" s="1">
        <f t="shared" si="1"/>
        <v>597583.88459345466</v>
      </c>
    </row>
    <row r="23" spans="5:9" x14ac:dyDescent="0.25">
      <c r="E23">
        <v>54</v>
      </c>
      <c r="F23" s="1">
        <f t="shared" si="0"/>
        <v>258929.37559860319</v>
      </c>
      <c r="H23" s="3">
        <v>87</v>
      </c>
      <c r="I23" s="1">
        <f t="shared" si="1"/>
        <v>592157.41027279454</v>
      </c>
    </row>
    <row r="24" spans="5:9" x14ac:dyDescent="0.25">
      <c r="E24">
        <v>55</v>
      </c>
      <c r="F24" s="1">
        <f t="shared" si="0"/>
        <v>282910.37127548904</v>
      </c>
      <c r="H24" s="3">
        <v>88</v>
      </c>
      <c r="I24" s="1">
        <f t="shared" si="1"/>
        <v>586453.30722708302</v>
      </c>
    </row>
    <row r="25" spans="5:9" x14ac:dyDescent="0.25">
      <c r="E25">
        <v>56</v>
      </c>
      <c r="F25" s="1">
        <f t="shared" si="0"/>
        <v>308881.77776630945</v>
      </c>
      <c r="H25" s="3">
        <v>89</v>
      </c>
      <c r="I25" s="1">
        <f t="shared" si="1"/>
        <v>580457.37144383986</v>
      </c>
    </row>
    <row r="26" spans="5:9" x14ac:dyDescent="0.25">
      <c r="E26">
        <v>57</v>
      </c>
      <c r="F26" s="1">
        <f t="shared" si="0"/>
        <v>337008.79818696534</v>
      </c>
      <c r="H26" s="3">
        <v>90</v>
      </c>
      <c r="I26" s="1">
        <f t="shared" si="1"/>
        <v>574154.67220634897</v>
      </c>
    </row>
    <row r="27" spans="5:9" x14ac:dyDescent="0.25">
      <c r="E27">
        <v>58</v>
      </c>
      <c r="F27" s="1">
        <f t="shared" si="0"/>
        <v>367470.34743050043</v>
      </c>
      <c r="H27" s="3">
        <v>91</v>
      </c>
      <c r="I27" s="1">
        <f t="shared" si="1"/>
        <v>567529.51491409028</v>
      </c>
    </row>
    <row r="28" spans="5:9" x14ac:dyDescent="0.25">
      <c r="E28">
        <v>59</v>
      </c>
      <c r="F28" s="1">
        <f t="shared" si="0"/>
        <v>400460.19023784163</v>
      </c>
      <c r="H28" s="3">
        <v>92</v>
      </c>
      <c r="I28" s="1">
        <f t="shared" si="1"/>
        <v>560565.40200099465</v>
      </c>
    </row>
    <row r="29" spans="5:9" x14ac:dyDescent="0.25">
      <c r="E29">
        <v>60</v>
      </c>
      <c r="F29" s="1">
        <f t="shared" si="0"/>
        <v>436188.17372784938</v>
      </c>
      <c r="H29" s="3">
        <v>93</v>
      </c>
      <c r="I29" s="1">
        <f t="shared" si="1"/>
        <v>553244.99185420235</v>
      </c>
    </row>
    <row r="30" spans="5:9" x14ac:dyDescent="0.25">
      <c r="E30">
        <v>61</v>
      </c>
      <c r="F30" s="1">
        <f t="shared" si="0"/>
        <v>474881.56222675467</v>
      </c>
      <c r="H30" s="3">
        <v>94</v>
      </c>
      <c r="I30" s="1">
        <f t="shared" si="1"/>
        <v>545550.05563102744</v>
      </c>
    </row>
    <row r="31" spans="5:9" x14ac:dyDescent="0.25">
      <c r="E31">
        <v>62</v>
      </c>
      <c r="F31" s="1">
        <f t="shared" si="0"/>
        <v>516786.48288778047</v>
      </c>
      <c r="H31" s="3">
        <v>95</v>
      </c>
      <c r="I31" s="1">
        <f t="shared" si="1"/>
        <v>537461.4318665961</v>
      </c>
    </row>
    <row r="32" spans="5:9" x14ac:dyDescent="0.25">
      <c r="E32">
        <v>63</v>
      </c>
      <c r="F32" s="1">
        <f t="shared" si="0"/>
        <v>562169.49129647925</v>
      </c>
      <c r="H32" s="3">
        <v>95</v>
      </c>
      <c r="I32" s="1">
        <f t="shared" si="1"/>
        <v>528958.97875912511</v>
      </c>
    </row>
    <row r="33" spans="4:9" x14ac:dyDescent="0.25">
      <c r="E33">
        <v>64</v>
      </c>
      <c r="F33" s="1">
        <f t="shared" si="0"/>
        <v>611319.26702054113</v>
      </c>
      <c r="H33" s="3"/>
      <c r="I33" s="1"/>
    </row>
    <row r="34" spans="4:9" x14ac:dyDescent="0.25">
      <c r="D34" t="s">
        <v>5</v>
      </c>
      <c r="E34">
        <v>65</v>
      </c>
      <c r="F34" s="1">
        <f t="shared" si="0"/>
        <v>664548.44988939981</v>
      </c>
      <c r="H34" s="3"/>
      <c r="I34" s="1"/>
    </row>
    <row r="35" spans="4:9" x14ac:dyDescent="0.25">
      <c r="E35">
        <v>66</v>
      </c>
      <c r="F35" s="1">
        <f t="shared" si="0"/>
        <v>722195.62868414051</v>
      </c>
      <c r="H35" s="3"/>
      <c r="I35" s="1"/>
    </row>
    <row r="36" spans="4:9" x14ac:dyDescent="0.25">
      <c r="E36">
        <v>67</v>
      </c>
      <c r="F36" s="1">
        <f t="shared" si="0"/>
        <v>784627.49488768913</v>
      </c>
      <c r="H36" s="3"/>
      <c r="I36" s="1"/>
    </row>
    <row r="37" spans="4:9" x14ac:dyDescent="0.25">
      <c r="E37">
        <v>68</v>
      </c>
      <c r="F37" s="1">
        <f t="shared" si="0"/>
        <v>852241.17519520468</v>
      </c>
      <c r="H37" s="3"/>
      <c r="I37" s="1"/>
    </row>
    <row r="38" spans="4:9" x14ac:dyDescent="0.25">
      <c r="E38">
        <v>69</v>
      </c>
      <c r="F38" s="1">
        <f t="shared" si="0"/>
        <v>925466.75762168469</v>
      </c>
      <c r="H38" s="3"/>
      <c r="I38" s="1"/>
    </row>
    <row r="39" spans="4:9" x14ac:dyDescent="0.25">
      <c r="E39">
        <v>70</v>
      </c>
      <c r="F39" s="1">
        <f t="shared" si="0"/>
        <v>1004770.0272752552</v>
      </c>
      <c r="H39" s="3"/>
      <c r="I39" s="1"/>
    </row>
    <row r="40" spans="4:9" x14ac:dyDescent="0.25">
      <c r="I40" s="1"/>
    </row>
    <row r="41" spans="4:9" x14ac:dyDescent="0.25">
      <c r="I41" s="1"/>
    </row>
    <row r="42" spans="4:9" x14ac:dyDescent="0.25">
      <c r="I42" s="1"/>
    </row>
    <row r="43" spans="4:9" x14ac:dyDescent="0.25">
      <c r="I43" s="1"/>
    </row>
    <row r="44" spans="4:9" x14ac:dyDescent="0.25">
      <c r="I44" s="1"/>
    </row>
    <row r="45" spans="4:9" x14ac:dyDescent="0.25">
      <c r="I45" s="1"/>
    </row>
    <row r="46" spans="4:9" x14ac:dyDescent="0.25">
      <c r="I46" s="1"/>
    </row>
    <row r="47" spans="4:9" x14ac:dyDescent="0.25">
      <c r="I47" s="1"/>
    </row>
    <row r="48" spans="4:9" x14ac:dyDescent="0.25">
      <c r="I48" s="1"/>
    </row>
    <row r="49" spans="9:9" x14ac:dyDescent="0.25">
      <c r="I49" s="1"/>
    </row>
    <row r="50" spans="9:9" x14ac:dyDescent="0.25">
      <c r="I50" s="1"/>
    </row>
    <row r="51" spans="9:9" x14ac:dyDescent="0.25">
      <c r="I51" s="1"/>
    </row>
    <row r="52" spans="9:9" x14ac:dyDescent="0.25">
      <c r="I52" s="1"/>
    </row>
    <row r="53" spans="9:9" x14ac:dyDescent="0.25">
      <c r="I53" s="1"/>
    </row>
    <row r="54" spans="9:9" x14ac:dyDescent="0.25">
      <c r="I54" s="1"/>
    </row>
    <row r="55" spans="9:9" x14ac:dyDescent="0.25">
      <c r="I55" s="1"/>
    </row>
    <row r="56" spans="9:9" x14ac:dyDescent="0.25">
      <c r="I56" s="1"/>
    </row>
    <row r="57" spans="9:9" x14ac:dyDescent="0.25">
      <c r="I57" s="1"/>
    </row>
    <row r="58" spans="9:9" x14ac:dyDescent="0.25">
      <c r="I58" s="1"/>
    </row>
    <row r="59" spans="9:9" x14ac:dyDescent="0.25">
      <c r="I59" s="1"/>
    </row>
    <row r="60" spans="9:9" x14ac:dyDescent="0.25">
      <c r="I60" s="1"/>
    </row>
    <row r="61" spans="9:9" x14ac:dyDescent="0.25">
      <c r="I61" s="1"/>
    </row>
    <row r="62" spans="9:9" x14ac:dyDescent="0.25">
      <c r="I62" s="1"/>
    </row>
    <row r="63" spans="9:9" x14ac:dyDescent="0.25">
      <c r="I63" s="1"/>
    </row>
    <row r="64" spans="9:9" x14ac:dyDescent="0.25">
      <c r="I64" s="1"/>
    </row>
    <row r="65" spans="9:9" x14ac:dyDescent="0.25">
      <c r="I65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0" spans="9:9" x14ac:dyDescent="0.25">
      <c r="I70" s="1"/>
    </row>
    <row r="71" spans="9:9" x14ac:dyDescent="0.25">
      <c r="I71" s="1"/>
    </row>
    <row r="72" spans="9:9" x14ac:dyDescent="0.25">
      <c r="I72" s="1"/>
    </row>
    <row r="73" spans="9:9" x14ac:dyDescent="0.25">
      <c r="I73" s="1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Anderson</dc:creator>
  <cp:lastModifiedBy>Benjamin Anderson</cp:lastModifiedBy>
  <dcterms:created xsi:type="dcterms:W3CDTF">2022-05-24T18:07:15Z</dcterms:created>
  <dcterms:modified xsi:type="dcterms:W3CDTF">2022-05-24T22:15:36Z</dcterms:modified>
</cp:coreProperties>
</file>