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ale WB\"/>
    </mc:Choice>
  </mc:AlternateContent>
  <xr:revisionPtr revIDLastSave="0" documentId="13_ncr:1_{A394151C-3132-4C83-AA15-520C6F0EFCFB}" xr6:coauthVersionLast="47" xr6:coauthVersionMax="47" xr10:uidLastSave="{00000000-0000-0000-0000-000000000000}"/>
  <bookViews>
    <workbookView xWindow="-19310" yWindow="-1280" windowWidth="19420" windowHeight="11500" activeTab="3" xr2:uid="{4FE66CA4-4FC1-44C4-8049-40E5B0AE4234}"/>
  </bookViews>
  <sheets>
    <sheet name="H3 Praccy" sheetId="1" r:id="rId1"/>
    <sheet name="H3 Males" sheetId="2" r:id="rId2"/>
    <sheet name="H2 Males" sheetId="3" r:id="rId3"/>
    <sheet name="H1 Ma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4" l="1"/>
  <c r="X4" i="4"/>
  <c r="X5" i="4"/>
  <c r="X6" i="4"/>
  <c r="X7" i="4"/>
  <c r="X8" i="4"/>
  <c r="X9" i="4"/>
  <c r="X10" i="4"/>
  <c r="X11" i="4"/>
  <c r="X12" i="4"/>
  <c r="X13" i="4"/>
  <c r="V3" i="4"/>
  <c r="V4" i="4"/>
  <c r="V5" i="4"/>
  <c r="V6" i="4"/>
  <c r="V7" i="4"/>
  <c r="V8" i="4"/>
  <c r="V9" i="4"/>
  <c r="V10" i="4"/>
  <c r="V11" i="4"/>
  <c r="V12" i="4"/>
  <c r="V13" i="4"/>
  <c r="T3" i="4"/>
  <c r="T4" i="4"/>
  <c r="T5" i="4"/>
  <c r="T6" i="4"/>
  <c r="T7" i="4"/>
  <c r="T8" i="4"/>
  <c r="T9" i="4"/>
  <c r="T10" i="4"/>
  <c r="T11" i="4"/>
  <c r="T12" i="4"/>
  <c r="T13" i="4"/>
  <c r="R3" i="4"/>
  <c r="R4" i="4"/>
  <c r="R5" i="4"/>
  <c r="R6" i="4"/>
  <c r="R7" i="4"/>
  <c r="R8" i="4"/>
  <c r="R9" i="4"/>
  <c r="R10" i="4"/>
  <c r="R11" i="4"/>
  <c r="R12" i="4"/>
  <c r="R13" i="4"/>
  <c r="V2" i="4"/>
  <c r="T2" i="4"/>
  <c r="R2" i="4"/>
  <c r="X3" i="3"/>
  <c r="X4" i="3"/>
  <c r="X5" i="3"/>
  <c r="X6" i="3"/>
  <c r="X7" i="3"/>
  <c r="X8" i="3"/>
  <c r="X9" i="3"/>
  <c r="X10" i="3"/>
  <c r="X11" i="3"/>
  <c r="X12" i="3"/>
  <c r="X13" i="3"/>
  <c r="V3" i="3"/>
  <c r="V4" i="3"/>
  <c r="V5" i="3"/>
  <c r="V6" i="3"/>
  <c r="V7" i="3"/>
  <c r="V8" i="3"/>
  <c r="V9" i="3"/>
  <c r="V10" i="3"/>
  <c r="V11" i="3"/>
  <c r="V12" i="3"/>
  <c r="V13" i="3"/>
  <c r="T3" i="3"/>
  <c r="T4" i="3"/>
  <c r="T5" i="3"/>
  <c r="T6" i="3"/>
  <c r="T7" i="3"/>
  <c r="T8" i="3"/>
  <c r="T9" i="3"/>
  <c r="T10" i="3"/>
  <c r="T11" i="3"/>
  <c r="T12" i="3"/>
  <c r="T13" i="3"/>
  <c r="R3" i="3"/>
  <c r="R4" i="3"/>
  <c r="R5" i="3"/>
  <c r="R6" i="3"/>
  <c r="R7" i="3"/>
  <c r="R8" i="3"/>
  <c r="R9" i="3"/>
  <c r="R10" i="3"/>
  <c r="R11" i="3"/>
  <c r="R12" i="3"/>
  <c r="R13" i="3"/>
  <c r="X2" i="3"/>
  <c r="V2" i="3"/>
  <c r="T2" i="3"/>
  <c r="R2" i="3"/>
  <c r="P14" i="2"/>
  <c r="P10" i="2"/>
  <c r="P7" i="2"/>
  <c r="P4" i="2"/>
  <c r="X3" i="2"/>
  <c r="X4" i="2"/>
  <c r="X5" i="2"/>
  <c r="X6" i="2"/>
  <c r="Y7" i="2" s="1"/>
  <c r="X7" i="2"/>
  <c r="X8" i="2"/>
  <c r="X9" i="2"/>
  <c r="X10" i="2"/>
  <c r="X11" i="2"/>
  <c r="X12" i="2"/>
  <c r="X13" i="2"/>
  <c r="X14" i="2"/>
  <c r="V3" i="2"/>
  <c r="V4" i="2"/>
  <c r="V5" i="2"/>
  <c r="V6" i="2"/>
  <c r="V7" i="2"/>
  <c r="V8" i="2"/>
  <c r="V9" i="2"/>
  <c r="V10" i="2"/>
  <c r="V11" i="2"/>
  <c r="V12" i="2"/>
  <c r="V13" i="2"/>
  <c r="V14" i="2"/>
  <c r="T3" i="2"/>
  <c r="T4" i="2"/>
  <c r="T5" i="2"/>
  <c r="T6" i="2"/>
  <c r="T7" i="2"/>
  <c r="T8" i="2"/>
  <c r="T9" i="2"/>
  <c r="T10" i="2"/>
  <c r="T11" i="2"/>
  <c r="T12" i="2"/>
  <c r="T13" i="2"/>
  <c r="T14" i="2"/>
  <c r="R3" i="2"/>
  <c r="R4" i="2"/>
  <c r="R5" i="2"/>
  <c r="R6" i="2"/>
  <c r="R7" i="2"/>
  <c r="R8" i="2"/>
  <c r="R9" i="2"/>
  <c r="R10" i="2"/>
  <c r="R11" i="2"/>
  <c r="R12" i="2"/>
  <c r="R13" i="2"/>
  <c r="R14" i="2"/>
  <c r="X2" i="2"/>
  <c r="V2" i="2"/>
  <c r="T2" i="2"/>
  <c r="R2" i="2"/>
  <c r="AH13" i="3"/>
  <c r="AH12" i="3"/>
  <c r="AH11" i="3"/>
  <c r="AH10" i="3"/>
  <c r="AH9" i="3"/>
  <c r="AH8" i="3"/>
  <c r="AH7" i="3"/>
  <c r="AH6" i="3"/>
  <c r="AH5" i="3"/>
  <c r="AH4" i="3"/>
  <c r="AH3" i="3"/>
  <c r="AH2" i="3"/>
  <c r="AF13" i="3"/>
  <c r="AF12" i="3"/>
  <c r="AF11" i="3"/>
  <c r="AF10" i="3"/>
  <c r="AF9" i="3"/>
  <c r="AF8" i="3"/>
  <c r="AF7" i="3"/>
  <c r="AF6" i="3"/>
  <c r="AF5" i="3"/>
  <c r="AF4" i="3"/>
  <c r="AF3" i="3"/>
  <c r="AF2" i="3"/>
  <c r="AD13" i="3"/>
  <c r="AD12" i="3"/>
  <c r="AD11" i="3"/>
  <c r="AD10" i="3"/>
  <c r="AD9" i="3"/>
  <c r="AD8" i="3"/>
  <c r="AD7" i="3"/>
  <c r="AD6" i="3"/>
  <c r="AD5" i="3"/>
  <c r="AD4" i="3"/>
  <c r="AD3" i="3"/>
  <c r="AD2" i="3"/>
  <c r="AB13" i="3"/>
  <c r="AB12" i="3"/>
  <c r="AB11" i="3"/>
  <c r="AB10" i="3"/>
  <c r="AB9" i="3"/>
  <c r="AB8" i="3"/>
  <c r="AB7" i="3"/>
  <c r="AB6" i="3"/>
  <c r="AB5" i="3"/>
  <c r="AB4" i="3"/>
  <c r="AB3" i="3"/>
  <c r="AB2" i="3"/>
  <c r="N13" i="3"/>
  <c r="L13" i="3"/>
  <c r="J13" i="3"/>
  <c r="H13" i="3"/>
  <c r="N3" i="3"/>
  <c r="N4" i="3"/>
  <c r="N5" i="3"/>
  <c r="N6" i="3"/>
  <c r="N7" i="3"/>
  <c r="N8" i="3"/>
  <c r="N9" i="3"/>
  <c r="N10" i="3"/>
  <c r="N11" i="3"/>
  <c r="N12" i="3"/>
  <c r="L3" i="3"/>
  <c r="L4" i="3"/>
  <c r="L5" i="3"/>
  <c r="L6" i="3"/>
  <c r="L7" i="3"/>
  <c r="L8" i="3"/>
  <c r="L9" i="3"/>
  <c r="L10" i="3"/>
  <c r="L11" i="3"/>
  <c r="L12" i="3"/>
  <c r="J3" i="3"/>
  <c r="J4" i="3"/>
  <c r="J5" i="3"/>
  <c r="J6" i="3"/>
  <c r="J7" i="3"/>
  <c r="J8" i="3"/>
  <c r="J9" i="3"/>
  <c r="J10" i="3"/>
  <c r="J11" i="3"/>
  <c r="J12" i="3"/>
  <c r="H3" i="3"/>
  <c r="H4" i="3"/>
  <c r="H5" i="3"/>
  <c r="H6" i="3"/>
  <c r="H7" i="3"/>
  <c r="H8" i="3"/>
  <c r="H9" i="3"/>
  <c r="H10" i="3"/>
  <c r="H11" i="3"/>
  <c r="H12" i="3"/>
  <c r="N2" i="3"/>
  <c r="L2" i="3"/>
  <c r="J2" i="3"/>
  <c r="H2" i="3"/>
  <c r="F13" i="3"/>
  <c r="AH13" i="4"/>
  <c r="AH12" i="4"/>
  <c r="AH11" i="4"/>
  <c r="AH10" i="4"/>
  <c r="AH9" i="4"/>
  <c r="AH8" i="4"/>
  <c r="AH7" i="4"/>
  <c r="AH6" i="4"/>
  <c r="AH5" i="4"/>
  <c r="AH4" i="4"/>
  <c r="AH3" i="4"/>
  <c r="AH2" i="4"/>
  <c r="AF13" i="4"/>
  <c r="AF12" i="4"/>
  <c r="AF11" i="4"/>
  <c r="AF10" i="4"/>
  <c r="AF9" i="4"/>
  <c r="AF8" i="4"/>
  <c r="AF7" i="4"/>
  <c r="AF6" i="4"/>
  <c r="AF5" i="4"/>
  <c r="AF4" i="4"/>
  <c r="AF3" i="4"/>
  <c r="AF2" i="4"/>
  <c r="AD13" i="4"/>
  <c r="AD12" i="4"/>
  <c r="AD11" i="4"/>
  <c r="AD10" i="4"/>
  <c r="AD9" i="4"/>
  <c r="AD8" i="4"/>
  <c r="AD7" i="4"/>
  <c r="AD6" i="4"/>
  <c r="AD5" i="4"/>
  <c r="AD4" i="4"/>
  <c r="AD3" i="4"/>
  <c r="AD2" i="4"/>
  <c r="AB13" i="4"/>
  <c r="AB12" i="4"/>
  <c r="AB11" i="4"/>
  <c r="AB10" i="4"/>
  <c r="AB9" i="4"/>
  <c r="AB8" i="4"/>
  <c r="AB7" i="4"/>
  <c r="AB6" i="4"/>
  <c r="AB5" i="4"/>
  <c r="AB4" i="4"/>
  <c r="AB3" i="4"/>
  <c r="AB2" i="4"/>
  <c r="X2" i="4"/>
  <c r="N3" i="4"/>
  <c r="N4" i="4"/>
  <c r="N5" i="4"/>
  <c r="N6" i="4"/>
  <c r="N7" i="4"/>
  <c r="N8" i="4"/>
  <c r="N9" i="4"/>
  <c r="N10" i="4"/>
  <c r="N11" i="4"/>
  <c r="N12" i="4"/>
  <c r="N13" i="4"/>
  <c r="N2" i="4"/>
  <c r="L3" i="4"/>
  <c r="L4" i="4"/>
  <c r="L5" i="4"/>
  <c r="L6" i="4"/>
  <c r="L7" i="4"/>
  <c r="L8" i="4"/>
  <c r="L9" i="4"/>
  <c r="L10" i="4"/>
  <c r="L11" i="4"/>
  <c r="L12" i="4"/>
  <c r="L13" i="4"/>
  <c r="L2" i="4"/>
  <c r="J3" i="4"/>
  <c r="J4" i="4"/>
  <c r="J5" i="4"/>
  <c r="J6" i="4"/>
  <c r="J7" i="4"/>
  <c r="J8" i="4"/>
  <c r="J9" i="4"/>
  <c r="J10" i="4"/>
  <c r="J11" i="4"/>
  <c r="J12" i="4"/>
  <c r="J13" i="4"/>
  <c r="J2" i="4"/>
  <c r="H3" i="4"/>
  <c r="H4" i="4"/>
  <c r="H5" i="4"/>
  <c r="H6" i="4"/>
  <c r="H7" i="4"/>
  <c r="H8" i="4"/>
  <c r="H9" i="4"/>
  <c r="H10" i="4"/>
  <c r="H11" i="4"/>
  <c r="H12" i="4"/>
  <c r="H13" i="4"/>
  <c r="H2" i="4"/>
  <c r="AJ13" i="2"/>
  <c r="AI13" i="2"/>
  <c r="AJ14" i="2"/>
  <c r="AI14" i="2"/>
  <c r="AJ10" i="2"/>
  <c r="AI10" i="2"/>
  <c r="AJ7" i="2"/>
  <c r="AI7" i="2"/>
  <c r="AJ4" i="2"/>
  <c r="AI4" i="2"/>
  <c r="Z7" i="2"/>
  <c r="O14" i="2"/>
  <c r="O10" i="2"/>
  <c r="O7" i="2"/>
  <c r="O4" i="2"/>
  <c r="AH14" i="2"/>
  <c r="AH13" i="2"/>
  <c r="AH12" i="2"/>
  <c r="AH11" i="2"/>
  <c r="AH10" i="2"/>
  <c r="AH9" i="2"/>
  <c r="AH8" i="2"/>
  <c r="AH7" i="2"/>
  <c r="AH6" i="2"/>
  <c r="AH5" i="2"/>
  <c r="AH4" i="2"/>
  <c r="AH3" i="2"/>
  <c r="AH2" i="2"/>
  <c r="AF14" i="2"/>
  <c r="AF13" i="2"/>
  <c r="AF12" i="2"/>
  <c r="AF11" i="2"/>
  <c r="AF10" i="2"/>
  <c r="AF9" i="2"/>
  <c r="AF8" i="2"/>
  <c r="AF7" i="2"/>
  <c r="AF6" i="2"/>
  <c r="AF5" i="2"/>
  <c r="AF4" i="2"/>
  <c r="AF3" i="2"/>
  <c r="AF2" i="2"/>
  <c r="AD14" i="2"/>
  <c r="AD13" i="2"/>
  <c r="AD12" i="2"/>
  <c r="AD11" i="2"/>
  <c r="AD10" i="2"/>
  <c r="AD9" i="2"/>
  <c r="AD8" i="2"/>
  <c r="AD7" i="2"/>
  <c r="AD6" i="2"/>
  <c r="AD5" i="2"/>
  <c r="AD4" i="2"/>
  <c r="AD3" i="2"/>
  <c r="AD2" i="2"/>
  <c r="AB14" i="2"/>
  <c r="AB13" i="2"/>
  <c r="AB12" i="2"/>
  <c r="AB11" i="2"/>
  <c r="AB10" i="2"/>
  <c r="AB9" i="2"/>
  <c r="AB8" i="2"/>
  <c r="AB7" i="2"/>
  <c r="AB6" i="2"/>
  <c r="AB5" i="2"/>
  <c r="AB4" i="2"/>
  <c r="AB3" i="2"/>
  <c r="AB2" i="2"/>
  <c r="Z10" i="2"/>
  <c r="Z4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2" i="2"/>
  <c r="R3" i="1"/>
  <c r="R4" i="1"/>
  <c r="R5" i="1"/>
  <c r="R6" i="1"/>
  <c r="R7" i="1"/>
  <c r="R8" i="1"/>
  <c r="R9" i="1"/>
  <c r="R10" i="1"/>
  <c r="R11" i="1"/>
  <c r="R12" i="1"/>
  <c r="R13" i="1"/>
  <c r="R1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T3" i="1" s="1"/>
  <c r="L3" i="1"/>
  <c r="L4" i="1"/>
  <c r="L5" i="1"/>
  <c r="N6" i="1" s="1"/>
  <c r="L6" i="1"/>
  <c r="L7" i="1"/>
  <c r="L8" i="1"/>
  <c r="L9" i="1"/>
  <c r="L10" i="1"/>
  <c r="N8" i="1" s="1"/>
  <c r="L11" i="1"/>
  <c r="N11" i="1" s="1"/>
  <c r="L12" i="1"/>
  <c r="L13" i="1"/>
  <c r="L14" i="1"/>
  <c r="L2" i="1"/>
  <c r="N3" i="1" s="1"/>
  <c r="H3" i="1"/>
  <c r="H4" i="1"/>
  <c r="H5" i="1"/>
  <c r="H6" i="1"/>
  <c r="H7" i="1"/>
  <c r="H8" i="1"/>
  <c r="J9" i="1" s="1"/>
  <c r="H9" i="1"/>
  <c r="H10" i="1"/>
  <c r="H11" i="1"/>
  <c r="H12" i="1"/>
  <c r="H13" i="1"/>
  <c r="H14" i="1"/>
  <c r="H2" i="1"/>
  <c r="Z13" i="2" l="1"/>
  <c r="Y10" i="2"/>
  <c r="Y13" i="2"/>
  <c r="Y4" i="2"/>
  <c r="T6" i="1"/>
  <c r="N5" i="1"/>
  <c r="J3" i="1"/>
  <c r="J2" i="1"/>
  <c r="J6" i="1"/>
  <c r="N12" i="1"/>
  <c r="T12" i="1"/>
  <c r="J12" i="1"/>
  <c r="N9" i="1"/>
  <c r="J8" i="1"/>
  <c r="T9" i="1"/>
  <c r="N2" i="1"/>
  <c r="T2" i="1"/>
  <c r="U3" i="1" s="1"/>
  <c r="T5" i="1"/>
  <c r="T8" i="1"/>
  <c r="T11" i="1"/>
  <c r="J5" i="1"/>
  <c r="J11" i="1"/>
  <c r="U11" i="1" s="1"/>
  <c r="U5" i="1" l="1"/>
  <c r="U9" i="1"/>
  <c r="U12" i="1"/>
  <c r="U6" i="1"/>
  <c r="U2" i="1"/>
  <c r="U8" i="1"/>
</calcChain>
</file>

<file path=xl/sharedStrings.xml><?xml version="1.0" encoding="utf-8"?>
<sst xmlns="http://schemas.openxmlformats.org/spreadsheetml/2006/main" count="154" uniqueCount="52">
  <si>
    <t>B-Cat 4</t>
  </si>
  <si>
    <t>HSP90 1</t>
  </si>
  <si>
    <t>HSP90 2</t>
  </si>
  <si>
    <t>HSP90 3</t>
  </si>
  <si>
    <t>HSP90 4</t>
  </si>
  <si>
    <t>B-Cat 2</t>
  </si>
  <si>
    <t>B-Cat 3</t>
  </si>
  <si>
    <t>Rel 2</t>
  </si>
  <si>
    <t>Rel 3</t>
  </si>
  <si>
    <t>Rel 4</t>
  </si>
  <si>
    <t>HFC</t>
  </si>
  <si>
    <t>HFCN</t>
  </si>
  <si>
    <t>HFB</t>
  </si>
  <si>
    <t>HFBN</t>
  </si>
  <si>
    <t>3.44.3</t>
  </si>
  <si>
    <t>3.42.1</t>
  </si>
  <si>
    <t>3.43.3</t>
  </si>
  <si>
    <t>4.57.1</t>
  </si>
  <si>
    <t>4.57.3</t>
  </si>
  <si>
    <t>4.57.2</t>
  </si>
  <si>
    <t>5.73.3</t>
  </si>
  <si>
    <t>5.76.2</t>
  </si>
  <si>
    <t>5.73.4</t>
  </si>
  <si>
    <t>6.91.1</t>
  </si>
  <si>
    <t>6.90.1</t>
  </si>
  <si>
    <t>6.90.2</t>
  </si>
  <si>
    <t>6.90.4</t>
  </si>
  <si>
    <t>1 HSP90</t>
  </si>
  <si>
    <t>2 HSP90</t>
  </si>
  <si>
    <t>3 HSP90</t>
  </si>
  <si>
    <t>4 HSP90</t>
  </si>
  <si>
    <t>B-Cat 1</t>
  </si>
  <si>
    <t>CYP 1</t>
  </si>
  <si>
    <t>CYP 2</t>
  </si>
  <si>
    <t>CYP 3</t>
  </si>
  <si>
    <t>CYP 4</t>
  </si>
  <si>
    <t>GS 1</t>
  </si>
  <si>
    <t>GS 2</t>
  </si>
  <si>
    <t>GS 3</t>
  </si>
  <si>
    <t>GS 4</t>
  </si>
  <si>
    <t>B-Cat R1</t>
  </si>
  <si>
    <t>B-Cat R2</t>
  </si>
  <si>
    <t>B-Cat R3</t>
  </si>
  <si>
    <t>B-Cat R4</t>
  </si>
  <si>
    <t>CYP R1</t>
  </si>
  <si>
    <t>CYP R2</t>
  </si>
  <si>
    <t>CYP R3</t>
  </si>
  <si>
    <t>CYP R4</t>
  </si>
  <si>
    <t>GS R1</t>
  </si>
  <si>
    <t>GS R2</t>
  </si>
  <si>
    <t>GS R3</t>
  </si>
  <si>
    <t>GS 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</si>
</sst>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B-Cat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Rel 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'H3 Praccy'!$S$2:$S$14</c:f>
              <c:strCache>
                <c:ptCount val="13"/>
                <c:pt idx="0">
                  <c:v>HFBN</c:v>
                </c:pt>
                <c:pt idx="1">
                  <c:v>HFBN</c:v>
                </c:pt>
                <c:pt idx="2">
                  <c:v>HFBN</c:v>
                </c:pt>
                <c:pt idx="3">
                  <c:v>HFB</c:v>
                </c:pt>
                <c:pt idx="4">
                  <c:v>HFB</c:v>
                </c:pt>
                <c:pt idx="5">
                  <c:v>HFB</c:v>
                </c:pt>
                <c:pt idx="6">
                  <c:v>HFCN</c:v>
                </c:pt>
                <c:pt idx="7">
                  <c:v>HFCN</c:v>
                </c:pt>
                <c:pt idx="8">
                  <c:v>HFCN</c:v>
                </c:pt>
                <c:pt idx="9">
                  <c:v>HFC</c:v>
                </c:pt>
                <c:pt idx="10">
                  <c:v>HFC</c:v>
                </c:pt>
                <c:pt idx="11">
                  <c:v>HFC</c:v>
                </c:pt>
                <c:pt idx="12">
                  <c:v>HFC</c:v>
                </c:pt>
              </c:strCache>
            </c:strRef>
          </c:cat>
          <c:val>
            <c:numRef>
              <c:f>'H3 Praccy'!$P$2:$P$14</c:f>
              <c:numCache>
                <c:formatCode>General</c:formatCode>
                <c:ptCount val="13"/>
                <c:pt idx="0">
                  <c:v>0.54900331539665648</c:v>
                </c:pt>
                <c:pt idx="1">
                  <c:v>0.41313923354749049</c:v>
                </c:pt>
                <c:pt idx="2">
                  <c:v>0.25344001104373926</c:v>
                </c:pt>
                <c:pt idx="3">
                  <c:v>0.64297136575957237</c:v>
                </c:pt>
                <c:pt idx="4">
                  <c:v>0.43699655181619251</c:v>
                </c:pt>
                <c:pt idx="5">
                  <c:v>0.5800273822245583</c:v>
                </c:pt>
                <c:pt idx="6">
                  <c:v>0.46548395880434518</c:v>
                </c:pt>
                <c:pt idx="7">
                  <c:v>2.110200914905945E-2</c:v>
                </c:pt>
                <c:pt idx="8">
                  <c:v>0.39799756823819815</c:v>
                </c:pt>
                <c:pt idx="9">
                  <c:v>0.64841600980581027</c:v>
                </c:pt>
                <c:pt idx="10">
                  <c:v>0.77653124054893397</c:v>
                </c:pt>
                <c:pt idx="11">
                  <c:v>1.4719928151342982</c:v>
                </c:pt>
                <c:pt idx="12">
                  <c:v>0.14279381153019635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8C-4CB4-876A-3E39C653A068}"/>
            </c:ext>
          </c:extLst>
        </c:ser>
        <c:ser>
          <c:idx val="2"/>
          <c:order val="2"/>
          <c:tx>
            <c:v>Rel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'H3 Praccy'!$L$2:$L$14</c:f>
              <c:numCache>
                <c:formatCode>General</c:formatCode>
                <c:ptCount val="13"/>
                <c:pt idx="0">
                  <c:v>0.53779176080729141</c:v>
                </c:pt>
                <c:pt idx="1">
                  <c:v>0.40599739976035099</c:v>
                </c:pt>
                <c:pt idx="2">
                  <c:v>0.27238501985385366</c:v>
                </c:pt>
                <c:pt idx="3">
                  <c:v>0.66761277446943534</c:v>
                </c:pt>
                <c:pt idx="4">
                  <c:v>0.44030156491481776</c:v>
                </c:pt>
                <c:pt idx="5">
                  <c:v>0.48130258047908153</c:v>
                </c:pt>
                <c:pt idx="6">
                  <c:v>0.44854246889597199</c:v>
                </c:pt>
                <c:pt idx="7">
                  <c:v>3.1967663784434823E-2</c:v>
                </c:pt>
                <c:pt idx="8">
                  <c:v>0.47707591204887279</c:v>
                </c:pt>
                <c:pt idx="9">
                  <c:v>0.88771509731612808</c:v>
                </c:pt>
                <c:pt idx="10">
                  <c:v>0.90406571807003189</c:v>
                </c:pt>
                <c:pt idx="11">
                  <c:v>1.4490978711217224</c:v>
                </c:pt>
                <c:pt idx="12">
                  <c:v>0.2730105000538724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8C-4CB4-876A-3E39C653A068}"/>
            </c:ext>
          </c:extLst>
        </c:ser>
        <c:ser>
          <c:idx val="3"/>
          <c:order val="3"/>
          <c:tx>
            <c:v>Rel 2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'H3 Praccy'!$H$2:$H$14</c:f>
              <c:numCache>
                <c:formatCode>General</c:formatCode>
                <c:ptCount val="13"/>
                <c:pt idx="0">
                  <c:v>0.39709368124027522</c:v>
                </c:pt>
                <c:pt idx="1">
                  <c:v>0.60022929128417934</c:v>
                </c:pt>
                <c:pt idx="2">
                  <c:v>0.62500009553852098</c:v>
                </c:pt>
                <c:pt idx="3">
                  <c:v>0.74314033768179799</c:v>
                </c:pt>
                <c:pt idx="4">
                  <c:v>0.78159072883055303</c:v>
                </c:pt>
                <c:pt idx="5">
                  <c:v>0.54348365416100131</c:v>
                </c:pt>
                <c:pt idx="6">
                  <c:v>0.46030362179186396</c:v>
                </c:pt>
                <c:pt idx="7">
                  <c:v>4.2694623936331347E-2</c:v>
                </c:pt>
                <c:pt idx="8">
                  <c:v>0.34519993772751484</c:v>
                </c:pt>
                <c:pt idx="9">
                  <c:v>0.53438024849812815</c:v>
                </c:pt>
                <c:pt idx="10">
                  <c:v>0.47711787036535652</c:v>
                </c:pt>
                <c:pt idx="11">
                  <c:v>1.840118534176528</c:v>
                </c:pt>
                <c:pt idx="12">
                  <c:v>0.13456581707639534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88C-4CB4-876A-3E39C653A068}"/>
            </c:ext>
          </c:extLst>
        </c:ser>
        <c:ser>
          <c:idx val="5"/>
          <c:order val="4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'H3 Praccy'!$M$2:$M$14</c:f>
              <c:numCache>
                <c:formatCode>General</c:formatCode>
                <c:ptCount val="13"/>
              </c:numCache>
            </c:numRef>
          </c:val>
          <c:extLst>
            <c:ext xmlns:c16="http://schemas.microsoft.com/office/drawing/2014/chart" uri="{C3380CC4-5D6E-409C-BE32-E72D297353CC}">
              <c16:uniqueId val="{00000009-B88C-4CB4-876A-3E39C653A068}"/>
            </c:ext>
          </c:extLst>
        </c:ser>
        <c:ser>
          <c:idx val="4"/>
          <c:order val="5"/>
          <c:tx>
            <c:v>Average</c:v>
          </c:tx>
          <c:spPr>
            <a:solidFill>
              <a:schemeClr val="accent5"/>
            </a:solidFill>
            <a:ln w="47625">
              <a:solidFill>
                <a:schemeClr val="accent5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'H3 Praccy'!$R$2:$R$14</c:f>
                <c:numCache>
                  <c:formatCode>General</c:formatCode>
                  <c:ptCount val="13"/>
                  <c:pt idx="0">
                    <c:v>4.8875229752049699E-2</c:v>
                  </c:pt>
                  <c:pt idx="1">
                    <c:v>6.3587089525873289E-2</c:v>
                  </c:pt>
                  <c:pt idx="2">
                    <c:v>0.12081970069043853</c:v>
                  </c:pt>
                  <c:pt idx="3">
                    <c:v>3.0134360937455855E-2</c:v>
                  </c:pt>
                  <c:pt idx="4">
                    <c:v>0.1143178714885455</c:v>
                  </c:pt>
                  <c:pt idx="5">
                    <c:v>2.8817930823151712E-2</c:v>
                  </c:pt>
                  <c:pt idx="6">
                    <c:v>5.0120670459676137E-3</c:v>
                  </c:pt>
                  <c:pt idx="7">
                    <c:v>6.2332938417070946E-3</c:v>
                  </c:pt>
                  <c:pt idx="8">
                    <c:v>3.8320466572917475E-2</c:v>
                  </c:pt>
                  <c:pt idx="9">
                    <c:v>0.1041136461142159</c:v>
                  </c:pt>
                  <c:pt idx="10">
                    <c:v>0.12653455256282156</c:v>
                  </c:pt>
                  <c:pt idx="11">
                    <c:v>0.12669690043071702</c:v>
                  </c:pt>
                  <c:pt idx="12">
                    <c:v>4.4839848416049918E-2</c:v>
                  </c:pt>
                </c:numCache>
              </c:numRef>
            </c:plus>
            <c:minus>
              <c:numRef>
                <c:f>'H3 Praccy'!$R$2:$R$14</c:f>
                <c:numCache>
                  <c:formatCode>General</c:formatCode>
                  <c:ptCount val="13"/>
                  <c:pt idx="0">
                    <c:v>4.8875229752049699E-2</c:v>
                  </c:pt>
                  <c:pt idx="1">
                    <c:v>6.3587089525873289E-2</c:v>
                  </c:pt>
                  <c:pt idx="2">
                    <c:v>0.12081970069043853</c:v>
                  </c:pt>
                  <c:pt idx="3">
                    <c:v>3.0134360937455855E-2</c:v>
                  </c:pt>
                  <c:pt idx="4">
                    <c:v>0.1143178714885455</c:v>
                  </c:pt>
                  <c:pt idx="5">
                    <c:v>2.8817930823151712E-2</c:v>
                  </c:pt>
                  <c:pt idx="6">
                    <c:v>5.0120670459676137E-3</c:v>
                  </c:pt>
                  <c:pt idx="7">
                    <c:v>6.2332938417070946E-3</c:v>
                  </c:pt>
                  <c:pt idx="8">
                    <c:v>3.8320466572917475E-2</c:v>
                  </c:pt>
                  <c:pt idx="9">
                    <c:v>0.1041136461142159</c:v>
                  </c:pt>
                  <c:pt idx="10">
                    <c:v>0.12653455256282156</c:v>
                  </c:pt>
                  <c:pt idx="11">
                    <c:v>0.12669690043071702</c:v>
                  </c:pt>
                  <c:pt idx="12">
                    <c:v>4.4839848416049918E-2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'H3 Praccy'!$Q$2:$Q$14</c:f>
              <c:numCache>
                <c:formatCode>General</c:formatCode>
                <c:ptCount val="13"/>
                <c:pt idx="0">
                  <c:v>0.49462958581474109</c:v>
                </c:pt>
                <c:pt idx="1">
                  <c:v>0.47312197486400692</c:v>
                </c:pt>
                <c:pt idx="2">
                  <c:v>0.38360837547870458</c:v>
                </c:pt>
                <c:pt idx="3">
                  <c:v>0.68457482597026864</c:v>
                </c:pt>
                <c:pt idx="4">
                  <c:v>0.55296294852052108</c:v>
                </c:pt>
                <c:pt idx="5">
                  <c:v>0.53493787228821377</c:v>
                </c:pt>
                <c:pt idx="6">
                  <c:v>0.45811001649739369</c:v>
                </c:pt>
                <c:pt idx="7">
                  <c:v>3.1921432289941869E-2</c:v>
                </c:pt>
                <c:pt idx="8">
                  <c:v>0.40675780600486194</c:v>
                </c:pt>
                <c:pt idx="9">
                  <c:v>0.69017045187335546</c:v>
                </c:pt>
                <c:pt idx="10">
                  <c:v>0.71923827632810744</c:v>
                </c:pt>
                <c:pt idx="11">
                  <c:v>1.5870697401441829</c:v>
                </c:pt>
                <c:pt idx="12">
                  <c:v>0.18345670955348803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88C-4CB4-876A-3E39C653A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27"/>
        <c:axId val="330890512"/>
        <c:axId val="330889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7030A0"/>
                    </a:solidFill>
                    <a:ln>
                      <a:solidFill>
                        <a:schemeClr val="tx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B88C-4CB4-876A-3E39C653A068}"/>
                    </c:ext>
                  </c:extLst>
                </c:dPt>
                <c:dPt>
                  <c:idx val="1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solidFill>
                        <a:schemeClr val="tx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B88C-4CB4-876A-3E39C653A068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rgbClr val="00B0F0"/>
                    </a:solidFill>
                    <a:ln>
                      <a:solidFill>
                        <a:schemeClr val="tx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B88C-4CB4-876A-3E39C653A068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solidFill>
                        <a:schemeClr val="tx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B88C-4CB4-876A-3E39C653A068}"/>
                    </c:ext>
                  </c:extLst>
                </c:dPt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('H3 Praccy'!$U$3,'H3 Praccy'!$U$6,'H3 Praccy'!$U$9,'H3 Praccy'!$U$12)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4.5160557865990707E-2</c:v>
                        </c:pt>
                        <c:pt idx="1">
                          <c:v>4.9758153859086031E-2</c:v>
                        </c:pt>
                        <c:pt idx="2">
                          <c:v>1.0720628649717876E-2</c:v>
                        </c:pt>
                        <c:pt idx="3">
                          <c:v>4.1922770816728565E-2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('H3 Praccy'!$U$3,'H3 Praccy'!$U$6,'H3 Praccy'!$U$9,'H3 Praccy'!$U$12)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4.5160557865990707E-2</c:v>
                        </c:pt>
                        <c:pt idx="1">
                          <c:v>4.9758153859086031E-2</c:v>
                        </c:pt>
                        <c:pt idx="2">
                          <c:v>1.0720628649717876E-2</c:v>
                        </c:pt>
                        <c:pt idx="3">
                          <c:v>4.1922770816728565E-2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'H3 Praccy'!$S$2:$S$14</c15:sqref>
                        </c15:formulaRef>
                      </c:ext>
                    </c:extLst>
                    <c:strCache>
                      <c:ptCount val="13"/>
                      <c:pt idx="0">
                        <c:v>HFBN</c:v>
                      </c:pt>
                      <c:pt idx="1">
                        <c:v>HFBN</c:v>
                      </c:pt>
                      <c:pt idx="2">
                        <c:v>HFBN</c:v>
                      </c:pt>
                      <c:pt idx="3">
                        <c:v>HFB</c:v>
                      </c:pt>
                      <c:pt idx="4">
                        <c:v>HFB</c:v>
                      </c:pt>
                      <c:pt idx="5">
                        <c:v>HFB</c:v>
                      </c:pt>
                      <c:pt idx="6">
                        <c:v>HFCN</c:v>
                      </c:pt>
                      <c:pt idx="7">
                        <c:v>HFCN</c:v>
                      </c:pt>
                      <c:pt idx="8">
                        <c:v>HFCN</c:v>
                      </c:pt>
                      <c:pt idx="9">
                        <c:v>HFC</c:v>
                      </c:pt>
                      <c:pt idx="10">
                        <c:v>HFC</c:v>
                      </c:pt>
                      <c:pt idx="11">
                        <c:v>HFC</c:v>
                      </c:pt>
                      <c:pt idx="12">
                        <c:v>HFC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('H3 Praccy'!$U$2,'H3 Praccy'!$U$5,'H3 Praccy'!$U$8,'H3 Praccy'!$U$11)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0.45045331205248412</c:v>
                      </c:pt>
                      <c:pt idx="1">
                        <c:v>0.59082521559300127</c:v>
                      </c:pt>
                      <c:pt idx="2">
                        <c:v>0.29892975159739915</c:v>
                      </c:pt>
                      <c:pt idx="3">
                        <c:v>0.79498379447478351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88C-4CB4-876A-3E39C653A068}"/>
                  </c:ext>
                </c:extLst>
              </c15:ser>
            </c15:filteredBarSeries>
          </c:ext>
        </c:extLst>
      </c:barChart>
      <c:catAx>
        <c:axId val="33089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89552"/>
        <c:crosses val="autoZero"/>
        <c:auto val="1"/>
        <c:lblAlgn val="ctr"/>
        <c:lblOffset val="100"/>
        <c:noMultiLvlLbl val="0"/>
      </c:catAx>
      <c:valAx>
        <c:axId val="3308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9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B-Cat in HF Males at 18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873-4D24-8A6D-A85140CE9E0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873-4D24-8A6D-A85140CE9E0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873-4D24-8A6D-A85140CE9E0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873-4D24-8A6D-A85140CE9E09}"/>
              </c:ext>
            </c:extLst>
          </c:dPt>
          <c:errBars>
            <c:errBarType val="both"/>
            <c:errValType val="cust"/>
            <c:noEndCap val="0"/>
            <c:plus>
              <c:numRef>
                <c:f>('H3 Praccy'!$U$3,'H3 Praccy'!$U$6,'H3 Praccy'!$U$9,'H3 Praccy'!$U$12)</c:f>
                <c:numCache>
                  <c:formatCode>General</c:formatCode>
                  <c:ptCount val="4"/>
                  <c:pt idx="0">
                    <c:v>4.5160557865990707E-2</c:v>
                  </c:pt>
                  <c:pt idx="1">
                    <c:v>4.9758153859086031E-2</c:v>
                  </c:pt>
                  <c:pt idx="2">
                    <c:v>1.0720628649717876E-2</c:v>
                  </c:pt>
                  <c:pt idx="3">
                    <c:v>4.1922770816728565E-2</c:v>
                  </c:pt>
                </c:numCache>
                <c:extLst xmlns:c15="http://schemas.microsoft.com/office/drawing/2012/chart"/>
              </c:numRef>
            </c:plus>
            <c:minus>
              <c:numRef>
                <c:f>('H3 Praccy'!$U$3,'H3 Praccy'!$U$6,'H3 Praccy'!$U$9,'H3 Praccy'!$U$12)</c:f>
                <c:numCache>
                  <c:formatCode>General</c:formatCode>
                  <c:ptCount val="4"/>
                  <c:pt idx="0">
                    <c:v>4.5160557865990707E-2</c:v>
                  </c:pt>
                  <c:pt idx="1">
                    <c:v>4.9758153859086031E-2</c:v>
                  </c:pt>
                  <c:pt idx="2">
                    <c:v>1.0720628649717876E-2</c:v>
                  </c:pt>
                  <c:pt idx="3">
                    <c:v>4.1922770816728565E-2</c:v>
                  </c:pt>
                </c:numCache>
                <c:extLst xmlns:c15="http://schemas.microsoft.com/office/drawing/2012/chart"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'H3 Praccy'!$S$2:$S$14</c:f>
              <c:strCache>
                <c:ptCount val="13"/>
                <c:pt idx="0">
                  <c:v>HFBN</c:v>
                </c:pt>
                <c:pt idx="1">
                  <c:v>HFBN</c:v>
                </c:pt>
                <c:pt idx="2">
                  <c:v>HFBN</c:v>
                </c:pt>
                <c:pt idx="3">
                  <c:v>HFB</c:v>
                </c:pt>
                <c:pt idx="4">
                  <c:v>HFB</c:v>
                </c:pt>
                <c:pt idx="5">
                  <c:v>HFB</c:v>
                </c:pt>
                <c:pt idx="6">
                  <c:v>HFCN</c:v>
                </c:pt>
                <c:pt idx="7">
                  <c:v>HFCN</c:v>
                </c:pt>
                <c:pt idx="8">
                  <c:v>HFCN</c:v>
                </c:pt>
                <c:pt idx="9">
                  <c:v>HFC</c:v>
                </c:pt>
                <c:pt idx="10">
                  <c:v>HFC</c:v>
                </c:pt>
                <c:pt idx="11">
                  <c:v>HFC</c:v>
                </c:pt>
                <c:pt idx="12">
                  <c:v>HFC</c:v>
                </c:pt>
              </c:strCache>
              <c:extLst xmlns:c15="http://schemas.microsoft.com/office/drawing/2012/chart"/>
            </c:strRef>
          </c:cat>
          <c:val>
            <c:numRef>
              <c:f>('H3 Praccy'!$U$2,'H3 Praccy'!$U$5,'H3 Praccy'!$U$8,'H3 Praccy'!$U$11)</c:f>
              <c:numCache>
                <c:formatCode>General</c:formatCode>
                <c:ptCount val="4"/>
                <c:pt idx="0">
                  <c:v>0.45045331205248412</c:v>
                </c:pt>
                <c:pt idx="1">
                  <c:v>0.59082521559300127</c:v>
                </c:pt>
                <c:pt idx="2">
                  <c:v>0.29892975159739915</c:v>
                </c:pt>
                <c:pt idx="3">
                  <c:v>0.79498379447478351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D-3873-4D24-8A6D-A85140CE9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0"/>
        <c:overlap val="-27"/>
        <c:axId val="330890512"/>
        <c:axId val="3308895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Rel 4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'H3 Praccy'!$S$2:$S$14</c15:sqref>
                        </c15:formulaRef>
                      </c:ext>
                    </c:extLst>
                    <c:strCache>
                      <c:ptCount val="13"/>
                      <c:pt idx="0">
                        <c:v>HFBN</c:v>
                      </c:pt>
                      <c:pt idx="1">
                        <c:v>HFBN</c:v>
                      </c:pt>
                      <c:pt idx="2">
                        <c:v>HFBN</c:v>
                      </c:pt>
                      <c:pt idx="3">
                        <c:v>HFB</c:v>
                      </c:pt>
                      <c:pt idx="4">
                        <c:v>HFB</c:v>
                      </c:pt>
                      <c:pt idx="5">
                        <c:v>HFB</c:v>
                      </c:pt>
                      <c:pt idx="6">
                        <c:v>HFCN</c:v>
                      </c:pt>
                      <c:pt idx="7">
                        <c:v>HFCN</c:v>
                      </c:pt>
                      <c:pt idx="8">
                        <c:v>HFCN</c:v>
                      </c:pt>
                      <c:pt idx="9">
                        <c:v>HFC</c:v>
                      </c:pt>
                      <c:pt idx="10">
                        <c:v>HFC</c:v>
                      </c:pt>
                      <c:pt idx="11">
                        <c:v>HFC</c:v>
                      </c:pt>
                      <c:pt idx="12">
                        <c:v>HFC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'H3 Praccy'!$P$2:$P$14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0.54900331539665648</c:v>
                      </c:pt>
                      <c:pt idx="1">
                        <c:v>0.41313923354749049</c:v>
                      </c:pt>
                      <c:pt idx="2">
                        <c:v>0.25344001104373926</c:v>
                      </c:pt>
                      <c:pt idx="3">
                        <c:v>0.64297136575957237</c:v>
                      </c:pt>
                      <c:pt idx="4">
                        <c:v>0.43699655181619251</c:v>
                      </c:pt>
                      <c:pt idx="5">
                        <c:v>0.5800273822245583</c:v>
                      </c:pt>
                      <c:pt idx="6">
                        <c:v>0.46548395880434518</c:v>
                      </c:pt>
                      <c:pt idx="7">
                        <c:v>2.110200914905945E-2</c:v>
                      </c:pt>
                      <c:pt idx="8">
                        <c:v>0.39799756823819815</c:v>
                      </c:pt>
                      <c:pt idx="9">
                        <c:v>0.64841600980581027</c:v>
                      </c:pt>
                      <c:pt idx="10">
                        <c:v>0.77653124054893397</c:v>
                      </c:pt>
                      <c:pt idx="11">
                        <c:v>1.4719928151342982</c:v>
                      </c:pt>
                      <c:pt idx="12">
                        <c:v>0.14279381153019635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873-4D24-8A6D-A85140CE9E0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v>Rel 3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'H3 Praccy'!$L$2:$L$14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0.53779176080729141</c:v>
                      </c:pt>
                      <c:pt idx="1">
                        <c:v>0.40599739976035099</c:v>
                      </c:pt>
                      <c:pt idx="2">
                        <c:v>0.27238501985385366</c:v>
                      </c:pt>
                      <c:pt idx="3">
                        <c:v>0.66761277446943534</c:v>
                      </c:pt>
                      <c:pt idx="4">
                        <c:v>0.44030156491481776</c:v>
                      </c:pt>
                      <c:pt idx="5">
                        <c:v>0.48130258047908153</c:v>
                      </c:pt>
                      <c:pt idx="6">
                        <c:v>0.44854246889597199</c:v>
                      </c:pt>
                      <c:pt idx="7">
                        <c:v>3.1967663784434823E-2</c:v>
                      </c:pt>
                      <c:pt idx="8">
                        <c:v>0.47707591204887279</c:v>
                      </c:pt>
                      <c:pt idx="9">
                        <c:v>0.88771509731612808</c:v>
                      </c:pt>
                      <c:pt idx="10">
                        <c:v>0.90406571807003189</c:v>
                      </c:pt>
                      <c:pt idx="11">
                        <c:v>1.4490978711217224</c:v>
                      </c:pt>
                      <c:pt idx="12">
                        <c:v>0.2730105000538724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73-4D24-8A6D-A85140CE9E0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Rel 2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'H3 Praccy'!$H$2:$H$14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0.39709368124027522</c:v>
                      </c:pt>
                      <c:pt idx="1">
                        <c:v>0.60022929128417934</c:v>
                      </c:pt>
                      <c:pt idx="2">
                        <c:v>0.62500009553852098</c:v>
                      </c:pt>
                      <c:pt idx="3">
                        <c:v>0.74314033768179799</c:v>
                      </c:pt>
                      <c:pt idx="4">
                        <c:v>0.78159072883055303</c:v>
                      </c:pt>
                      <c:pt idx="5">
                        <c:v>0.54348365416100131</c:v>
                      </c:pt>
                      <c:pt idx="6">
                        <c:v>0.46030362179186396</c:v>
                      </c:pt>
                      <c:pt idx="7">
                        <c:v>4.2694623936331347E-2</c:v>
                      </c:pt>
                      <c:pt idx="8">
                        <c:v>0.34519993772751484</c:v>
                      </c:pt>
                      <c:pt idx="9">
                        <c:v>0.53438024849812815</c:v>
                      </c:pt>
                      <c:pt idx="10">
                        <c:v>0.47711787036535652</c:v>
                      </c:pt>
                      <c:pt idx="11">
                        <c:v>1.840118534176528</c:v>
                      </c:pt>
                      <c:pt idx="12">
                        <c:v>0.13456581707639534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73-4D24-8A6D-A85140CE9E09}"/>
                  </c:ext>
                </c:extLst>
              </c15:ser>
            </c15:filteredBarSeries>
            <c15:filteredBarSeries>
              <c15:ser>
                <c:idx val="5"/>
                <c:order val="4"/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'H3 Praccy'!$M$2:$M$14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73-4D24-8A6D-A85140CE9E09}"/>
                  </c:ext>
                </c:extLst>
              </c15:ser>
            </c15:filteredBarSeries>
            <c15:filteredBarSeries>
              <c15:ser>
                <c:idx val="4"/>
                <c:order val="5"/>
                <c:tx>
                  <c:v>Average</c:v>
                </c:tx>
                <c:spPr>
                  <a:solidFill>
                    <a:schemeClr val="accent5"/>
                  </a:solidFill>
                  <a:ln w="47625">
                    <a:solidFill>
                      <a:schemeClr val="accent5"/>
                    </a:solidFill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'H3 Praccy'!$R$2:$R$14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4.8875229752049699E-2</c:v>
                        </c:pt>
                        <c:pt idx="1">
                          <c:v>6.3587089525873289E-2</c:v>
                        </c:pt>
                        <c:pt idx="2">
                          <c:v>0.12081970069043853</c:v>
                        </c:pt>
                        <c:pt idx="3">
                          <c:v>3.0134360937455855E-2</c:v>
                        </c:pt>
                        <c:pt idx="4">
                          <c:v>0.1143178714885455</c:v>
                        </c:pt>
                        <c:pt idx="5">
                          <c:v>2.8817930823151712E-2</c:v>
                        </c:pt>
                        <c:pt idx="6">
                          <c:v>5.0120670459676137E-3</c:v>
                        </c:pt>
                        <c:pt idx="7">
                          <c:v>6.2332938417070946E-3</c:v>
                        </c:pt>
                        <c:pt idx="8">
                          <c:v>3.8320466572917475E-2</c:v>
                        </c:pt>
                        <c:pt idx="9">
                          <c:v>0.1041136461142159</c:v>
                        </c:pt>
                        <c:pt idx="10">
                          <c:v>0.12653455256282156</c:v>
                        </c:pt>
                        <c:pt idx="11">
                          <c:v>0.12669690043071702</c:v>
                        </c:pt>
                        <c:pt idx="12">
                          <c:v>4.4839848416049918E-2</c:v>
                        </c:pt>
                      </c:numCache>
                    </c:numRef>
                  </c:plus>
                  <c:minus>
                    <c:numRef>
                      <c:extLst xmlns:c15="http://schemas.microsoft.com/office/drawing/2012/chart">
                        <c:ext xmlns:c15="http://schemas.microsoft.com/office/drawing/2012/chart" uri="{02D57815-91ED-43cb-92C2-25804820EDAC}">
                          <c15:formulaRef>
                            <c15:sqref>'H3 Praccy'!$R$2:$R$14</c15:sqref>
                          </c15:formulaRef>
                        </c:ext>
                      </c:extLst>
                      <c:numCache>
                        <c:formatCode>General</c:formatCode>
                        <c:ptCount val="13"/>
                        <c:pt idx="0">
                          <c:v>4.8875229752049699E-2</c:v>
                        </c:pt>
                        <c:pt idx="1">
                          <c:v>6.3587089525873289E-2</c:v>
                        </c:pt>
                        <c:pt idx="2">
                          <c:v>0.12081970069043853</c:v>
                        </c:pt>
                        <c:pt idx="3">
                          <c:v>3.0134360937455855E-2</c:v>
                        </c:pt>
                        <c:pt idx="4">
                          <c:v>0.1143178714885455</c:v>
                        </c:pt>
                        <c:pt idx="5">
                          <c:v>2.8817930823151712E-2</c:v>
                        </c:pt>
                        <c:pt idx="6">
                          <c:v>5.0120670459676137E-3</c:v>
                        </c:pt>
                        <c:pt idx="7">
                          <c:v>6.2332938417070946E-3</c:v>
                        </c:pt>
                        <c:pt idx="8">
                          <c:v>3.8320466572917475E-2</c:v>
                        </c:pt>
                        <c:pt idx="9">
                          <c:v>0.1041136461142159</c:v>
                        </c:pt>
                        <c:pt idx="10">
                          <c:v>0.12653455256282156</c:v>
                        </c:pt>
                        <c:pt idx="11">
                          <c:v>0.12669690043071702</c:v>
                        </c:pt>
                        <c:pt idx="12">
                          <c:v>4.4839848416049918E-2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'H3 Praccy'!$Q$2:$Q$14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0.49462958581474109</c:v>
                      </c:pt>
                      <c:pt idx="1">
                        <c:v>0.47312197486400692</c:v>
                      </c:pt>
                      <c:pt idx="2">
                        <c:v>0.38360837547870458</c:v>
                      </c:pt>
                      <c:pt idx="3">
                        <c:v>0.68457482597026864</c:v>
                      </c:pt>
                      <c:pt idx="4">
                        <c:v>0.55296294852052108</c:v>
                      </c:pt>
                      <c:pt idx="5">
                        <c:v>0.53493787228821377</c:v>
                      </c:pt>
                      <c:pt idx="6">
                        <c:v>0.45811001649739369</c:v>
                      </c:pt>
                      <c:pt idx="7">
                        <c:v>3.1921432289941869E-2</c:v>
                      </c:pt>
                      <c:pt idx="8">
                        <c:v>0.40675780600486194</c:v>
                      </c:pt>
                      <c:pt idx="9">
                        <c:v>0.69017045187335546</c:v>
                      </c:pt>
                      <c:pt idx="10">
                        <c:v>0.71923827632810744</c:v>
                      </c:pt>
                      <c:pt idx="11">
                        <c:v>1.5870697401441829</c:v>
                      </c:pt>
                      <c:pt idx="12">
                        <c:v>0.18345670955348803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73-4D24-8A6D-A85140CE9E09}"/>
                  </c:ext>
                </c:extLst>
              </c15:ser>
            </c15:filteredBarSeries>
          </c:ext>
        </c:extLst>
      </c:barChart>
      <c:catAx>
        <c:axId val="330890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89552"/>
        <c:crosses val="autoZero"/>
        <c:auto val="1"/>
        <c:lblAlgn val="ctr"/>
        <c:lblOffset val="100"/>
        <c:noMultiLvlLbl val="0"/>
      </c:catAx>
      <c:valAx>
        <c:axId val="33088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Expression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890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B-Cat H3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B1-4DC7-AFF6-60100F20D52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B1-4DC7-AFF6-60100F20D52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1-4DC7-AFF6-60100F20D52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B1-4DC7-AFF6-60100F20D523}"/>
              </c:ext>
            </c:extLst>
          </c:dPt>
          <c:errBars>
            <c:errBarType val="both"/>
            <c:errValType val="cust"/>
            <c:noEndCap val="0"/>
            <c:plus>
              <c:numRef>
                <c:f>('H3 Males'!$P$4,'H3 Males'!$P$7,'H3 Males'!$P$10,'H3 Males'!$P$14)</c:f>
                <c:numCache>
                  <c:formatCode>General</c:formatCode>
                  <c:ptCount val="4"/>
                  <c:pt idx="0">
                    <c:v>7.9638975615880889E-2</c:v>
                  </c:pt>
                  <c:pt idx="1">
                    <c:v>6.0243896241681263E-2</c:v>
                  </c:pt>
                  <c:pt idx="2">
                    <c:v>5.5445178279207981E-2</c:v>
                  </c:pt>
                  <c:pt idx="3">
                    <c:v>0.24823025358423229</c:v>
                  </c:pt>
                </c:numCache>
              </c:numRef>
            </c:plus>
            <c:minus>
              <c:numRef>
                <c:f>('H3 Males'!$P$4,'H3 Males'!$P$7,'H3 Males'!$P$10,'H3 Males'!$P$14)</c:f>
                <c:numCache>
                  <c:formatCode>General</c:formatCode>
                  <c:ptCount val="4"/>
                  <c:pt idx="0">
                    <c:v>7.9638975615880889E-2</c:v>
                  </c:pt>
                  <c:pt idx="1">
                    <c:v>6.0243896241681263E-2</c:v>
                  </c:pt>
                  <c:pt idx="2">
                    <c:v>5.5445178279207981E-2</c:v>
                  </c:pt>
                  <c:pt idx="3">
                    <c:v>0.24823025358423229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('H3 Males'!$F$4,'H3 Males'!$F$7,'H3 Males'!$F$10,'H3 Males'!$F$14)</c:f>
              <c:strCache>
                <c:ptCount val="4"/>
                <c:pt idx="0">
                  <c:v>HFBN</c:v>
                </c:pt>
                <c:pt idx="1">
                  <c:v>HFB</c:v>
                </c:pt>
                <c:pt idx="2">
                  <c:v>HFCN</c:v>
                </c:pt>
                <c:pt idx="3">
                  <c:v>HFC</c:v>
                </c:pt>
              </c:strCache>
            </c:strRef>
          </c:cat>
          <c:val>
            <c:numRef>
              <c:f>('H3 Males'!$O$4,'H3 Males'!$O$7,'H3 Males'!$O$10,'H3 Males'!$O$14)</c:f>
              <c:numCache>
                <c:formatCode>General</c:formatCode>
                <c:ptCount val="4"/>
                <c:pt idx="0">
                  <c:v>0.65968340449822616</c:v>
                </c:pt>
                <c:pt idx="1">
                  <c:v>1.0141228558323943</c:v>
                </c:pt>
                <c:pt idx="2">
                  <c:v>0.38665882647156141</c:v>
                </c:pt>
                <c:pt idx="3">
                  <c:v>1.5205024218432672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1-4DC7-AFF6-60100F20D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707312"/>
        <c:axId val="1201708752"/>
      </c:barChart>
      <c:catAx>
        <c:axId val="12017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8752"/>
        <c:crosses val="autoZero"/>
        <c:auto val="1"/>
        <c:lblAlgn val="ctr"/>
        <c:lblOffset val="100"/>
        <c:noMultiLvlLbl val="0"/>
      </c:catAx>
      <c:valAx>
        <c:axId val="1201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</a:t>
            </a:r>
            <a:r>
              <a:rPr lang="en-US" baseline="0"/>
              <a:t> H3 Males</a:t>
            </a:r>
          </a:p>
        </c:rich>
      </c:tx>
      <c:layout>
        <c:manualLayout>
          <c:xMode val="edge"/>
          <c:yMode val="edge"/>
          <c:x val="0.4063123359580052"/>
          <c:y val="2.7809965237543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A6-42A7-ABE8-29C0E711BF7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2A6-42A7-ABE8-29C0E711BF79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A6-42A7-ABE8-29C0E711BF7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2A6-42A7-ABE8-29C0E711BF79}"/>
              </c:ext>
            </c:extLst>
          </c:dPt>
          <c:errBars>
            <c:errBarType val="both"/>
            <c:errValType val="cust"/>
            <c:noEndCap val="0"/>
            <c:plus>
              <c:numRef>
                <c:f>('H3 Males'!$Z$4,'H3 Males'!$Z$7,'H3 Males'!$Z$10,'H3 Males'!$Z$13)</c:f>
                <c:numCache>
                  <c:formatCode>General</c:formatCode>
                  <c:ptCount val="4"/>
                  <c:pt idx="0">
                    <c:v>6.1873285738388732E-2</c:v>
                  </c:pt>
                  <c:pt idx="1">
                    <c:v>5.9255447822286429E-2</c:v>
                  </c:pt>
                  <c:pt idx="2">
                    <c:v>7.9654284561690075E-2</c:v>
                  </c:pt>
                  <c:pt idx="3">
                    <c:v>0.12597184210139831</c:v>
                  </c:pt>
                </c:numCache>
              </c:numRef>
            </c:plus>
            <c:minus>
              <c:numRef>
                <c:f>('H3 Males'!$Z$4,'H3 Males'!$Z$7,'H3 Males'!$Z$10,'H3 Males'!$Z$13)</c:f>
                <c:numCache>
                  <c:formatCode>General</c:formatCode>
                  <c:ptCount val="4"/>
                  <c:pt idx="0">
                    <c:v>6.1873285738388732E-2</c:v>
                  </c:pt>
                  <c:pt idx="1">
                    <c:v>5.9255447822286429E-2</c:v>
                  </c:pt>
                  <c:pt idx="2">
                    <c:v>7.9654284561690075E-2</c:v>
                  </c:pt>
                  <c:pt idx="3">
                    <c:v>0.12597184210139831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('H3 Males'!$F$4,'H3 Males'!$F$7,'H3 Males'!$F$10,'H3 Males'!$F$14)</c:f>
              <c:strCache>
                <c:ptCount val="4"/>
                <c:pt idx="0">
                  <c:v>HFBN</c:v>
                </c:pt>
                <c:pt idx="1">
                  <c:v>HFB</c:v>
                </c:pt>
                <c:pt idx="2">
                  <c:v>HFCN</c:v>
                </c:pt>
                <c:pt idx="3">
                  <c:v>HFC</c:v>
                </c:pt>
              </c:strCache>
            </c:strRef>
          </c:cat>
          <c:val>
            <c:numRef>
              <c:f>('H3 Males'!$Y$4,'H3 Males'!$Y$7,'H3 Males'!$Y$10,'H3 Males'!$Y$13)</c:f>
              <c:numCache>
                <c:formatCode>General</c:formatCode>
                <c:ptCount val="4"/>
                <c:pt idx="0">
                  <c:v>0.71011252362717148</c:v>
                </c:pt>
                <c:pt idx="1">
                  <c:v>0.81956440532284625</c:v>
                </c:pt>
                <c:pt idx="2">
                  <c:v>0.55709029458218617</c:v>
                </c:pt>
                <c:pt idx="3">
                  <c:v>0.85064932421243711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6-42A7-ABE8-29C0E711B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003488"/>
        <c:axId val="1250004448"/>
      </c:barChart>
      <c:catAx>
        <c:axId val="125000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04448"/>
        <c:crosses val="autoZero"/>
        <c:auto val="1"/>
        <c:lblAlgn val="ctr"/>
        <c:lblOffset val="100"/>
        <c:noMultiLvlLbl val="0"/>
      </c:catAx>
      <c:valAx>
        <c:axId val="125000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</a:t>
            </a:r>
            <a:r>
              <a:rPr lang="en-US" baseline="0"/>
              <a:t> H3 Males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2E-4A87-8BBA-BEBE2CD75A5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2E-4A87-8BBA-BEBE2CD75A5A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2E-4A87-8BBA-BEBE2CD75A5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82E-4A87-8BBA-BEBE2CD75A5A}"/>
              </c:ext>
            </c:extLst>
          </c:dPt>
          <c:errBars>
            <c:errBarType val="both"/>
            <c:errValType val="cust"/>
            <c:noEndCap val="0"/>
            <c:plus>
              <c:numRef>
                <c:f>('H3 Males'!$AJ$4,'H3 Males'!$AJ$7,'H3 Males'!$AJ$10,'H3 Males'!$AJ$13)</c:f>
                <c:numCache>
                  <c:formatCode>General</c:formatCode>
                  <c:ptCount val="4"/>
                  <c:pt idx="0">
                    <c:v>0.11761838443812507</c:v>
                  </c:pt>
                  <c:pt idx="1">
                    <c:v>4.5374942384686895E-2</c:v>
                  </c:pt>
                  <c:pt idx="2">
                    <c:v>5.6516934282768841E-2</c:v>
                  </c:pt>
                  <c:pt idx="3">
                    <c:v>2.8761911493429226E-2</c:v>
                  </c:pt>
                </c:numCache>
              </c:numRef>
            </c:plus>
            <c:minus>
              <c:numRef>
                <c:f>('H3 Males'!$AJ$4,'H3 Males'!$AJ$7,'H3 Males'!$AJ$10,'H3 Males'!$AJ$13)</c:f>
                <c:numCache>
                  <c:formatCode>General</c:formatCode>
                  <c:ptCount val="4"/>
                  <c:pt idx="0">
                    <c:v>0.11761838443812507</c:v>
                  </c:pt>
                  <c:pt idx="1">
                    <c:v>4.5374942384686895E-2</c:v>
                  </c:pt>
                  <c:pt idx="2">
                    <c:v>5.6516934282768841E-2</c:v>
                  </c:pt>
                  <c:pt idx="3">
                    <c:v>2.8761911493429226E-2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('H3 Males'!$F$4,'H3 Males'!$F$7,'H3 Males'!$F$10,'H3 Males'!$F$14)</c:f>
              <c:strCache>
                <c:ptCount val="4"/>
                <c:pt idx="0">
                  <c:v>HFBN</c:v>
                </c:pt>
                <c:pt idx="1">
                  <c:v>HFB</c:v>
                </c:pt>
                <c:pt idx="2">
                  <c:v>HFCN</c:v>
                </c:pt>
                <c:pt idx="3">
                  <c:v>HFC</c:v>
                </c:pt>
              </c:strCache>
            </c:strRef>
          </c:cat>
          <c:val>
            <c:numRef>
              <c:f>('H3 Males'!$AI$4,'H3 Males'!$AI$7,'H3 Males'!$AI$10,'H3 Males'!$AI$13)</c:f>
              <c:numCache>
                <c:formatCode>General</c:formatCode>
                <c:ptCount val="4"/>
                <c:pt idx="0">
                  <c:v>0.94825290828432041</c:v>
                </c:pt>
                <c:pt idx="1">
                  <c:v>0.62098171696939619</c:v>
                </c:pt>
                <c:pt idx="2">
                  <c:v>0.50709882485428692</c:v>
                </c:pt>
                <c:pt idx="3">
                  <c:v>0.48879472591618706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E-4A87-8BBA-BEBE2CD75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638800"/>
        <c:axId val="161701360"/>
      </c:barChart>
      <c:catAx>
        <c:axId val="32263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1360"/>
        <c:crosses val="autoZero"/>
        <c:auto val="1"/>
        <c:lblAlgn val="ctr"/>
        <c:lblOffset val="100"/>
        <c:noMultiLvlLbl val="0"/>
      </c:catAx>
      <c:valAx>
        <c:axId val="1617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352425</xdr:colOff>
      <xdr:row>14</xdr:row>
      <xdr:rowOff>128587</xdr:rowOff>
    </xdr:from>
    <xdr:to>
      <xdr:col>18</xdr:col>
      <xdr:colOff>504825</xdr:colOff>
      <xdr:row>29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0EFB7F-D134-712F-4895-3309A7321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409575</xdr:colOff>
      <xdr:row>14</xdr:row>
      <xdr:rowOff>161925</xdr:rowOff>
    </xdr:from>
    <xdr:to>
      <xdr:col>10</xdr:col>
      <xdr:colOff>333375</xdr:colOff>
      <xdr:row>29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59CDAF-50A9-4BEF-9627-D49D32DC79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92075</xdr:colOff>
      <xdr:row>15</xdr:row>
      <xdr:rowOff>142875</xdr:rowOff>
    </xdr:from>
    <xdr:to>
      <xdr:col>13</xdr:col>
      <xdr:colOff>396875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23415-EC33-1C55-00F6-5F070C9C6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220662</xdr:colOff>
      <xdr:row>14</xdr:row>
      <xdr:rowOff>84137</xdr:rowOff>
    </xdr:from>
    <xdr:to>
      <xdr:col>24</xdr:col>
      <xdr:colOff>525462</xdr:colOff>
      <xdr:row>29</xdr:row>
      <xdr:rowOff>112712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2D1EA7-F583-4FDB-F9B5-04480F1C9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503237</xdr:colOff>
      <xdr:row>15</xdr:row>
      <xdr:rowOff>26987</xdr:rowOff>
    </xdr:from>
    <xdr:to>
      <xdr:col>34</xdr:col>
      <xdr:colOff>198437</xdr:colOff>
      <xdr:row>30</xdr:row>
      <xdr:rowOff>55562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9FFC98-5F4F-3FEA-5F6F-57D68D8C3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E4958-D329-44B9-8C11-37B25022ADA8}">
  <dimension ref="A1:V32"/>
  <sheetViews>
    <sheetView zoomScaleNormal="100" workbookViewId="0">
      <selection activeCell="A2" sqref="A2:A14"/>
    </sheetView>
  </sheetViews>
  <sheetFormatPr defaultRowHeight="15" x14ac:dyDescent="0.25"/>
  <cols>
    <col min="8" max="8" width="12" bestFit="1" customWidth="1"/>
    <col min="9" max="10" width="12" customWidth="1"/>
    <col min="12" max="12" width="12" bestFit="1" customWidth="1"/>
    <col min="13" max="13" width="12" customWidth="1"/>
    <col min="16" max="16" width="12" bestFit="1" customWidth="1"/>
    <col min="17" max="18" width="12" customWidth="1"/>
    <col min="20" max="20" width="12" bestFit="1" customWidth="1"/>
  </cols>
  <sheetData>
    <row r="1" spans="1:22" x14ac:dyDescent="0.25"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7</v>
      </c>
      <c r="K1" t="s">
        <v>6</v>
      </c>
      <c r="L1" t="s">
        <v>8</v>
      </c>
      <c r="O1" t="s">
        <v>0</v>
      </c>
      <c r="P1" t="s">
        <v>9</v>
      </c>
    </row>
    <row r="2" spans="1:22" x14ac:dyDescent="0.25">
      <c r="A2" t="s">
        <v>14</v>
      </c>
      <c r="B2">
        <v>20123.011999999999</v>
      </c>
      <c r="C2">
        <v>18763.255000000001</v>
      </c>
      <c r="D2">
        <v>20409.184000000001</v>
      </c>
      <c r="E2">
        <v>20333.011999999999</v>
      </c>
      <c r="G2">
        <v>7450.77</v>
      </c>
      <c r="H2">
        <f>G2/C2</f>
        <v>0.39709368124027522</v>
      </c>
      <c r="J2">
        <f>AVERAGE(H2:H4)</f>
        <v>0.54077435602099178</v>
      </c>
      <c r="K2">
        <v>10975.891</v>
      </c>
      <c r="L2">
        <f>K2/D2</f>
        <v>0.53779176080729141</v>
      </c>
      <c r="N2">
        <f>AVERAGE(L2:L4)</f>
        <v>0.40539139347383202</v>
      </c>
      <c r="O2">
        <v>11162.891</v>
      </c>
      <c r="P2">
        <f>O2/E2</f>
        <v>0.54900331539665648</v>
      </c>
      <c r="Q2">
        <f>AVERAGE(H2,L2,P2)</f>
        <v>0.49462958581474109</v>
      </c>
      <c r="R2">
        <f>_xlfn.STDEV.S(H2,L2,P2)/SQRT(3)</f>
        <v>4.8875229752049699E-2</v>
      </c>
      <c r="S2" t="s">
        <v>13</v>
      </c>
      <c r="T2">
        <f>AVERAGE(P2:P4)</f>
        <v>0.40519418666262874</v>
      </c>
      <c r="U2">
        <f>AVERAGE(J2,N2,T2)</f>
        <v>0.45045331205248412</v>
      </c>
      <c r="V2" t="s">
        <v>13</v>
      </c>
    </row>
    <row r="3" spans="1:22" x14ac:dyDescent="0.25">
      <c r="A3" t="s">
        <v>15</v>
      </c>
      <c r="B3">
        <v>9418.6689999999999</v>
      </c>
      <c r="C3">
        <v>11810.305</v>
      </c>
      <c r="D3">
        <v>10719.012000000001</v>
      </c>
      <c r="E3">
        <v>11987.305</v>
      </c>
      <c r="G3">
        <v>7088.8909999999996</v>
      </c>
      <c r="H3">
        <f t="shared" ref="H3:H14" si="0">G3/C3</f>
        <v>0.60022929128417934</v>
      </c>
      <c r="J3">
        <f>_xlfn.STDEV.S(H2:H4)/SQRT(3)</f>
        <v>7.2195337834085715E-2</v>
      </c>
      <c r="K3">
        <v>4351.8909999999996</v>
      </c>
      <c r="L3">
        <f t="shared" ref="L3:L14" si="1">K3/D3</f>
        <v>0.40599739976035099</v>
      </c>
      <c r="N3">
        <f>_xlfn.STDEV.S(L2:L4)/SQRT(3)</f>
        <v>7.6616925824945892E-2</v>
      </c>
      <c r="O3">
        <v>4952.4260000000004</v>
      </c>
      <c r="P3">
        <f t="shared" ref="P3:P14" si="2">O3/E3</f>
        <v>0.41313923354749049</v>
      </c>
      <c r="Q3">
        <f t="shared" ref="Q3:Q14" si="3">AVERAGE(H3,L3,P3)</f>
        <v>0.47312197486400692</v>
      </c>
      <c r="R3">
        <f t="shared" ref="R3:R14" si="4">_xlfn.STDEV.S(H3,L3,P3)/SQRT(3)</f>
        <v>6.3587089525873289E-2</v>
      </c>
      <c r="S3" t="s">
        <v>13</v>
      </c>
      <c r="T3">
        <f>_xlfn.STDEV.S(P2:P4)/SQRT(3)</f>
        <v>8.5414205585694333E-2</v>
      </c>
      <c r="U3">
        <f>_xlfn.STDEV.S(T2,N2,J2)/SQRT(3)</f>
        <v>4.5160557865990707E-2</v>
      </c>
    </row>
    <row r="4" spans="1:22" x14ac:dyDescent="0.25">
      <c r="A4" t="s">
        <v>16</v>
      </c>
      <c r="B4">
        <v>12526.425999999999</v>
      </c>
      <c r="C4">
        <v>11775.355</v>
      </c>
      <c r="D4">
        <v>12180.254999999999</v>
      </c>
      <c r="E4">
        <v>12749.305</v>
      </c>
      <c r="G4">
        <v>7359.598</v>
      </c>
      <c r="H4">
        <f t="shared" si="0"/>
        <v>0.62500009553852098</v>
      </c>
      <c r="K4">
        <v>3317.7190000000001</v>
      </c>
      <c r="L4">
        <f t="shared" si="1"/>
        <v>0.27238501985385366</v>
      </c>
      <c r="O4">
        <v>3231.1840000000002</v>
      </c>
      <c r="P4">
        <f t="shared" si="2"/>
        <v>0.25344001104373926</v>
      </c>
      <c r="Q4">
        <f t="shared" si="3"/>
        <v>0.38360837547870458</v>
      </c>
      <c r="R4">
        <f t="shared" si="4"/>
        <v>0.12081970069043853</v>
      </c>
      <c r="S4" t="s">
        <v>13</v>
      </c>
    </row>
    <row r="5" spans="1:22" x14ac:dyDescent="0.25">
      <c r="A5" t="s">
        <v>17</v>
      </c>
      <c r="B5">
        <v>14204.012000000001</v>
      </c>
      <c r="C5">
        <v>15100.962</v>
      </c>
      <c r="D5">
        <v>14150.254999999999</v>
      </c>
      <c r="E5">
        <v>13966.425999999999</v>
      </c>
      <c r="G5">
        <v>11222.134</v>
      </c>
      <c r="H5">
        <f t="shared" si="0"/>
        <v>0.74314033768179799</v>
      </c>
      <c r="J5">
        <f>AVERAGE(H5:H7)</f>
        <v>0.68940490689111744</v>
      </c>
      <c r="K5">
        <v>9446.8909999999996</v>
      </c>
      <c r="L5">
        <f t="shared" si="1"/>
        <v>0.66761277446943534</v>
      </c>
      <c r="N5">
        <f>AVERAGE(L5:L7)</f>
        <v>0.5297389732877783</v>
      </c>
      <c r="O5">
        <v>8980.0120000000006</v>
      </c>
      <c r="P5">
        <f t="shared" si="2"/>
        <v>0.64297136575957237</v>
      </c>
      <c r="Q5">
        <f t="shared" si="3"/>
        <v>0.68457482597026864</v>
      </c>
      <c r="R5">
        <f t="shared" si="4"/>
        <v>3.0134360937455855E-2</v>
      </c>
      <c r="S5" t="s">
        <v>12</v>
      </c>
      <c r="T5">
        <f>AVERAGE(P5:P7)</f>
        <v>0.55333176660010774</v>
      </c>
      <c r="U5">
        <f>AVERAGE(J5,N5,T5)</f>
        <v>0.59082521559300127</v>
      </c>
      <c r="V5" t="s">
        <v>12</v>
      </c>
    </row>
    <row r="6" spans="1:22" x14ac:dyDescent="0.25">
      <c r="A6" t="s">
        <v>18</v>
      </c>
      <c r="B6">
        <v>12545.669</v>
      </c>
      <c r="C6">
        <v>12659.718999999999</v>
      </c>
      <c r="D6">
        <v>11960.012000000001</v>
      </c>
      <c r="E6">
        <v>11762.134</v>
      </c>
      <c r="G6">
        <v>9894.7189999999991</v>
      </c>
      <c r="H6">
        <f t="shared" si="0"/>
        <v>0.78159072883055303</v>
      </c>
      <c r="J6">
        <f>_xlfn.STDEV.S(H5:H7)/SQRT(3)</f>
        <v>7.3800106466991491E-2</v>
      </c>
      <c r="K6">
        <v>5266.0119999999997</v>
      </c>
      <c r="L6">
        <f t="shared" si="1"/>
        <v>0.44030156491481776</v>
      </c>
      <c r="N6">
        <f>_xlfn.STDEV.S(L5:L7)/SQRT(3)</f>
        <v>6.9945596974921503E-2</v>
      </c>
      <c r="O6">
        <v>5140.0119999999997</v>
      </c>
      <c r="P6">
        <f t="shared" si="2"/>
        <v>0.43699655181619251</v>
      </c>
      <c r="Q6">
        <f t="shared" si="3"/>
        <v>0.55296294852052108</v>
      </c>
      <c r="R6">
        <f t="shared" si="4"/>
        <v>0.1143178714885455</v>
      </c>
      <c r="S6" t="s">
        <v>12</v>
      </c>
      <c r="T6">
        <f>_xlfn.STDEV.S(P5:P7)/SQRT(3)</f>
        <v>6.0939581868516245E-2</v>
      </c>
      <c r="U6">
        <f>_xlfn.STDEV.S(T5,N5,J5)/SQRT(3)</f>
        <v>4.9758153859086031E-2</v>
      </c>
    </row>
    <row r="7" spans="1:22" x14ac:dyDescent="0.25">
      <c r="A7" t="s">
        <v>19</v>
      </c>
      <c r="B7">
        <v>9990.3760000000002</v>
      </c>
      <c r="C7">
        <v>14240.718999999999</v>
      </c>
      <c r="D7">
        <v>11692.79</v>
      </c>
      <c r="E7">
        <v>11215.305</v>
      </c>
      <c r="G7">
        <v>7739.598</v>
      </c>
      <c r="H7">
        <f t="shared" si="0"/>
        <v>0.54348365416100131</v>
      </c>
      <c r="K7">
        <v>5627.77</v>
      </c>
      <c r="L7">
        <f t="shared" si="1"/>
        <v>0.48130258047908153</v>
      </c>
      <c r="O7">
        <v>6505.1840000000002</v>
      </c>
      <c r="P7">
        <f t="shared" si="2"/>
        <v>0.5800273822245583</v>
      </c>
      <c r="Q7">
        <f t="shared" si="3"/>
        <v>0.53493787228821377</v>
      </c>
      <c r="R7">
        <f t="shared" si="4"/>
        <v>2.8817930823151712E-2</v>
      </c>
      <c r="S7" t="s">
        <v>12</v>
      </c>
    </row>
    <row r="8" spans="1:22" x14ac:dyDescent="0.25">
      <c r="A8" t="s">
        <v>20</v>
      </c>
      <c r="B8">
        <v>12026.548000000001</v>
      </c>
      <c r="C8">
        <v>15312.669</v>
      </c>
      <c r="D8">
        <v>13544.548000000001</v>
      </c>
      <c r="E8">
        <v>13889.425999999999</v>
      </c>
      <c r="G8">
        <v>7048.4769999999999</v>
      </c>
      <c r="H8">
        <f t="shared" si="0"/>
        <v>0.46030362179186396</v>
      </c>
      <c r="J8">
        <f>AVERAGE(H8:H10)</f>
        <v>0.28273272781857006</v>
      </c>
      <c r="K8">
        <v>6075.3050000000003</v>
      </c>
      <c r="L8">
        <f t="shared" si="1"/>
        <v>0.44854246889597199</v>
      </c>
      <c r="N8">
        <f>AVERAGE(L8:L10)</f>
        <v>0.3191953482430932</v>
      </c>
      <c r="O8">
        <v>6465.3050000000003</v>
      </c>
      <c r="P8">
        <f t="shared" si="2"/>
        <v>0.46548395880434518</v>
      </c>
      <c r="Q8">
        <f t="shared" si="3"/>
        <v>0.45811001649739369</v>
      </c>
      <c r="R8">
        <f t="shared" si="4"/>
        <v>5.0120670459676137E-3</v>
      </c>
      <c r="S8" t="s">
        <v>11</v>
      </c>
      <c r="T8">
        <f>AVERAGE(P8:P10)</f>
        <v>0.29486117873053425</v>
      </c>
      <c r="U8">
        <f>AVERAGE(J8,N8,T8)</f>
        <v>0.29892975159739915</v>
      </c>
      <c r="V8" t="s">
        <v>11</v>
      </c>
    </row>
    <row r="9" spans="1:22" x14ac:dyDescent="0.25">
      <c r="A9" t="s">
        <v>21</v>
      </c>
      <c r="B9">
        <v>12234.669</v>
      </c>
      <c r="C9">
        <v>12983.718999999999</v>
      </c>
      <c r="D9">
        <v>12787.891</v>
      </c>
      <c r="E9">
        <v>14560.841</v>
      </c>
      <c r="G9">
        <v>554.33500000000004</v>
      </c>
      <c r="H9">
        <f t="shared" si="0"/>
        <v>4.2694623936331347E-2</v>
      </c>
      <c r="J9">
        <f>_xlfn.STDEV.S(H8:H10)/SQRT(3)</f>
        <v>0.12453370762947635</v>
      </c>
      <c r="K9">
        <v>408.79899999999998</v>
      </c>
      <c r="L9">
        <f t="shared" si="1"/>
        <v>3.1967663784434823E-2</v>
      </c>
      <c r="N9">
        <f>_xlfn.STDEV.S(L8:L10)/SQRT(3)</f>
        <v>0.14384985967337835</v>
      </c>
      <c r="O9">
        <v>307.26299999999998</v>
      </c>
      <c r="P9">
        <f t="shared" si="2"/>
        <v>2.110200914905945E-2</v>
      </c>
      <c r="Q9">
        <f t="shared" si="3"/>
        <v>3.1921432289941869E-2</v>
      </c>
      <c r="R9">
        <f t="shared" si="4"/>
        <v>6.2332938417070946E-3</v>
      </c>
      <c r="S9" t="s">
        <v>11</v>
      </c>
      <c r="T9">
        <f>_xlfn.STDEV.S(P8:P10)/SQRT(3)</f>
        <v>0.13825901468543939</v>
      </c>
      <c r="U9">
        <f>_xlfn.STDEV.S(T8,N8,J8)/SQRT(3)</f>
        <v>1.0720628649717876E-2</v>
      </c>
    </row>
    <row r="10" spans="1:22" x14ac:dyDescent="0.25">
      <c r="A10" t="s">
        <v>22</v>
      </c>
      <c r="B10">
        <v>14709.134</v>
      </c>
      <c r="C10">
        <v>15981.376</v>
      </c>
      <c r="D10">
        <v>12343.718999999999</v>
      </c>
      <c r="E10">
        <v>16239.254999999999</v>
      </c>
      <c r="G10">
        <v>5516.77</v>
      </c>
      <c r="H10">
        <f t="shared" si="0"/>
        <v>0.34519993772751484</v>
      </c>
      <c r="K10">
        <v>5888.8909999999996</v>
      </c>
      <c r="L10">
        <f t="shared" si="1"/>
        <v>0.47707591204887279</v>
      </c>
      <c r="O10">
        <v>6463.1840000000002</v>
      </c>
      <c r="P10">
        <f t="shared" si="2"/>
        <v>0.39799756823819815</v>
      </c>
      <c r="Q10">
        <f t="shared" si="3"/>
        <v>0.40675780600486194</v>
      </c>
      <c r="R10">
        <f t="shared" si="4"/>
        <v>3.8320466572917475E-2</v>
      </c>
      <c r="S10" t="s">
        <v>11</v>
      </c>
    </row>
    <row r="11" spans="1:22" x14ac:dyDescent="0.25">
      <c r="A11" t="s">
        <v>23</v>
      </c>
      <c r="B11">
        <v>16448.255000000001</v>
      </c>
      <c r="C11">
        <v>14248.718999999999</v>
      </c>
      <c r="D11">
        <v>13329.548000000001</v>
      </c>
      <c r="E11">
        <v>17928.962</v>
      </c>
      <c r="G11">
        <v>7614.2340000000004</v>
      </c>
      <c r="H11">
        <f t="shared" si="0"/>
        <v>0.53438024849812815</v>
      </c>
      <c r="J11">
        <f>AVERAGE(H11:H14)</f>
        <v>0.74654561752910198</v>
      </c>
      <c r="K11">
        <v>11832.841</v>
      </c>
      <c r="L11">
        <f t="shared" si="1"/>
        <v>0.88771509731612808</v>
      </c>
      <c r="N11">
        <f>AVERAGE(L11:L14)</f>
        <v>0.87847229664043869</v>
      </c>
      <c r="O11">
        <v>11625.425999999999</v>
      </c>
      <c r="P11">
        <f t="shared" si="2"/>
        <v>0.64841600980581027</v>
      </c>
      <c r="Q11">
        <f t="shared" si="3"/>
        <v>0.69017045187335546</v>
      </c>
      <c r="R11">
        <f t="shared" si="4"/>
        <v>0.1041136461142159</v>
      </c>
      <c r="S11" t="s">
        <v>10</v>
      </c>
      <c r="T11">
        <f>AVERAGE(P11:P14)</f>
        <v>0.75993346925480976</v>
      </c>
      <c r="U11">
        <f>AVERAGE(J11,N11,T11)</f>
        <v>0.79498379447478351</v>
      </c>
      <c r="V11" t="s">
        <v>10</v>
      </c>
    </row>
    <row r="12" spans="1:22" x14ac:dyDescent="0.25">
      <c r="A12" t="s">
        <v>24</v>
      </c>
      <c r="B12">
        <v>15612.305</v>
      </c>
      <c r="C12">
        <v>15567.891</v>
      </c>
      <c r="D12">
        <v>14195.425999999999</v>
      </c>
      <c r="E12">
        <v>15639.77</v>
      </c>
      <c r="G12">
        <v>7427.7190000000001</v>
      </c>
      <c r="H12">
        <f t="shared" si="0"/>
        <v>0.47711787036535652</v>
      </c>
      <c r="J12">
        <f>_xlfn.STDEV.S(H11:H14)/SQRT(4)</f>
        <v>0.37505849043234502</v>
      </c>
      <c r="K12">
        <v>12833.598</v>
      </c>
      <c r="L12">
        <f t="shared" si="1"/>
        <v>0.90406571807003189</v>
      </c>
      <c r="N12">
        <f>_xlfn.STDEV.S(L11:L14)/SQRT(4)</f>
        <v>0.24030154423881858</v>
      </c>
      <c r="O12">
        <v>12144.77</v>
      </c>
      <c r="P12">
        <f t="shared" si="2"/>
        <v>0.77653124054893397</v>
      </c>
      <c r="Q12">
        <f t="shared" si="3"/>
        <v>0.71923827632810744</v>
      </c>
      <c r="R12">
        <f t="shared" si="4"/>
        <v>0.12653455256282156</v>
      </c>
      <c r="S12" t="s">
        <v>10</v>
      </c>
      <c r="T12">
        <f>_xlfn.STDEV.S(P11:P14)/SQRT(4)</f>
        <v>0.27395277862018919</v>
      </c>
      <c r="U12">
        <f>_xlfn.STDEV.S(T11,N11,J11)/SQRT(3)</f>
        <v>4.1922770816728565E-2</v>
      </c>
    </row>
    <row r="13" spans="1:22" x14ac:dyDescent="0.25">
      <c r="A13" t="s">
        <v>25</v>
      </c>
      <c r="B13">
        <v>15479.134</v>
      </c>
      <c r="C13">
        <v>11577.083000000001</v>
      </c>
      <c r="D13">
        <v>15314.496999999999</v>
      </c>
      <c r="E13">
        <v>15277.669</v>
      </c>
      <c r="G13">
        <v>21303.205000000002</v>
      </c>
      <c r="H13">
        <f t="shared" si="0"/>
        <v>1.840118534176528</v>
      </c>
      <c r="K13">
        <v>22192.205000000002</v>
      </c>
      <c r="L13">
        <f t="shared" si="1"/>
        <v>1.4490978711217224</v>
      </c>
      <c r="O13">
        <v>22488.618999999999</v>
      </c>
      <c r="P13">
        <f t="shared" si="2"/>
        <v>1.4719928151342982</v>
      </c>
      <c r="Q13">
        <f t="shared" si="3"/>
        <v>1.5870697401441829</v>
      </c>
      <c r="R13">
        <f t="shared" si="4"/>
        <v>0.12669690043071702</v>
      </c>
      <c r="S13" t="s">
        <v>10</v>
      </c>
    </row>
    <row r="14" spans="1:22" x14ac:dyDescent="0.25">
      <c r="A14" t="s">
        <v>26</v>
      </c>
      <c r="B14">
        <v>15105.912</v>
      </c>
      <c r="C14">
        <v>16526.79</v>
      </c>
      <c r="D14">
        <v>14506.496999999999</v>
      </c>
      <c r="E14">
        <v>20488.618999999999</v>
      </c>
      <c r="G14">
        <v>2223.9409999999998</v>
      </c>
      <c r="H14">
        <f t="shared" si="0"/>
        <v>0.13456581707639534</v>
      </c>
      <c r="K14">
        <v>3960.4259999999999</v>
      </c>
      <c r="L14">
        <f t="shared" si="1"/>
        <v>0.2730105000538724</v>
      </c>
      <c r="O14">
        <v>2925.6480000000001</v>
      </c>
      <c r="P14">
        <f t="shared" si="2"/>
        <v>0.14279381153019635</v>
      </c>
      <c r="Q14">
        <f t="shared" si="3"/>
        <v>0.18345670955348803</v>
      </c>
      <c r="R14">
        <f t="shared" si="4"/>
        <v>4.4839848416049918E-2</v>
      </c>
      <c r="S14" t="s">
        <v>10</v>
      </c>
    </row>
    <row r="32" spans="1:13" x14ac:dyDescent="0.25">
      <c r="A32" s="1" t="s">
        <v>14</v>
      </c>
      <c r="B32" s="1" t="s">
        <v>15</v>
      </c>
      <c r="C32" s="1" t="s">
        <v>16</v>
      </c>
      <c r="D32" s="1" t="s">
        <v>17</v>
      </c>
      <c r="E32" s="1" t="s">
        <v>18</v>
      </c>
      <c r="F32" s="1" t="s">
        <v>19</v>
      </c>
      <c r="G32" s="1" t="s">
        <v>20</v>
      </c>
      <c r="H32" s="1" t="s">
        <v>21</v>
      </c>
      <c r="I32" s="1" t="s">
        <v>22</v>
      </c>
      <c r="J32" s="1" t="s">
        <v>23</v>
      </c>
      <c r="K32" s="1" t="s">
        <v>24</v>
      </c>
      <c r="L32" s="1" t="s">
        <v>25</v>
      </c>
      <c r="M32" s="1" t="s">
        <v>26</v>
      </c>
    </row>
  </sheetData>
  <sortState xmlns:xlrd2="http://schemas.microsoft.com/office/spreadsheetml/2017/richdata2" ref="W2:W14">
    <sortCondition ref="W2:W14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A5CC-8721-4A15-BD84-05DEFB7736D0}">
  <dimension ref="A1:AJ14"/>
  <sheetViews>
    <sheetView topLeftCell="R7" workbookViewId="0">
      <selection activeCell="P15" sqref="P15"/>
    </sheetView>
  </sheetViews>
  <sheetFormatPr defaultRowHeight="15" x14ac:dyDescent="0.25"/>
  <cols>
    <col min="16" max="16" width="12" bestFit="1" customWidth="1"/>
  </cols>
  <sheetData>
    <row r="1" spans="1:36" x14ac:dyDescent="0.25">
      <c r="B1" t="s">
        <v>27</v>
      </c>
      <c r="C1" t="s">
        <v>28</v>
      </c>
      <c r="D1" t="s">
        <v>29</v>
      </c>
      <c r="E1" t="s">
        <v>30</v>
      </c>
      <c r="G1" t="s">
        <v>31</v>
      </c>
      <c r="H1" t="s">
        <v>40</v>
      </c>
      <c r="I1" t="s">
        <v>5</v>
      </c>
      <c r="J1" t="s">
        <v>41</v>
      </c>
      <c r="K1" t="s">
        <v>6</v>
      </c>
      <c r="L1" t="s">
        <v>42</v>
      </c>
      <c r="M1" t="s">
        <v>0</v>
      </c>
      <c r="N1" t="s">
        <v>43</v>
      </c>
      <c r="Q1" t="s">
        <v>32</v>
      </c>
      <c r="R1" t="s">
        <v>44</v>
      </c>
      <c r="S1" t="s">
        <v>33</v>
      </c>
      <c r="T1" t="s">
        <v>45</v>
      </c>
      <c r="U1" t="s">
        <v>34</v>
      </c>
      <c r="V1" t="s">
        <v>46</v>
      </c>
      <c r="W1" t="s">
        <v>35</v>
      </c>
      <c r="X1" t="s">
        <v>47</v>
      </c>
      <c r="AA1" t="s">
        <v>36</v>
      </c>
      <c r="AB1" t="s">
        <v>48</v>
      </c>
      <c r="AC1" t="s">
        <v>37</v>
      </c>
      <c r="AD1" t="s">
        <v>49</v>
      </c>
      <c r="AE1" t="s">
        <v>38</v>
      </c>
      <c r="AF1" t="s">
        <v>50</v>
      </c>
      <c r="AG1" t="s">
        <v>39</v>
      </c>
      <c r="AH1" t="s">
        <v>51</v>
      </c>
    </row>
    <row r="2" spans="1:36" x14ac:dyDescent="0.25">
      <c r="A2" t="s">
        <v>14</v>
      </c>
      <c r="B2">
        <v>18054.962</v>
      </c>
      <c r="C2">
        <v>17147.841</v>
      </c>
      <c r="D2">
        <v>10106.425999999999</v>
      </c>
      <c r="E2">
        <v>19241.962</v>
      </c>
      <c r="G2">
        <v>15080.183999999999</v>
      </c>
      <c r="H2">
        <f>G2/$B2</f>
        <v>0.83523764824318103</v>
      </c>
      <c r="I2">
        <v>11542.669</v>
      </c>
      <c r="J2">
        <f>I2/$B2</f>
        <v>0.63930729956673404</v>
      </c>
      <c r="K2">
        <v>9426.598</v>
      </c>
      <c r="L2">
        <f>K2/$B2</f>
        <v>0.52210566823679827</v>
      </c>
      <c r="M2">
        <v>8214.134</v>
      </c>
      <c r="N2">
        <f>M2/$B2</f>
        <v>0.45495160831687159</v>
      </c>
      <c r="P2">
        <v>1</v>
      </c>
      <c r="Q2">
        <v>17694.133999999998</v>
      </c>
      <c r="R2">
        <f>Q2/$B2</f>
        <v>0.98001502301694121</v>
      </c>
      <c r="S2">
        <v>16709.011999999999</v>
      </c>
      <c r="T2">
        <f>S2/$B2</f>
        <v>0.92545262626418157</v>
      </c>
      <c r="U2">
        <v>11936.841</v>
      </c>
      <c r="V2">
        <f>U2/$B2</f>
        <v>0.66113908187677162</v>
      </c>
      <c r="W2">
        <v>13371.647999999999</v>
      </c>
      <c r="X2">
        <f>W2/$B2</f>
        <v>0.74060792816955245</v>
      </c>
      <c r="AA2">
        <v>26221.962</v>
      </c>
      <c r="AB2">
        <f>AA2/$B2</f>
        <v>1.4523410240353871</v>
      </c>
      <c r="AC2">
        <v>22271.255000000001</v>
      </c>
      <c r="AD2">
        <f>AC2/$B2</f>
        <v>1.2335254430333336</v>
      </c>
      <c r="AE2">
        <v>24264.547999999999</v>
      </c>
      <c r="AF2">
        <f>AE2/$B2</f>
        <v>1.3439268385056695</v>
      </c>
      <c r="AG2">
        <v>27137.425999999999</v>
      </c>
      <c r="AH2">
        <f>AG2/$B2</f>
        <v>1.5030453124188243</v>
      </c>
    </row>
    <row r="3" spans="1:36" x14ac:dyDescent="0.25">
      <c r="A3" t="s">
        <v>15</v>
      </c>
      <c r="B3">
        <v>6179.4260000000004</v>
      </c>
      <c r="C3">
        <v>7906.4769999999999</v>
      </c>
      <c r="D3">
        <v>5328.134</v>
      </c>
      <c r="E3">
        <v>11897.841</v>
      </c>
      <c r="G3">
        <v>5552.134</v>
      </c>
      <c r="H3">
        <f t="shared" ref="H3:J14" si="0">G3/$B3</f>
        <v>0.89848701157680333</v>
      </c>
      <c r="I3">
        <v>6263.598</v>
      </c>
      <c r="J3">
        <f t="shared" si="0"/>
        <v>1.0136213298775647</v>
      </c>
      <c r="K3">
        <v>3207.2339999999999</v>
      </c>
      <c r="L3">
        <f t="shared" ref="L3" si="1">K3/$B3</f>
        <v>0.51901810944900051</v>
      </c>
      <c r="M3">
        <v>1752.1130000000001</v>
      </c>
      <c r="N3">
        <f t="shared" ref="N3" si="2">M3/$B3</f>
        <v>0.28353976566755551</v>
      </c>
      <c r="P3">
        <v>2</v>
      </c>
      <c r="Q3">
        <v>5615.3050000000003</v>
      </c>
      <c r="R3">
        <f t="shared" ref="R3:R14" si="3">Q3/$B3</f>
        <v>0.9087098057327655</v>
      </c>
      <c r="S3">
        <v>6127.527</v>
      </c>
      <c r="T3">
        <f t="shared" ref="T3:T14" si="4">S3/$B3</f>
        <v>0.99160132348862173</v>
      </c>
      <c r="U3">
        <v>2577.4769999999999</v>
      </c>
      <c r="V3">
        <f t="shared" ref="V3:V14" si="5">U3/$B3</f>
        <v>0.41710621666154746</v>
      </c>
      <c r="W3">
        <v>3688.82</v>
      </c>
      <c r="X3">
        <f t="shared" ref="X3:X14" si="6">W3/$B3</f>
        <v>0.59695188517509556</v>
      </c>
      <c r="AA3">
        <v>5841.527</v>
      </c>
      <c r="AB3">
        <f t="shared" ref="AB3" si="7">AA3/$B3</f>
        <v>0.94531870759517145</v>
      </c>
      <c r="AC3">
        <v>6251.82</v>
      </c>
      <c r="AD3">
        <f t="shared" ref="AD3" si="8">AC3/$B3</f>
        <v>1.0117153276048616</v>
      </c>
      <c r="AE3">
        <v>7005.4059999999999</v>
      </c>
      <c r="AF3">
        <f t="shared" ref="AF3" si="9">AE3/$B3</f>
        <v>1.1336661366282239</v>
      </c>
      <c r="AG3">
        <v>5832.6980000000003</v>
      </c>
      <c r="AH3">
        <f t="shared" ref="AH3" si="10">AG3/$B3</f>
        <v>0.94388993411362154</v>
      </c>
    </row>
    <row r="4" spans="1:36" x14ac:dyDescent="0.25">
      <c r="A4" t="s">
        <v>16</v>
      </c>
      <c r="B4">
        <v>11085.718999999999</v>
      </c>
      <c r="C4">
        <v>9840.7189999999991</v>
      </c>
      <c r="D4">
        <v>6900.77</v>
      </c>
      <c r="E4">
        <v>11509.548000000001</v>
      </c>
      <c r="F4" t="s">
        <v>13</v>
      </c>
      <c r="G4">
        <v>12947.305</v>
      </c>
      <c r="H4">
        <f t="shared" si="0"/>
        <v>1.1679265007529058</v>
      </c>
      <c r="I4">
        <v>7704.5479999999998</v>
      </c>
      <c r="J4">
        <f t="shared" si="0"/>
        <v>0.69499759104483894</v>
      </c>
      <c r="K4">
        <v>6643.2340000000004</v>
      </c>
      <c r="L4">
        <f t="shared" ref="L4" si="11">K4/$B4</f>
        <v>0.5992605441288924</v>
      </c>
      <c r="M4">
        <v>3189.8910000000001</v>
      </c>
      <c r="N4">
        <f t="shared" ref="N4" si="12">M4/$B4</f>
        <v>0.28774777711756905</v>
      </c>
      <c r="O4">
        <f>AVERAGE(H2:H4,J2:J4,L2:L4,N2:N4)</f>
        <v>0.65968340449822616</v>
      </c>
      <c r="P4">
        <f>_xlfn.STDEV.S(H2:H4,J2:J4,L2:L4,N2:N4)/SQRT(12)</f>
        <v>7.9638975615880889E-2</v>
      </c>
      <c r="Q4">
        <v>8552.1839999999993</v>
      </c>
      <c r="R4">
        <f t="shared" si="3"/>
        <v>0.77145956883806999</v>
      </c>
      <c r="S4">
        <v>7456.3050000000003</v>
      </c>
      <c r="T4">
        <f t="shared" si="4"/>
        <v>0.67260454644394296</v>
      </c>
      <c r="U4">
        <v>4502.598</v>
      </c>
      <c r="V4">
        <f t="shared" si="5"/>
        <v>0.40616201799811091</v>
      </c>
      <c r="W4">
        <v>4983.4769999999999</v>
      </c>
      <c r="X4">
        <f t="shared" si="6"/>
        <v>0.44954025986045654</v>
      </c>
      <c r="Y4">
        <f>AVERAGE(R2:R4,T2:T4,V2:V4,X2:X4)</f>
        <v>0.71011252362717148</v>
      </c>
      <c r="Z4">
        <f>_xlfn.STDEV.S(R2:R4,T2:T4,V2:V4,X2:X4)/SQRT(12)</f>
        <v>6.1873285738388732E-2</v>
      </c>
      <c r="AA4">
        <v>4712.8909999999996</v>
      </c>
      <c r="AB4">
        <f t="shared" ref="AB4" si="13">AA4/$B4</f>
        <v>0.42513173931253356</v>
      </c>
      <c r="AC4">
        <v>5612.82</v>
      </c>
      <c r="AD4">
        <f t="shared" ref="AD4" si="14">AC4/$B4</f>
        <v>0.50631086716161577</v>
      </c>
      <c r="AE4">
        <v>5261.3549999999996</v>
      </c>
      <c r="AF4">
        <f t="shared" ref="AF4" si="15">AE4/$B4</f>
        <v>0.47460656363380671</v>
      </c>
      <c r="AG4">
        <v>4495.8909999999996</v>
      </c>
      <c r="AH4">
        <f t="shared" ref="AH4" si="16">AG4/$B4</f>
        <v>0.40555700536879924</v>
      </c>
      <c r="AI4">
        <f>AVERAGE(AB2:AB4,AD2:AD4,AF2:AF4,AH2:AH4)</f>
        <v>0.94825290828432041</v>
      </c>
      <c r="AJ4">
        <f>_xlfn.STDEV.S(AB2:AB4,AD2:AD4,AF2:AF4,AH2:AH4)/SQRT(12)</f>
        <v>0.11761838443812507</v>
      </c>
    </row>
    <row r="5" spans="1:36" x14ac:dyDescent="0.25">
      <c r="A5" t="s">
        <v>17</v>
      </c>
      <c r="B5">
        <v>11188.134</v>
      </c>
      <c r="C5">
        <v>12939.425999999999</v>
      </c>
      <c r="D5">
        <v>12200.305</v>
      </c>
      <c r="E5">
        <v>15761.012000000001</v>
      </c>
      <c r="G5">
        <v>15017.962</v>
      </c>
      <c r="H5">
        <f t="shared" si="0"/>
        <v>1.3423115954814269</v>
      </c>
      <c r="I5">
        <v>13196.425999999999</v>
      </c>
      <c r="J5">
        <f t="shared" si="0"/>
        <v>1.1795019616318503</v>
      </c>
      <c r="K5">
        <v>12359.598</v>
      </c>
      <c r="L5">
        <f t="shared" ref="L5" si="17">K5/$B5</f>
        <v>1.1047059321956638</v>
      </c>
      <c r="M5">
        <v>14378.548000000001</v>
      </c>
      <c r="N5">
        <f t="shared" ref="N5" si="18">M5/$B5</f>
        <v>1.2851605102334314</v>
      </c>
      <c r="P5">
        <v>4</v>
      </c>
      <c r="Q5">
        <v>10687.425999999999</v>
      </c>
      <c r="R5">
        <f t="shared" si="3"/>
        <v>0.95524651385119264</v>
      </c>
      <c r="S5">
        <v>9496.8410000000003</v>
      </c>
      <c r="T5">
        <f t="shared" si="4"/>
        <v>0.84883153884284912</v>
      </c>
      <c r="U5">
        <v>6757.0119999999997</v>
      </c>
      <c r="V5">
        <f t="shared" si="5"/>
        <v>0.60394450048596127</v>
      </c>
      <c r="W5">
        <v>5648.6480000000001</v>
      </c>
      <c r="X5">
        <f t="shared" si="6"/>
        <v>0.50487847213842807</v>
      </c>
      <c r="AA5">
        <v>5655.82</v>
      </c>
      <c r="AB5">
        <f t="shared" ref="AB5" si="19">AA5/$B5</f>
        <v>0.50551950843634874</v>
      </c>
      <c r="AC5">
        <v>7215.3050000000003</v>
      </c>
      <c r="AD5">
        <f t="shared" ref="AD5" si="20">AC5/$B5</f>
        <v>0.64490691655999122</v>
      </c>
      <c r="AE5">
        <v>6821.4059999999999</v>
      </c>
      <c r="AF5">
        <f t="shared" ref="AF5" si="21">AE5/$B5</f>
        <v>0.60970006258416287</v>
      </c>
      <c r="AG5">
        <v>5636.6480000000001</v>
      </c>
      <c r="AH5">
        <f t="shared" ref="AH5" si="22">AG5/$B5</f>
        <v>0.50380590722277729</v>
      </c>
    </row>
    <row r="6" spans="1:36" x14ac:dyDescent="0.25">
      <c r="A6" t="s">
        <v>18</v>
      </c>
      <c r="B6">
        <v>9072.4259999999995</v>
      </c>
      <c r="C6">
        <v>8276.9619999999995</v>
      </c>
      <c r="D6">
        <v>5452.8909999999996</v>
      </c>
      <c r="E6">
        <v>10829.425999999999</v>
      </c>
      <c r="G6">
        <v>10720.012000000001</v>
      </c>
      <c r="H6">
        <f t="shared" si="0"/>
        <v>1.18160368571758</v>
      </c>
      <c r="I6">
        <v>8453.8410000000003</v>
      </c>
      <c r="J6">
        <f t="shared" si="0"/>
        <v>0.93181702446512116</v>
      </c>
      <c r="K6">
        <v>7239.7190000000001</v>
      </c>
      <c r="L6">
        <f t="shared" ref="L6" si="23">K6/$B6</f>
        <v>0.79799151847587413</v>
      </c>
      <c r="M6">
        <v>8603.7189999999991</v>
      </c>
      <c r="N6">
        <f t="shared" ref="N6" si="24">M6/$B6</f>
        <v>0.94833719227911029</v>
      </c>
      <c r="P6">
        <v>5</v>
      </c>
      <c r="Q6">
        <v>6143.4769999999999</v>
      </c>
      <c r="R6">
        <f t="shared" si="3"/>
        <v>0.67715922951589802</v>
      </c>
      <c r="S6">
        <v>9034.134</v>
      </c>
      <c r="T6">
        <f t="shared" si="4"/>
        <v>0.99577929872340654</v>
      </c>
      <c r="U6">
        <v>5187.82</v>
      </c>
      <c r="V6">
        <f t="shared" si="5"/>
        <v>0.57182279579905093</v>
      </c>
      <c r="W6">
        <v>6932.77</v>
      </c>
      <c r="X6">
        <f t="shared" si="6"/>
        <v>0.76415834088919554</v>
      </c>
      <c r="AA6">
        <v>7083.7190000000001</v>
      </c>
      <c r="AB6">
        <f t="shared" ref="AB6" si="25">AA6/$B6</f>
        <v>0.78079655871538667</v>
      </c>
      <c r="AC6">
        <v>8067.2340000000004</v>
      </c>
      <c r="AD6">
        <f t="shared" ref="AD6" si="26">AC6/$B6</f>
        <v>0.88920361543869308</v>
      </c>
      <c r="AE6">
        <v>7332.6480000000001</v>
      </c>
      <c r="AF6">
        <f t="shared" ref="AF6" si="27">AE6/$B6</f>
        <v>0.80823453396037626</v>
      </c>
      <c r="AG6">
        <v>7115.5479999999998</v>
      </c>
      <c r="AH6">
        <f t="shared" ref="AH6" si="28">AG6/$B6</f>
        <v>0.78430488162703116</v>
      </c>
    </row>
    <row r="7" spans="1:36" x14ac:dyDescent="0.25">
      <c r="A7" t="s">
        <v>19</v>
      </c>
      <c r="B7">
        <v>9844.2549999999992</v>
      </c>
      <c r="C7">
        <v>9913.8410000000003</v>
      </c>
      <c r="D7">
        <v>10055.012000000001</v>
      </c>
      <c r="E7">
        <v>13455.841</v>
      </c>
      <c r="F7" t="s">
        <v>12</v>
      </c>
      <c r="G7">
        <v>6862.7190000000001</v>
      </c>
      <c r="H7">
        <f t="shared" si="0"/>
        <v>0.6971293409201611</v>
      </c>
      <c r="I7">
        <v>7314.598</v>
      </c>
      <c r="J7">
        <f t="shared" si="0"/>
        <v>0.74303215428694203</v>
      </c>
      <c r="K7">
        <v>9598.0120000000006</v>
      </c>
      <c r="L7">
        <f t="shared" ref="L7" si="29">K7/$B7</f>
        <v>0.97498612134691776</v>
      </c>
      <c r="M7">
        <v>9675.8909999999996</v>
      </c>
      <c r="N7">
        <f t="shared" ref="N7" si="30">M7/$B7</f>
        <v>0.98289723295465226</v>
      </c>
      <c r="O7">
        <f>AVERAGE(H5:H7,J5:J7,L5:L7,N5:N7)</f>
        <v>1.0141228558323943</v>
      </c>
      <c r="P7">
        <f>_xlfn.STDEV.S(H5:H7,J5:J7,L5:L7,N5:N7)/SQRT(12)</f>
        <v>6.0243896241681263E-2</v>
      </c>
      <c r="Q7">
        <v>11715.012000000001</v>
      </c>
      <c r="R7">
        <f t="shared" si="3"/>
        <v>1.190035406437562</v>
      </c>
      <c r="S7">
        <v>9662.3050000000003</v>
      </c>
      <c r="T7">
        <f t="shared" si="4"/>
        <v>0.9815171386763144</v>
      </c>
      <c r="U7">
        <v>7741.598</v>
      </c>
      <c r="V7">
        <f t="shared" si="5"/>
        <v>0.78640770683002426</v>
      </c>
      <c r="W7">
        <v>9401.1839999999993</v>
      </c>
      <c r="X7">
        <f t="shared" si="6"/>
        <v>0.95499192168427172</v>
      </c>
      <c r="Y7">
        <f>AVERAGE(R5:R7,T5:T7,V5:V7,X5:X7)</f>
        <v>0.81956440532284625</v>
      </c>
      <c r="Z7">
        <f>_xlfn.STDEV.S(R5:R7,T5:T7,V5:V7,X5:X7)/SQRT(12)</f>
        <v>5.9255447822286429E-2</v>
      </c>
      <c r="AA7">
        <v>4572.2340000000004</v>
      </c>
      <c r="AB7">
        <f t="shared" ref="AB7" si="31">AA7/$B7</f>
        <v>0.46445708689992293</v>
      </c>
      <c r="AC7">
        <v>5418.6480000000001</v>
      </c>
      <c r="AD7">
        <f t="shared" ref="AD7" si="32">AC7/$B7</f>
        <v>0.55043759024933836</v>
      </c>
      <c r="AE7">
        <v>4611.527</v>
      </c>
      <c r="AF7">
        <f t="shared" ref="AF7" si="33">AE7/$B7</f>
        <v>0.46844855197269886</v>
      </c>
      <c r="AG7">
        <v>4350.82</v>
      </c>
      <c r="AH7">
        <f t="shared" ref="AH7" si="34">AG7/$B7</f>
        <v>0.44196538996602586</v>
      </c>
      <c r="AI7">
        <f>AVERAGE(AB5:AB7,AD5:AD7,AF5:AF7,AH5:AH7)</f>
        <v>0.62098171696939619</v>
      </c>
      <c r="AJ7">
        <f>_xlfn.STDEV.S(AB5:AB7,AD5:AD7,AF5:AF7,AH5:AH7)/SQRT(12)</f>
        <v>4.5374942384686895E-2</v>
      </c>
    </row>
    <row r="8" spans="1:36" x14ac:dyDescent="0.25">
      <c r="A8" t="s">
        <v>20</v>
      </c>
      <c r="B8">
        <v>7715.8909999999996</v>
      </c>
      <c r="C8">
        <v>9686.7189999999991</v>
      </c>
      <c r="D8">
        <v>10892.841</v>
      </c>
      <c r="E8">
        <v>13493.598</v>
      </c>
      <c r="G8">
        <v>4202.7190000000001</v>
      </c>
      <c r="H8">
        <f t="shared" si="0"/>
        <v>0.54468356279268337</v>
      </c>
      <c r="I8">
        <v>5512.3050000000003</v>
      </c>
      <c r="J8">
        <f t="shared" si="0"/>
        <v>0.71440939225294919</v>
      </c>
      <c r="K8">
        <v>2259.3049999999998</v>
      </c>
      <c r="L8">
        <f t="shared" ref="L8" si="35">K8/$B8</f>
        <v>0.29281193837497188</v>
      </c>
      <c r="M8">
        <v>4153.4769999999999</v>
      </c>
      <c r="N8">
        <f t="shared" ref="N8" si="36">M8/$B8</f>
        <v>0.53830166859537032</v>
      </c>
      <c r="P8">
        <v>7</v>
      </c>
      <c r="Q8">
        <v>3671.4769999999999</v>
      </c>
      <c r="R8">
        <f t="shared" si="3"/>
        <v>0.47583318634231614</v>
      </c>
      <c r="S8">
        <v>7297.4260000000004</v>
      </c>
      <c r="T8">
        <f t="shared" si="4"/>
        <v>0.94576582276758459</v>
      </c>
      <c r="U8">
        <v>6279.8909999999996</v>
      </c>
      <c r="V8">
        <f t="shared" si="5"/>
        <v>0.81389057984359814</v>
      </c>
      <c r="W8">
        <v>7154.77</v>
      </c>
      <c r="X8">
        <f t="shared" si="6"/>
        <v>0.927277225663245</v>
      </c>
      <c r="AA8">
        <v>5356.3549999999996</v>
      </c>
      <c r="AB8">
        <f t="shared" ref="AB8" si="37">AA8/$B8</f>
        <v>0.69419785738289974</v>
      </c>
      <c r="AC8">
        <v>6154.9409999999998</v>
      </c>
      <c r="AD8">
        <f t="shared" ref="AD8" si="38">AC8/$B8</f>
        <v>0.79769672744210618</v>
      </c>
      <c r="AE8">
        <v>6154.1840000000002</v>
      </c>
      <c r="AF8">
        <f t="shared" ref="AF8" si="39">AE8/$B8</f>
        <v>0.79759861822827727</v>
      </c>
      <c r="AG8">
        <v>5331.0619999999999</v>
      </c>
      <c r="AH8">
        <f t="shared" ref="AH8" si="40">AG8/$B8</f>
        <v>0.69091981729653773</v>
      </c>
    </row>
    <row r="9" spans="1:36" x14ac:dyDescent="0.25">
      <c r="A9" t="s">
        <v>21</v>
      </c>
      <c r="B9">
        <v>9933.7189999999991</v>
      </c>
      <c r="C9">
        <v>8082.3549999999996</v>
      </c>
      <c r="D9">
        <v>12345.841</v>
      </c>
      <c r="E9">
        <v>10995.79</v>
      </c>
      <c r="G9">
        <v>2314.6480000000001</v>
      </c>
      <c r="H9">
        <f t="shared" si="0"/>
        <v>0.23300920833375702</v>
      </c>
      <c r="I9">
        <v>2522.8910000000001</v>
      </c>
      <c r="J9">
        <f t="shared" si="0"/>
        <v>0.25397245482784447</v>
      </c>
      <c r="K9">
        <v>1643.355</v>
      </c>
      <c r="L9">
        <f t="shared" ref="L9" si="41">K9/$B9</f>
        <v>0.16543199983812712</v>
      </c>
      <c r="M9">
        <v>862.38499999999999</v>
      </c>
      <c r="N9">
        <f t="shared" ref="N9" si="42">M9/$B9</f>
        <v>8.6813911285390705E-2</v>
      </c>
      <c r="P9">
        <v>8</v>
      </c>
      <c r="Q9">
        <v>3196.2339999999999</v>
      </c>
      <c r="R9">
        <f t="shared" si="3"/>
        <v>0.32175603115006579</v>
      </c>
      <c r="S9">
        <v>3498.4769999999999</v>
      </c>
      <c r="T9">
        <f t="shared" si="4"/>
        <v>0.35218199749761397</v>
      </c>
      <c r="U9">
        <v>3125.4059999999999</v>
      </c>
      <c r="V9">
        <f t="shared" si="5"/>
        <v>0.31462597240771562</v>
      </c>
      <c r="W9">
        <v>609.84900000000005</v>
      </c>
      <c r="X9">
        <f t="shared" si="6"/>
        <v>6.139181106290606E-2</v>
      </c>
      <c r="AA9">
        <v>2760.8910000000001</v>
      </c>
      <c r="AB9">
        <f t="shared" ref="AB9" si="43">AA9/$B9</f>
        <v>0.27793125615894715</v>
      </c>
      <c r="AC9">
        <v>3324.6979999999999</v>
      </c>
      <c r="AD9">
        <f t="shared" ref="AD9" si="44">AC9/$B9</f>
        <v>0.33468814650384215</v>
      </c>
      <c r="AE9">
        <v>3451.77</v>
      </c>
      <c r="AF9">
        <f t="shared" ref="AF9" si="45">AE9/$B9</f>
        <v>0.34748013307000131</v>
      </c>
      <c r="AG9">
        <v>2394.4769999999999</v>
      </c>
      <c r="AH9">
        <f t="shared" ref="AH9" si="46">AG9/$B9</f>
        <v>0.24104537283569225</v>
      </c>
    </row>
    <row r="10" spans="1:36" x14ac:dyDescent="0.25">
      <c r="A10" t="s">
        <v>22</v>
      </c>
      <c r="B10">
        <v>12590.79</v>
      </c>
      <c r="C10">
        <v>11222.305</v>
      </c>
      <c r="D10">
        <v>16053.718999999999</v>
      </c>
      <c r="E10">
        <v>17047.425999999999</v>
      </c>
      <c r="F10" t="s">
        <v>11</v>
      </c>
      <c r="G10">
        <v>5273.7190000000001</v>
      </c>
      <c r="H10">
        <f t="shared" si="0"/>
        <v>0.41885529025581397</v>
      </c>
      <c r="I10">
        <v>7037.3549999999996</v>
      </c>
      <c r="J10">
        <f t="shared" si="0"/>
        <v>0.55892878842391935</v>
      </c>
      <c r="K10">
        <v>3724.4769999999999</v>
      </c>
      <c r="L10">
        <f t="shared" ref="L10" si="47">K10/$B10</f>
        <v>0.29580963545575772</v>
      </c>
      <c r="M10">
        <v>6759.7190000000001</v>
      </c>
      <c r="N10">
        <f t="shared" ref="N10" si="48">M10/$B10</f>
        <v>0.53687806722215203</v>
      </c>
      <c r="O10">
        <f>AVERAGE(H8:H10,J8:J10,L8:L10,N8:N10)</f>
        <v>0.38665882647156141</v>
      </c>
      <c r="P10">
        <f>_xlfn.STDEV.S(H8:H10,J8:J10,L8:L10,N8:N10)/SQRT(12)</f>
        <v>5.5445178279207981E-2</v>
      </c>
      <c r="Q10">
        <v>5324.0119999999997</v>
      </c>
      <c r="R10">
        <f t="shared" si="3"/>
        <v>0.42284971792873993</v>
      </c>
      <c r="S10">
        <v>8787.4259999999995</v>
      </c>
      <c r="T10">
        <f t="shared" si="4"/>
        <v>0.69792491178075389</v>
      </c>
      <c r="U10">
        <v>9350.8909999999996</v>
      </c>
      <c r="V10">
        <f t="shared" si="5"/>
        <v>0.74267706792028132</v>
      </c>
      <c r="W10">
        <v>7666.6480000000001</v>
      </c>
      <c r="X10">
        <f t="shared" si="6"/>
        <v>0.60890921062141456</v>
      </c>
      <c r="Y10">
        <f>AVERAGE(R8:R10,T8:T10,V8:V10,X8:X10)</f>
        <v>0.55709029458218617</v>
      </c>
      <c r="Z10">
        <f>_xlfn.STDEV.S(R8:R10,T8:T10,V8:V10,X8:X10)/SQRT(12)</f>
        <v>7.9654284561690075E-2</v>
      </c>
      <c r="AA10">
        <v>5785.1130000000003</v>
      </c>
      <c r="AB10">
        <f t="shared" ref="AB10" si="49">AA10/$B10</f>
        <v>0.45947180439035201</v>
      </c>
      <c r="AC10">
        <v>6308.77</v>
      </c>
      <c r="AD10">
        <f t="shared" ref="AD10" si="50">AC10/$B10</f>
        <v>0.50106228441583089</v>
      </c>
      <c r="AE10">
        <v>6165.4769999999999</v>
      </c>
      <c r="AF10">
        <f t="shared" ref="AF10" si="51">AE10/$B10</f>
        <v>0.48968150529077203</v>
      </c>
      <c r="AG10">
        <v>5708.82</v>
      </c>
      <c r="AH10">
        <f t="shared" ref="AH10" si="52">AG10/$B10</f>
        <v>0.4534123752361845</v>
      </c>
      <c r="AI10">
        <f>AVERAGE(AB8:AB10,AD8:AD10,AF8:AF10,AH8:AH10)</f>
        <v>0.50709882485428692</v>
      </c>
      <c r="AJ10">
        <f>_xlfn.STDEV.S(AB8:AB10,AD8:AD10,AF8:AF10,AH8:AH10)/SQRT(12)</f>
        <v>5.6516934282768841E-2</v>
      </c>
    </row>
    <row r="11" spans="1:36" x14ac:dyDescent="0.25">
      <c r="A11" t="s">
        <v>23</v>
      </c>
      <c r="B11">
        <v>10783.841</v>
      </c>
      <c r="C11">
        <v>11980.425999999999</v>
      </c>
      <c r="D11">
        <v>14975.598</v>
      </c>
      <c r="E11">
        <v>15812.376</v>
      </c>
      <c r="G11">
        <v>12127.425999999999</v>
      </c>
      <c r="H11">
        <f t="shared" si="0"/>
        <v>1.124592434179992</v>
      </c>
      <c r="I11">
        <v>9374.4259999999995</v>
      </c>
      <c r="J11">
        <f t="shared" si="0"/>
        <v>0.86930306186821549</v>
      </c>
      <c r="K11">
        <v>9488.8410000000003</v>
      </c>
      <c r="L11">
        <f t="shared" ref="L11" si="53">K11/$B11</f>
        <v>0.87991291785552106</v>
      </c>
      <c r="M11">
        <v>10915.841</v>
      </c>
      <c r="N11">
        <f t="shared" ref="N11" si="54">M11/$B11</f>
        <v>1.0122405365583562</v>
      </c>
      <c r="P11">
        <v>10</v>
      </c>
      <c r="Q11">
        <v>6109.0119999999997</v>
      </c>
      <c r="R11">
        <f t="shared" si="3"/>
        <v>0.56649685395027616</v>
      </c>
      <c r="S11">
        <v>13311.548000000001</v>
      </c>
      <c r="T11">
        <f t="shared" si="4"/>
        <v>1.2343976510781269</v>
      </c>
      <c r="U11">
        <v>14466.425999999999</v>
      </c>
      <c r="V11">
        <f t="shared" si="5"/>
        <v>1.3414910327405605</v>
      </c>
      <c r="W11">
        <v>15096.425999999999</v>
      </c>
      <c r="X11">
        <f t="shared" si="6"/>
        <v>1.3999117754054422</v>
      </c>
      <c r="AA11">
        <v>4452.9409999999998</v>
      </c>
      <c r="AB11">
        <f t="shared" ref="AB11" si="55">AA11/$B11</f>
        <v>0.41292717502047738</v>
      </c>
      <c r="AC11">
        <v>5354.1130000000003</v>
      </c>
      <c r="AD11">
        <f t="shared" ref="AD11" si="56">AC11/$B11</f>
        <v>0.4964940599550754</v>
      </c>
      <c r="AE11">
        <v>5011.2340000000004</v>
      </c>
      <c r="AF11">
        <f t="shared" ref="AF11" si="57">AE11/$B11</f>
        <v>0.46469843166270719</v>
      </c>
      <c r="AG11">
        <v>4362.2340000000004</v>
      </c>
      <c r="AH11">
        <f t="shared" ref="AH11" si="58">AG11/$B11</f>
        <v>0.40451579358412276</v>
      </c>
    </row>
    <row r="12" spans="1:36" x14ac:dyDescent="0.25">
      <c r="A12" t="s">
        <v>24</v>
      </c>
      <c r="B12">
        <v>12122.718999999999</v>
      </c>
      <c r="C12">
        <v>12979.012000000001</v>
      </c>
      <c r="D12">
        <v>14954.718999999999</v>
      </c>
      <c r="E12">
        <v>17286.255000000001</v>
      </c>
      <c r="G12">
        <v>12490.134</v>
      </c>
      <c r="H12">
        <f t="shared" si="0"/>
        <v>1.0303079696889783</v>
      </c>
      <c r="I12">
        <v>12274.305</v>
      </c>
      <c r="J12">
        <f t="shared" si="0"/>
        <v>1.0125042904978661</v>
      </c>
      <c r="K12">
        <v>11177.891</v>
      </c>
      <c r="L12">
        <f t="shared" ref="L12" si="59">K12/$B12</f>
        <v>0.92206137913449948</v>
      </c>
      <c r="M12">
        <v>15544.183999999999</v>
      </c>
      <c r="N12">
        <f t="shared" ref="N12" si="60">M12/$B12</f>
        <v>1.2822357756539602</v>
      </c>
      <c r="P12">
        <v>11</v>
      </c>
      <c r="Q12">
        <v>14994.012000000001</v>
      </c>
      <c r="R12">
        <f t="shared" si="3"/>
        <v>1.2368522276231926</v>
      </c>
      <c r="S12">
        <v>12055.012000000001</v>
      </c>
      <c r="T12">
        <f t="shared" si="4"/>
        <v>0.99441486682979296</v>
      </c>
      <c r="U12">
        <v>12471.305</v>
      </c>
      <c r="V12">
        <f t="shared" si="5"/>
        <v>1.028754770278846</v>
      </c>
      <c r="W12">
        <v>12938.891</v>
      </c>
      <c r="X12">
        <f t="shared" si="6"/>
        <v>1.0673258202223446</v>
      </c>
      <c r="AA12">
        <v>5618.2550000000001</v>
      </c>
      <c r="AB12">
        <f t="shared" ref="AB12" si="61">AA12/$B12</f>
        <v>0.46344842275070475</v>
      </c>
      <c r="AC12">
        <v>7254.2340000000004</v>
      </c>
      <c r="AD12">
        <f t="shared" ref="AD12" si="62">AC12/$B12</f>
        <v>0.59839991341876364</v>
      </c>
      <c r="AE12">
        <v>7566.2340000000004</v>
      </c>
      <c r="AF12">
        <f t="shared" ref="AF12" si="63">AE12/$B12</f>
        <v>0.62413671388407177</v>
      </c>
      <c r="AG12">
        <v>5403.5479999999998</v>
      </c>
      <c r="AH12">
        <f t="shared" ref="AH12" si="64">AG12/$B12</f>
        <v>0.44573729705357357</v>
      </c>
    </row>
    <row r="13" spans="1:36" x14ac:dyDescent="0.25">
      <c r="A13" t="s">
        <v>25</v>
      </c>
      <c r="B13">
        <v>15887.205</v>
      </c>
      <c r="C13">
        <v>16088.083000000001</v>
      </c>
      <c r="D13">
        <v>16335.325999999999</v>
      </c>
      <c r="E13">
        <v>18987.205000000002</v>
      </c>
      <c r="G13">
        <v>21571.618999999999</v>
      </c>
      <c r="H13">
        <f t="shared" si="0"/>
        <v>1.357798240785588</v>
      </c>
      <c r="I13">
        <v>22342.618999999999</v>
      </c>
      <c r="J13">
        <f t="shared" si="0"/>
        <v>1.4063278594315363</v>
      </c>
      <c r="K13">
        <v>22777.326000000001</v>
      </c>
      <c r="L13">
        <f t="shared" ref="L13" si="65">K13/$B13</f>
        <v>1.4336899410563406</v>
      </c>
      <c r="M13">
        <v>23694.496999999999</v>
      </c>
      <c r="N13">
        <f t="shared" ref="N13" si="66">M13/$B13</f>
        <v>1.4914201081939837</v>
      </c>
      <c r="P13">
        <v>12</v>
      </c>
      <c r="Q13">
        <v>6351.8410000000003</v>
      </c>
      <c r="R13">
        <f t="shared" si="3"/>
        <v>0.39980858810596326</v>
      </c>
      <c r="S13">
        <v>5204.134</v>
      </c>
      <c r="T13">
        <f t="shared" si="4"/>
        <v>0.32756762438704606</v>
      </c>
      <c r="U13">
        <v>5569.8410000000003</v>
      </c>
      <c r="V13">
        <f t="shared" si="5"/>
        <v>0.35058658838983953</v>
      </c>
      <c r="W13">
        <v>4133.598</v>
      </c>
      <c r="X13">
        <f t="shared" si="6"/>
        <v>0.26018409153781297</v>
      </c>
      <c r="Y13">
        <f>AVERAGE(R11:R13,T11:T13,V11:V13,X11:X13)</f>
        <v>0.85064932421243711</v>
      </c>
      <c r="Z13">
        <f>_xlfn.STDEV.S(R11:R13,T11:T13,V11:V13,X11:X13)/SQRT(12)</f>
        <v>0.12597184210139831</v>
      </c>
      <c r="AA13">
        <v>21915.74</v>
      </c>
      <c r="AB13">
        <f t="shared" ref="AB13" si="67">AA13/$B13</f>
        <v>1.3794585013537624</v>
      </c>
      <c r="AC13">
        <v>23277.205000000002</v>
      </c>
      <c r="AD13">
        <f t="shared" ref="AD13" si="68">AC13/$B13</f>
        <v>1.4651541916907349</v>
      </c>
      <c r="AE13">
        <v>23228.719000000001</v>
      </c>
      <c r="AF13">
        <f t="shared" ref="AF13" si="69">AE13/$B13</f>
        <v>1.4621023018208679</v>
      </c>
      <c r="AG13">
        <v>23641.74</v>
      </c>
      <c r="AH13">
        <f t="shared" ref="AH13" si="70">AG13/$B13</f>
        <v>1.4880993856376878</v>
      </c>
      <c r="AI13">
        <f>AVERAGE(AB11:AB12,AD11:AD12,AF11:AF12,AH11:AH12)</f>
        <v>0.48879472591618706</v>
      </c>
      <c r="AJ13">
        <f>_xlfn.STDEV.S(AB11:AB12,AD11:AD12,AF11:AF12,AH11:AH12)/SQRT(8)</f>
        <v>2.8761911493429226E-2</v>
      </c>
    </row>
    <row r="14" spans="1:36" x14ac:dyDescent="0.25">
      <c r="A14" t="s">
        <v>26</v>
      </c>
      <c r="B14">
        <v>1707.4059999999999</v>
      </c>
      <c r="C14">
        <v>9269.7189999999991</v>
      </c>
      <c r="D14">
        <v>12055.425999999999</v>
      </c>
      <c r="E14">
        <v>12302.425999999999</v>
      </c>
      <c r="F14" t="s">
        <v>10</v>
      </c>
      <c r="G14">
        <v>412.02100000000002</v>
      </c>
      <c r="H14">
        <f t="shared" si="0"/>
        <v>0.24131401670135869</v>
      </c>
      <c r="I14">
        <v>6263.598</v>
      </c>
      <c r="J14">
        <f t="shared" si="0"/>
        <v>3.6684877527664774</v>
      </c>
      <c r="K14">
        <v>5515.4260000000004</v>
      </c>
      <c r="L14">
        <f t="shared" ref="L14" si="71">K14/$B14</f>
        <v>3.230295547749042</v>
      </c>
      <c r="M14">
        <v>5746.3549999999996</v>
      </c>
      <c r="N14">
        <f t="shared" ref="N14" si="72">M14/$B14</f>
        <v>3.365546917370561</v>
      </c>
      <c r="O14">
        <f>AVERAGE(H11:H14,J11:J14,L11:L14,N11:N14)</f>
        <v>1.5205024218432672</v>
      </c>
      <c r="P14">
        <f>_xlfn.STDEV.S(H11:H14,J11:J14,L11:L14,N11:N14)/SQRT(16)</f>
        <v>0.24823025358423229</v>
      </c>
      <c r="Q14">
        <v>2980.527</v>
      </c>
      <c r="R14">
        <f t="shared" si="3"/>
        <v>1.7456463196216951</v>
      </c>
      <c r="S14">
        <v>17741.598000000002</v>
      </c>
      <c r="T14">
        <f t="shared" si="4"/>
        <v>10.390966179104444</v>
      </c>
      <c r="U14">
        <v>17909.255000000001</v>
      </c>
      <c r="V14">
        <f t="shared" si="5"/>
        <v>10.48916016460057</v>
      </c>
      <c r="W14">
        <v>17210.719000000001</v>
      </c>
      <c r="X14">
        <f t="shared" si="6"/>
        <v>10.080038959685044</v>
      </c>
      <c r="AA14">
        <v>22357.74</v>
      </c>
      <c r="AB14">
        <f t="shared" ref="AB14" si="73">AA14/$B14</f>
        <v>13.094565674479298</v>
      </c>
      <c r="AC14">
        <v>23519.841</v>
      </c>
      <c r="AD14">
        <f t="shared" ref="AD14" si="74">AC14/$B14</f>
        <v>13.77518938085025</v>
      </c>
      <c r="AE14">
        <v>21831.79</v>
      </c>
      <c r="AF14">
        <f t="shared" ref="AF14" si="75">AE14/$B14</f>
        <v>12.786525290411303</v>
      </c>
      <c r="AG14">
        <v>21741.082999999999</v>
      </c>
      <c r="AH14">
        <f t="shared" ref="AH14" si="76">AG14/$B14</f>
        <v>12.733399671782809</v>
      </c>
      <c r="AI14">
        <f>AVERAGE(AB11:AB14,AD11:AD14,AF11:AF14,AH11:AH14)</f>
        <v>3.8809282628347637</v>
      </c>
      <c r="AJ14">
        <f>_xlfn.STDEV.S(AB11:AB14,AD11:AD14,AF11:AF14,AH11:AH14)/SQRT(12)</f>
        <v>1.5920496495703031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2019-2327-4C0D-ADE7-B75B45AF8CC0}">
  <dimension ref="B1:AH13"/>
  <sheetViews>
    <sheetView topLeftCell="P1" workbookViewId="0">
      <selection activeCell="X2" sqref="X2:X13"/>
    </sheetView>
  </sheetViews>
  <sheetFormatPr defaultRowHeight="15" x14ac:dyDescent="0.25"/>
  <cols>
    <col min="8" max="8" width="12" bestFit="1" customWidth="1"/>
    <col min="10" max="10" width="12" bestFit="1" customWidth="1"/>
    <col min="12" max="12" width="12" bestFit="1" customWidth="1"/>
    <col min="14" max="14" width="12" bestFit="1" customWidth="1"/>
  </cols>
  <sheetData>
    <row r="1" spans="2:34" x14ac:dyDescent="0.25">
      <c r="B1" t="s">
        <v>27</v>
      </c>
      <c r="C1" t="s">
        <v>28</v>
      </c>
      <c r="D1" t="s">
        <v>29</v>
      </c>
      <c r="E1" t="s">
        <v>30</v>
      </c>
      <c r="G1" t="s">
        <v>31</v>
      </c>
      <c r="H1" t="s">
        <v>40</v>
      </c>
      <c r="I1" t="s">
        <v>5</v>
      </c>
      <c r="J1" t="s">
        <v>41</v>
      </c>
      <c r="K1" t="s">
        <v>6</v>
      </c>
      <c r="L1" t="s">
        <v>42</v>
      </c>
      <c r="M1" t="s">
        <v>0</v>
      </c>
      <c r="N1" t="s">
        <v>43</v>
      </c>
      <c r="Q1" t="s">
        <v>32</v>
      </c>
      <c r="R1" t="s">
        <v>44</v>
      </c>
      <c r="S1" t="s">
        <v>33</v>
      </c>
      <c r="T1" t="s">
        <v>45</v>
      </c>
      <c r="U1" t="s">
        <v>34</v>
      </c>
      <c r="V1" t="s">
        <v>46</v>
      </c>
      <c r="W1" t="s">
        <v>35</v>
      </c>
      <c r="X1" t="s">
        <v>47</v>
      </c>
      <c r="AA1" t="s">
        <v>36</v>
      </c>
      <c r="AB1" t="s">
        <v>48</v>
      </c>
      <c r="AC1" t="s">
        <v>37</v>
      </c>
      <c r="AD1" t="s">
        <v>49</v>
      </c>
      <c r="AE1" t="s">
        <v>38</v>
      </c>
      <c r="AF1" t="s">
        <v>50</v>
      </c>
      <c r="AG1" t="s">
        <v>39</v>
      </c>
      <c r="AH1" t="s">
        <v>51</v>
      </c>
    </row>
    <row r="2" spans="2:34" x14ac:dyDescent="0.25">
      <c r="B2">
        <v>18707.376</v>
      </c>
      <c r="C2">
        <v>11045.032999999999</v>
      </c>
      <c r="D2">
        <v>19727.425999999999</v>
      </c>
      <c r="E2">
        <v>17974.547999999999</v>
      </c>
      <c r="G2">
        <v>19762.133999999998</v>
      </c>
      <c r="H2">
        <f>G2/$B2</f>
        <v>1.0563819319181909</v>
      </c>
      <c r="I2">
        <v>12565.79</v>
      </c>
      <c r="J2">
        <f>I2/$C2</f>
        <v>1.1376869584726457</v>
      </c>
      <c r="K2">
        <v>19147.841</v>
      </c>
      <c r="L2">
        <f>K2/$D2</f>
        <v>0.97062034347511938</v>
      </c>
      <c r="M2">
        <v>17923.841</v>
      </c>
      <c r="N2">
        <f>M2/$E2</f>
        <v>0.9971789554875039</v>
      </c>
      <c r="P2">
        <v>1</v>
      </c>
      <c r="Q2">
        <v>19698.133999999998</v>
      </c>
      <c r="R2">
        <f>Q2/$B2</f>
        <v>1.0529608214428361</v>
      </c>
      <c r="S2">
        <v>19654.496999999999</v>
      </c>
      <c r="T2">
        <f>S2/$C2</f>
        <v>1.7794873949222243</v>
      </c>
      <c r="U2">
        <v>21376.326000000001</v>
      </c>
      <c r="V2">
        <f>U2/$D2</f>
        <v>1.0835841432126017</v>
      </c>
      <c r="W2">
        <v>19470.962</v>
      </c>
      <c r="X2">
        <f>W2/$E2</f>
        <v>1.0832518291975965</v>
      </c>
      <c r="AA2">
        <v>22061.912</v>
      </c>
      <c r="AB2">
        <f>AA2/$B2</f>
        <v>1.1793162226492908</v>
      </c>
      <c r="AC2">
        <v>20188.276000000002</v>
      </c>
      <c r="AD2">
        <f>AC2/$C2</f>
        <v>1.8278149101048411</v>
      </c>
      <c r="AE2">
        <v>22967.476999999999</v>
      </c>
      <c r="AF2">
        <f>AE2/$D2</f>
        <v>1.1642409405058725</v>
      </c>
      <c r="AG2">
        <v>24129.669000000002</v>
      </c>
      <c r="AH2">
        <f>AG2/$E2</f>
        <v>1.3424353702802432</v>
      </c>
    </row>
    <row r="3" spans="2:34" x14ac:dyDescent="0.25">
      <c r="B3">
        <v>12405.425999999999</v>
      </c>
      <c r="C3">
        <v>9192.5480000000007</v>
      </c>
      <c r="D3">
        <v>12860.891</v>
      </c>
      <c r="E3">
        <v>12334.891</v>
      </c>
      <c r="G3">
        <v>13674.669</v>
      </c>
      <c r="H3">
        <f t="shared" ref="H3:H12" si="0">G3/$B3</f>
        <v>1.1023135360285088</v>
      </c>
      <c r="I3">
        <v>10042.718999999999</v>
      </c>
      <c r="J3">
        <f t="shared" ref="J3:J13" si="1">I3/$C3</f>
        <v>1.0924848039955841</v>
      </c>
      <c r="K3">
        <v>9834.0120000000006</v>
      </c>
      <c r="L3">
        <f t="shared" ref="L3:L13" si="2">K3/$D3</f>
        <v>0.76464468908102878</v>
      </c>
      <c r="M3">
        <v>14146.012000000001</v>
      </c>
      <c r="N3">
        <f t="shared" ref="N3:N13" si="3">M3/$E3</f>
        <v>1.146829104529582</v>
      </c>
      <c r="P3">
        <v>2</v>
      </c>
      <c r="Q3">
        <v>8635.8410000000003</v>
      </c>
      <c r="R3">
        <f t="shared" ref="R3:R13" si="4">Q3/$B3</f>
        <v>0.69613417548095491</v>
      </c>
      <c r="S3">
        <v>10248.477000000001</v>
      </c>
      <c r="T3">
        <f t="shared" ref="T3:T13" si="5">S3/$C3</f>
        <v>1.1148679343311561</v>
      </c>
      <c r="U3">
        <v>8357.3050000000003</v>
      </c>
      <c r="V3">
        <f t="shared" ref="V3:V13" si="6">U3/$D3</f>
        <v>0.64982317321560379</v>
      </c>
      <c r="W3">
        <v>9906.7189999999991</v>
      </c>
      <c r="X3">
        <f t="shared" ref="X3:X13" si="7">W3/$E3</f>
        <v>0.80314605131087091</v>
      </c>
      <c r="AA3">
        <v>17185.082999999999</v>
      </c>
      <c r="AB3">
        <f t="shared" ref="AB3:AB12" si="8">AA3/$B3</f>
        <v>1.3852876152741549</v>
      </c>
      <c r="AC3">
        <v>14325.962</v>
      </c>
      <c r="AD3">
        <f t="shared" ref="AD3:AD13" si="9">AC3/$C3</f>
        <v>1.5584321126199177</v>
      </c>
      <c r="AE3">
        <v>17039.77</v>
      </c>
      <c r="AF3">
        <f t="shared" ref="AF3:AF13" si="10">AE3/$D3</f>
        <v>1.3249291981403155</v>
      </c>
      <c r="AG3">
        <v>16591.011999999999</v>
      </c>
      <c r="AH3">
        <f t="shared" ref="AH3:AH13" si="11">AG3/$E3</f>
        <v>1.3450473133487761</v>
      </c>
    </row>
    <row r="4" spans="2:34" x14ac:dyDescent="0.25">
      <c r="B4">
        <v>7861.4769999999999</v>
      </c>
      <c r="C4">
        <v>6368.1840000000002</v>
      </c>
      <c r="D4">
        <v>10316.82</v>
      </c>
      <c r="E4">
        <v>9075.3549999999996</v>
      </c>
      <c r="G4">
        <v>1313.2339999999999</v>
      </c>
      <c r="H4">
        <f t="shared" si="0"/>
        <v>0.16704672671560319</v>
      </c>
      <c r="I4">
        <v>618.72799999999995</v>
      </c>
      <c r="J4">
        <f t="shared" si="1"/>
        <v>9.7159252936158874E-2</v>
      </c>
      <c r="K4">
        <v>790.31399999999996</v>
      </c>
      <c r="L4">
        <f t="shared" si="2"/>
        <v>7.6604418803468508E-2</v>
      </c>
      <c r="M4">
        <v>446.84899999999999</v>
      </c>
      <c r="N4">
        <f t="shared" si="3"/>
        <v>4.9237633128401036E-2</v>
      </c>
      <c r="P4">
        <v>3</v>
      </c>
      <c r="Q4">
        <v>6118.8909999999996</v>
      </c>
      <c r="R4">
        <f t="shared" si="4"/>
        <v>0.77833859973132269</v>
      </c>
      <c r="S4">
        <v>4815.0119999999997</v>
      </c>
      <c r="T4">
        <f t="shared" si="5"/>
        <v>0.75610440904345722</v>
      </c>
      <c r="U4">
        <v>4950.1130000000003</v>
      </c>
      <c r="V4">
        <f t="shared" si="6"/>
        <v>0.47980996082126087</v>
      </c>
      <c r="W4">
        <v>8188.7190000000001</v>
      </c>
      <c r="X4">
        <f t="shared" si="7"/>
        <v>0.9023028851212983</v>
      </c>
      <c r="AA4">
        <v>12936.841</v>
      </c>
      <c r="AB4">
        <f t="shared" si="8"/>
        <v>1.6455992938731487</v>
      </c>
      <c r="AC4">
        <v>10419.718999999999</v>
      </c>
      <c r="AD4">
        <f t="shared" si="9"/>
        <v>1.6362151282060944</v>
      </c>
      <c r="AE4">
        <v>14411.598</v>
      </c>
      <c r="AF4">
        <f t="shared" si="10"/>
        <v>1.396903115494891</v>
      </c>
      <c r="AG4">
        <v>12664.012000000001</v>
      </c>
      <c r="AH4">
        <f t="shared" si="11"/>
        <v>1.3954288289549006</v>
      </c>
    </row>
    <row r="5" spans="2:34" x14ac:dyDescent="0.25">
      <c r="B5">
        <v>3231.77</v>
      </c>
      <c r="C5">
        <v>2792.598</v>
      </c>
      <c r="D5">
        <v>3698.9409999999998</v>
      </c>
      <c r="E5">
        <v>2751.2840000000001</v>
      </c>
      <c r="G5">
        <v>1688.77</v>
      </c>
      <c r="H5">
        <f t="shared" si="0"/>
        <v>0.52255265690318309</v>
      </c>
      <c r="I5">
        <v>892.899</v>
      </c>
      <c r="J5">
        <f t="shared" si="1"/>
        <v>0.31973774957942391</v>
      </c>
      <c r="K5">
        <v>694.02099999999996</v>
      </c>
      <c r="L5">
        <f t="shared" si="2"/>
        <v>0.187626945117535</v>
      </c>
      <c r="M5">
        <v>252.95</v>
      </c>
      <c r="N5">
        <f t="shared" si="3"/>
        <v>9.1938891077765858E-2</v>
      </c>
      <c r="P5">
        <v>4</v>
      </c>
      <c r="Q5">
        <v>3440.3049999999998</v>
      </c>
      <c r="R5">
        <f t="shared" si="4"/>
        <v>1.0645265597489919</v>
      </c>
      <c r="S5">
        <v>6052.0619999999999</v>
      </c>
      <c r="T5">
        <f t="shared" si="5"/>
        <v>2.1671798089091232</v>
      </c>
      <c r="U5">
        <v>3718.1840000000002</v>
      </c>
      <c r="V5">
        <f t="shared" si="6"/>
        <v>1.0052022997933734</v>
      </c>
      <c r="W5">
        <v>8767.4770000000008</v>
      </c>
      <c r="X5">
        <f t="shared" si="7"/>
        <v>3.1866855620866477</v>
      </c>
      <c r="AA5">
        <v>269.77800000000002</v>
      </c>
      <c r="AB5">
        <f t="shared" si="8"/>
        <v>8.3476856335692212E-2</v>
      </c>
      <c r="AC5">
        <v>140.536</v>
      </c>
      <c r="AD5">
        <f t="shared" si="9"/>
        <v>5.0324464888967191E-2</v>
      </c>
      <c r="AE5">
        <v>129.94999999999999</v>
      </c>
      <c r="AF5">
        <f t="shared" si="10"/>
        <v>3.5131676877246755E-2</v>
      </c>
      <c r="AG5">
        <v>195.364</v>
      </c>
      <c r="AH5">
        <f t="shared" si="11"/>
        <v>7.1008300124596371E-2</v>
      </c>
    </row>
    <row r="6" spans="2:34" x14ac:dyDescent="0.25">
      <c r="B6">
        <v>13598.305</v>
      </c>
      <c r="C6">
        <v>13593.425999999999</v>
      </c>
      <c r="D6">
        <v>14794.598</v>
      </c>
      <c r="E6">
        <v>15027.062</v>
      </c>
      <c r="G6">
        <v>6762.7190000000001</v>
      </c>
      <c r="H6">
        <f t="shared" si="0"/>
        <v>0.49732073225302714</v>
      </c>
      <c r="I6">
        <v>5999.0119999999997</v>
      </c>
      <c r="J6">
        <f t="shared" si="1"/>
        <v>0.44131714845102332</v>
      </c>
      <c r="K6">
        <v>2688.77</v>
      </c>
      <c r="L6">
        <f t="shared" si="2"/>
        <v>0.18173998374271474</v>
      </c>
      <c r="M6">
        <v>10537.718999999999</v>
      </c>
      <c r="N6">
        <f t="shared" si="3"/>
        <v>0.70124945248778503</v>
      </c>
      <c r="P6">
        <v>5</v>
      </c>
      <c r="Q6">
        <v>7803.1840000000002</v>
      </c>
      <c r="R6">
        <f t="shared" si="4"/>
        <v>0.5738350478239751</v>
      </c>
      <c r="S6">
        <v>8367.8909999999996</v>
      </c>
      <c r="T6">
        <f t="shared" si="5"/>
        <v>0.61558366522170349</v>
      </c>
      <c r="U6">
        <v>6619.8909999999996</v>
      </c>
      <c r="V6">
        <f t="shared" si="6"/>
        <v>0.44745325286972987</v>
      </c>
      <c r="W6">
        <v>12297.062</v>
      </c>
      <c r="X6">
        <f t="shared" si="7"/>
        <v>0.81832776094222548</v>
      </c>
      <c r="AA6">
        <v>10800.891</v>
      </c>
      <c r="AB6">
        <f t="shared" si="8"/>
        <v>0.79428215501858501</v>
      </c>
      <c r="AC6">
        <v>9610.134</v>
      </c>
      <c r="AD6">
        <f t="shared" si="9"/>
        <v>0.70696923645297371</v>
      </c>
      <c r="AE6">
        <v>10598.77</v>
      </c>
      <c r="AF6">
        <f t="shared" si="10"/>
        <v>0.71639459213423717</v>
      </c>
      <c r="AG6">
        <v>9936.77</v>
      </c>
      <c r="AH6">
        <f t="shared" si="11"/>
        <v>0.66125833512898269</v>
      </c>
    </row>
    <row r="7" spans="2:34" x14ac:dyDescent="0.25">
      <c r="B7">
        <v>12259.134</v>
      </c>
      <c r="C7">
        <v>13339.79</v>
      </c>
      <c r="D7">
        <v>14407.718999999999</v>
      </c>
      <c r="E7">
        <v>12973.477000000001</v>
      </c>
      <c r="G7">
        <v>14882.134</v>
      </c>
      <c r="H7">
        <f t="shared" si="0"/>
        <v>1.2139629112464225</v>
      </c>
      <c r="I7">
        <v>9989.5480000000007</v>
      </c>
      <c r="J7">
        <f t="shared" si="1"/>
        <v>0.74885346770826222</v>
      </c>
      <c r="K7">
        <v>9801.0120000000006</v>
      </c>
      <c r="L7">
        <f t="shared" si="2"/>
        <v>0.6802611849939606</v>
      </c>
      <c r="M7">
        <v>7651.1840000000002</v>
      </c>
      <c r="N7">
        <f t="shared" si="3"/>
        <v>0.5897558534231031</v>
      </c>
      <c r="P7">
        <v>6</v>
      </c>
      <c r="Q7">
        <v>7998.7190000000001</v>
      </c>
      <c r="R7">
        <f t="shared" si="4"/>
        <v>0.65247015001222763</v>
      </c>
      <c r="S7">
        <v>10986.841</v>
      </c>
      <c r="T7">
        <f t="shared" si="5"/>
        <v>0.82361423980437476</v>
      </c>
      <c r="U7">
        <v>8573.0120000000006</v>
      </c>
      <c r="V7">
        <f t="shared" si="6"/>
        <v>0.59502909516766678</v>
      </c>
      <c r="W7">
        <v>12196.718999999999</v>
      </c>
      <c r="X7">
        <f t="shared" si="7"/>
        <v>0.94012723034850243</v>
      </c>
      <c r="AA7">
        <v>14553.305</v>
      </c>
      <c r="AB7">
        <f t="shared" si="8"/>
        <v>1.1871397278143792</v>
      </c>
      <c r="AC7">
        <v>15769.205</v>
      </c>
      <c r="AD7">
        <f t="shared" si="9"/>
        <v>1.1821179343902715</v>
      </c>
      <c r="AE7">
        <v>15884.962</v>
      </c>
      <c r="AF7">
        <f t="shared" si="10"/>
        <v>1.1025313583642213</v>
      </c>
      <c r="AG7">
        <v>12915.134</v>
      </c>
      <c r="AH7">
        <f t="shared" si="11"/>
        <v>0.99550290180496714</v>
      </c>
    </row>
    <row r="8" spans="2:34" x14ac:dyDescent="0.25">
      <c r="B8">
        <v>8198.4259999999995</v>
      </c>
      <c r="C8">
        <v>8573.7189999999991</v>
      </c>
      <c r="D8">
        <v>8716.4259999999995</v>
      </c>
      <c r="E8">
        <v>9779.1839999999993</v>
      </c>
      <c r="G8">
        <v>621.91999999999996</v>
      </c>
      <c r="H8">
        <f t="shared" si="0"/>
        <v>7.5858463563615752E-2</v>
      </c>
      <c r="I8">
        <v>860.48500000000001</v>
      </c>
      <c r="J8">
        <f t="shared" si="1"/>
        <v>0.10036309797416967</v>
      </c>
      <c r="K8">
        <v>496.19200000000001</v>
      </c>
      <c r="L8">
        <f t="shared" si="2"/>
        <v>5.6926084154216426E-2</v>
      </c>
      <c r="M8">
        <v>349.77800000000002</v>
      </c>
      <c r="N8">
        <f t="shared" si="3"/>
        <v>3.5767605967941707E-2</v>
      </c>
      <c r="P8">
        <v>7</v>
      </c>
      <c r="Q8">
        <v>5636.7190000000001</v>
      </c>
      <c r="R8">
        <f t="shared" si="4"/>
        <v>0.68753672961126933</v>
      </c>
      <c r="S8">
        <v>7909.0619999999999</v>
      </c>
      <c r="T8">
        <f t="shared" si="5"/>
        <v>0.92247739866445366</v>
      </c>
      <c r="U8">
        <v>1892.941</v>
      </c>
      <c r="V8">
        <f t="shared" si="6"/>
        <v>0.21716939947634503</v>
      </c>
      <c r="W8">
        <v>7358.598</v>
      </c>
      <c r="X8">
        <f t="shared" si="7"/>
        <v>0.75247566668139187</v>
      </c>
      <c r="AA8">
        <v>721.21299999999997</v>
      </c>
      <c r="AB8">
        <f t="shared" si="8"/>
        <v>8.7969690767471714E-2</v>
      </c>
      <c r="AC8">
        <v>211.19200000000001</v>
      </c>
      <c r="AD8">
        <f t="shared" si="9"/>
        <v>2.4632484456278546E-2</v>
      </c>
      <c r="AE8">
        <v>86.364000000000004</v>
      </c>
      <c r="AF8">
        <f t="shared" si="10"/>
        <v>9.90818943452282E-3</v>
      </c>
      <c r="AG8">
        <v>658.92</v>
      </c>
      <c r="AH8">
        <f t="shared" si="11"/>
        <v>6.7379855006307277E-2</v>
      </c>
    </row>
    <row r="9" spans="2:34" x14ac:dyDescent="0.25">
      <c r="B9">
        <v>8547.4770000000008</v>
      </c>
      <c r="C9">
        <v>6364.4769999999999</v>
      </c>
      <c r="D9">
        <v>6241.8909999999996</v>
      </c>
      <c r="E9">
        <v>8474.2340000000004</v>
      </c>
      <c r="G9">
        <v>8898.7189999999991</v>
      </c>
      <c r="H9">
        <f t="shared" si="0"/>
        <v>1.0410930617303795</v>
      </c>
      <c r="I9">
        <v>1765.991</v>
      </c>
      <c r="J9">
        <f t="shared" si="1"/>
        <v>0.27747621682032947</v>
      </c>
      <c r="K9">
        <v>4284.598</v>
      </c>
      <c r="L9">
        <f t="shared" si="2"/>
        <v>0.6864262769087125</v>
      </c>
      <c r="M9">
        <v>691.26300000000003</v>
      </c>
      <c r="N9">
        <f t="shared" si="3"/>
        <v>8.1572328543205203E-2</v>
      </c>
      <c r="P9">
        <v>8</v>
      </c>
      <c r="Q9">
        <v>6425.77</v>
      </c>
      <c r="R9">
        <f t="shared" si="4"/>
        <v>0.75177388602508088</v>
      </c>
      <c r="S9">
        <v>9204.3050000000003</v>
      </c>
      <c r="T9">
        <f t="shared" si="5"/>
        <v>1.4461997427282713</v>
      </c>
      <c r="U9">
        <v>3027.1129999999998</v>
      </c>
      <c r="V9">
        <f t="shared" si="6"/>
        <v>0.48496729596848137</v>
      </c>
      <c r="W9">
        <v>10392.183999999999</v>
      </c>
      <c r="X9">
        <f t="shared" si="7"/>
        <v>1.2263272409046055</v>
      </c>
      <c r="AA9">
        <v>607.91999999999996</v>
      </c>
      <c r="AB9">
        <f t="shared" si="8"/>
        <v>7.1122741833642825E-2</v>
      </c>
      <c r="AC9">
        <v>567.21299999999997</v>
      </c>
      <c r="AD9">
        <f t="shared" si="9"/>
        <v>8.9121698452205883E-2</v>
      </c>
      <c r="AE9">
        <v>268.19200000000001</v>
      </c>
      <c r="AF9">
        <f t="shared" si="10"/>
        <v>4.2966466412181825E-2</v>
      </c>
      <c r="AG9">
        <v>890.62699999999995</v>
      </c>
      <c r="AH9">
        <f t="shared" si="11"/>
        <v>0.1050982307073418</v>
      </c>
    </row>
    <row r="10" spans="2:34" x14ac:dyDescent="0.25">
      <c r="B10">
        <v>12614.134</v>
      </c>
      <c r="C10">
        <v>13532.134</v>
      </c>
      <c r="D10">
        <v>14704.134</v>
      </c>
      <c r="E10">
        <v>14046.012000000001</v>
      </c>
      <c r="G10">
        <v>15721.962</v>
      </c>
      <c r="H10">
        <f t="shared" si="0"/>
        <v>1.2463766438504618</v>
      </c>
      <c r="I10">
        <v>14462.548000000001</v>
      </c>
      <c r="J10">
        <f t="shared" si="1"/>
        <v>1.0687558961505998</v>
      </c>
      <c r="K10">
        <v>8280.5480000000007</v>
      </c>
      <c r="L10">
        <f t="shared" si="2"/>
        <v>0.56314421508944357</v>
      </c>
      <c r="M10">
        <v>2532.6480000000001</v>
      </c>
      <c r="N10">
        <f t="shared" si="3"/>
        <v>0.18031082416845437</v>
      </c>
      <c r="P10">
        <v>9</v>
      </c>
      <c r="Q10">
        <v>13553.841</v>
      </c>
      <c r="R10">
        <f t="shared" si="4"/>
        <v>1.0744963546447184</v>
      </c>
      <c r="S10">
        <v>12073.718999999999</v>
      </c>
      <c r="T10">
        <f t="shared" si="5"/>
        <v>0.89222579380310596</v>
      </c>
      <c r="U10">
        <v>11474.012000000001</v>
      </c>
      <c r="V10">
        <f t="shared" si="6"/>
        <v>0.78032558734842872</v>
      </c>
      <c r="W10">
        <v>15271.254999999999</v>
      </c>
      <c r="X10">
        <f t="shared" si="7"/>
        <v>1.0872306673239349</v>
      </c>
      <c r="AA10">
        <v>20096.082999999999</v>
      </c>
      <c r="AB10">
        <f t="shared" si="8"/>
        <v>1.5931401236105467</v>
      </c>
      <c r="AC10">
        <v>21239.133999999998</v>
      </c>
      <c r="AD10">
        <f t="shared" si="9"/>
        <v>1.5695332310484065</v>
      </c>
      <c r="AE10">
        <v>22318.962</v>
      </c>
      <c r="AF10">
        <f t="shared" si="10"/>
        <v>1.5178698725134034</v>
      </c>
      <c r="AG10">
        <v>22727.962</v>
      </c>
      <c r="AH10">
        <f t="shared" si="11"/>
        <v>1.6181078301798402</v>
      </c>
    </row>
    <row r="11" spans="2:34" x14ac:dyDescent="0.25">
      <c r="B11">
        <v>10895.891</v>
      </c>
      <c r="C11">
        <v>14621.134</v>
      </c>
      <c r="D11">
        <v>16758.547999999999</v>
      </c>
      <c r="E11">
        <v>16296.598</v>
      </c>
      <c r="G11">
        <v>13608.305</v>
      </c>
      <c r="H11">
        <f t="shared" si="0"/>
        <v>1.2489391643143273</v>
      </c>
      <c r="I11">
        <v>10550.355</v>
      </c>
      <c r="J11">
        <f t="shared" si="1"/>
        <v>0.7215825393570704</v>
      </c>
      <c r="K11">
        <v>6425.3050000000003</v>
      </c>
      <c r="L11">
        <f t="shared" si="2"/>
        <v>0.38340463624891613</v>
      </c>
      <c r="M11">
        <v>3522.77</v>
      </c>
      <c r="N11">
        <f t="shared" si="3"/>
        <v>0.21616597525446721</v>
      </c>
      <c r="P11">
        <v>10</v>
      </c>
      <c r="Q11">
        <v>13351.718999999999</v>
      </c>
      <c r="R11">
        <f t="shared" si="4"/>
        <v>1.2253902870357274</v>
      </c>
      <c r="S11">
        <v>12744.77</v>
      </c>
      <c r="T11">
        <f t="shared" si="5"/>
        <v>0.87166768323168375</v>
      </c>
      <c r="U11">
        <v>12224.254999999999</v>
      </c>
      <c r="V11">
        <f t="shared" si="6"/>
        <v>0.7294340177919949</v>
      </c>
      <c r="W11">
        <v>14024.012000000001</v>
      </c>
      <c r="X11">
        <f t="shared" si="7"/>
        <v>0.86054844084636561</v>
      </c>
      <c r="AA11">
        <v>15555.183999999999</v>
      </c>
      <c r="AB11">
        <f t="shared" si="8"/>
        <v>1.4276192740914901</v>
      </c>
      <c r="AC11">
        <v>14421.891</v>
      </c>
      <c r="AD11">
        <f t="shared" si="9"/>
        <v>0.98637294480715376</v>
      </c>
      <c r="AE11">
        <v>14866.548000000001</v>
      </c>
      <c r="AF11">
        <f t="shared" si="10"/>
        <v>0.88710239097086463</v>
      </c>
      <c r="AG11">
        <v>13818.77</v>
      </c>
      <c r="AH11">
        <f t="shared" si="11"/>
        <v>0.84795427855556116</v>
      </c>
    </row>
    <row r="12" spans="2:34" x14ac:dyDescent="0.25">
      <c r="B12">
        <v>10162.305</v>
      </c>
      <c r="C12">
        <v>13197.134</v>
      </c>
      <c r="D12">
        <v>12968.012000000001</v>
      </c>
      <c r="E12">
        <v>13800.183999999999</v>
      </c>
      <c r="G12">
        <v>3958.598</v>
      </c>
      <c r="H12">
        <f t="shared" si="0"/>
        <v>0.38953741301801115</v>
      </c>
      <c r="I12">
        <v>358.84899999999999</v>
      </c>
      <c r="J12">
        <f t="shared" si="1"/>
        <v>2.7191434140170129E-2</v>
      </c>
      <c r="K12">
        <v>850.678</v>
      </c>
      <c r="L12">
        <f t="shared" si="2"/>
        <v>6.5598181124446833E-2</v>
      </c>
      <c r="M12">
        <v>258.77800000000002</v>
      </c>
      <c r="N12">
        <f t="shared" si="3"/>
        <v>1.8751778961787757E-2</v>
      </c>
      <c r="P12">
        <v>11</v>
      </c>
      <c r="Q12">
        <v>12898.425999999999</v>
      </c>
      <c r="R12">
        <f t="shared" si="4"/>
        <v>1.2692421650403132</v>
      </c>
      <c r="S12">
        <v>9146.3549999999996</v>
      </c>
      <c r="T12">
        <f t="shared" si="5"/>
        <v>0.69305615901149442</v>
      </c>
      <c r="U12">
        <v>6503.2340000000004</v>
      </c>
      <c r="V12">
        <f t="shared" si="6"/>
        <v>0.50148272533985938</v>
      </c>
      <c r="W12">
        <v>10402.548000000001</v>
      </c>
      <c r="X12">
        <f t="shared" si="7"/>
        <v>0.75379777544995064</v>
      </c>
      <c r="AA12">
        <v>19597.841</v>
      </c>
      <c r="AB12">
        <f t="shared" si="8"/>
        <v>1.9284838429864091</v>
      </c>
      <c r="AC12">
        <v>17893.841</v>
      </c>
      <c r="AD12">
        <f t="shared" si="9"/>
        <v>1.3558884072860062</v>
      </c>
      <c r="AE12">
        <v>18002.962</v>
      </c>
      <c r="AF12">
        <f t="shared" si="10"/>
        <v>1.3882592027212806</v>
      </c>
      <c r="AG12">
        <v>16684.77</v>
      </c>
      <c r="AH12">
        <f t="shared" si="11"/>
        <v>1.2090251840120394</v>
      </c>
    </row>
    <row r="13" spans="2:34" x14ac:dyDescent="0.25">
      <c r="B13">
        <v>2254.1840000000002</v>
      </c>
      <c r="C13">
        <v>13669.841</v>
      </c>
      <c r="D13">
        <v>14583.134</v>
      </c>
      <c r="E13">
        <v>14246.841</v>
      </c>
      <c r="F13">
        <f>AVERAGE(B13:E13)</f>
        <v>11188.5</v>
      </c>
      <c r="G13">
        <v>1902.598</v>
      </c>
      <c r="H13">
        <f>G13/F13</f>
        <v>0.17004942574965365</v>
      </c>
      <c r="I13">
        <v>1270.1130000000001</v>
      </c>
      <c r="J13">
        <f t="shared" si="1"/>
        <v>9.2913516697085211E-2</v>
      </c>
      <c r="K13">
        <v>275.48500000000001</v>
      </c>
      <c r="L13">
        <f t="shared" si="2"/>
        <v>1.8890658208311054E-2</v>
      </c>
      <c r="M13">
        <v>517.77800000000002</v>
      </c>
      <c r="N13">
        <f t="shared" si="3"/>
        <v>3.6343354993573662E-2</v>
      </c>
      <c r="P13">
        <v>12</v>
      </c>
      <c r="Q13">
        <v>7661.0119999999997</v>
      </c>
      <c r="R13">
        <f t="shared" si="4"/>
        <v>3.3985743843448444</v>
      </c>
      <c r="S13">
        <v>4748.527</v>
      </c>
      <c r="T13">
        <f t="shared" si="5"/>
        <v>0.34737251150177972</v>
      </c>
      <c r="U13">
        <v>6371.3050000000003</v>
      </c>
      <c r="V13">
        <f t="shared" si="6"/>
        <v>0.43689545745105274</v>
      </c>
      <c r="W13">
        <v>9814.5480000000007</v>
      </c>
      <c r="X13">
        <f t="shared" si="7"/>
        <v>0.6888929272110218</v>
      </c>
      <c r="AA13">
        <v>15137.376</v>
      </c>
      <c r="AB13" t="e">
        <f>AA13/Z13</f>
        <v>#DIV/0!</v>
      </c>
      <c r="AC13">
        <v>7261.7190000000001</v>
      </c>
      <c r="AD13">
        <f t="shared" si="9"/>
        <v>0.53122190667762703</v>
      </c>
      <c r="AE13">
        <v>13819.79</v>
      </c>
      <c r="AF13">
        <f t="shared" si="10"/>
        <v>0.94765569595671284</v>
      </c>
      <c r="AG13">
        <v>10619.548000000001</v>
      </c>
      <c r="AH13">
        <f t="shared" si="11"/>
        <v>0.74539668127130787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CE24-03B2-4380-97C5-9FB35EEB49F6}">
  <dimension ref="A1:AH13"/>
  <sheetViews>
    <sheetView tabSelected="1" topLeftCell="O1" workbookViewId="0">
      <selection activeCell="AB4" sqref="AB4"/>
    </sheetView>
  </sheetViews>
  <sheetFormatPr defaultRowHeight="15" x14ac:dyDescent="0.25"/>
  <sheetData>
    <row r="1" spans="1:34" x14ac:dyDescent="0.25">
      <c r="B1" t="s">
        <v>27</v>
      </c>
      <c r="C1" t="s">
        <v>28</v>
      </c>
      <c r="D1" t="s">
        <v>29</v>
      </c>
      <c r="E1" t="s">
        <v>30</v>
      </c>
      <c r="G1" t="s">
        <v>31</v>
      </c>
      <c r="H1" t="s">
        <v>40</v>
      </c>
      <c r="I1" t="s">
        <v>5</v>
      </c>
      <c r="J1" t="s">
        <v>41</v>
      </c>
      <c r="K1" t="s">
        <v>6</v>
      </c>
      <c r="L1" t="s">
        <v>42</v>
      </c>
      <c r="M1" t="s">
        <v>0</v>
      </c>
      <c r="N1" t="s">
        <v>43</v>
      </c>
      <c r="Q1" t="s">
        <v>32</v>
      </c>
      <c r="R1" t="s">
        <v>44</v>
      </c>
      <c r="S1" t="s">
        <v>33</v>
      </c>
      <c r="T1" t="s">
        <v>45</v>
      </c>
      <c r="U1" t="s">
        <v>34</v>
      </c>
      <c r="V1" t="s">
        <v>46</v>
      </c>
      <c r="W1" t="s">
        <v>35</v>
      </c>
      <c r="X1" t="s">
        <v>47</v>
      </c>
      <c r="AA1" t="s">
        <v>36</v>
      </c>
      <c r="AB1" t="s">
        <v>48</v>
      </c>
      <c r="AC1" t="s">
        <v>37</v>
      </c>
      <c r="AD1" t="s">
        <v>49</v>
      </c>
      <c r="AE1" t="s">
        <v>38</v>
      </c>
      <c r="AF1" t="s">
        <v>50</v>
      </c>
      <c r="AG1" t="s">
        <v>39</v>
      </c>
      <c r="AH1" t="s">
        <v>51</v>
      </c>
    </row>
    <row r="2" spans="1:34" x14ac:dyDescent="0.25">
      <c r="A2">
        <v>1</v>
      </c>
      <c r="B2">
        <v>13029.718999999999</v>
      </c>
      <c r="C2">
        <v>12847.718999999999</v>
      </c>
      <c r="D2">
        <v>11529.841</v>
      </c>
      <c r="E2">
        <v>13110.083000000001</v>
      </c>
      <c r="G2">
        <v>9232.1839999999993</v>
      </c>
      <c r="H2">
        <f>G2/$B2</f>
        <v>0.70854820430125931</v>
      </c>
      <c r="I2">
        <v>3047.8910000000001</v>
      </c>
      <c r="J2">
        <f>I2/$C2</f>
        <v>0.23723207208999514</v>
      </c>
      <c r="K2">
        <v>613.04200000000003</v>
      </c>
      <c r="L2">
        <f>K2/$D2</f>
        <v>5.3170030705540522E-2</v>
      </c>
      <c r="M2">
        <v>564.50599999999997</v>
      </c>
      <c r="N2">
        <f>M2/$E2</f>
        <v>4.3058918848950078E-2</v>
      </c>
      <c r="P2">
        <v>1</v>
      </c>
      <c r="Q2">
        <v>5751.77</v>
      </c>
      <c r="R2">
        <f>Q2/$B2</f>
        <v>0.4414346924902986</v>
      </c>
      <c r="S2">
        <v>9786.134</v>
      </c>
      <c r="T2">
        <f>S2/$C2</f>
        <v>0.76170205777383526</v>
      </c>
      <c r="U2">
        <v>2927.1840000000002</v>
      </c>
      <c r="V2">
        <f>U2/$D2</f>
        <v>0.25387895635334434</v>
      </c>
      <c r="W2">
        <v>5854.0119999999997</v>
      </c>
      <c r="X2">
        <f>W2/$E2</f>
        <v>0.4465274552418928</v>
      </c>
      <c r="AA2">
        <v>19749.669000000002</v>
      </c>
      <c r="AB2">
        <f>AA2/$B2</f>
        <v>1.5157402089791807</v>
      </c>
      <c r="AC2">
        <v>15070.548000000001</v>
      </c>
      <c r="AD2">
        <f>AC2/$C2</f>
        <v>1.1730135131380133</v>
      </c>
      <c r="AE2">
        <v>16583.912</v>
      </c>
      <c r="AF2">
        <f>AE2/$D2</f>
        <v>1.4383469815412024</v>
      </c>
      <c r="AG2">
        <v>12382.376</v>
      </c>
      <c r="AH2">
        <f>AG2/$E2</f>
        <v>0.94449257109966422</v>
      </c>
    </row>
    <row r="3" spans="1:34" x14ac:dyDescent="0.25">
      <c r="A3">
        <v>2</v>
      </c>
      <c r="B3">
        <v>13270.77</v>
      </c>
      <c r="C3">
        <v>8857.7189999999991</v>
      </c>
      <c r="D3">
        <v>11651.234</v>
      </c>
      <c r="E3">
        <v>12481.477000000001</v>
      </c>
      <c r="G3">
        <v>5470.3050000000003</v>
      </c>
      <c r="H3">
        <f t="shared" ref="H3:H13" si="0">G3/$B3</f>
        <v>0.41220705354700593</v>
      </c>
      <c r="I3">
        <v>11970.183999999999</v>
      </c>
      <c r="J3">
        <f t="shared" ref="J3:J13" si="1">I3/$C3</f>
        <v>1.3513844817158911</v>
      </c>
      <c r="K3">
        <v>10302.718999999999</v>
      </c>
      <c r="L3">
        <f t="shared" ref="L3:L13" si="2">K3/$D3</f>
        <v>0.88425989899438973</v>
      </c>
      <c r="M3">
        <v>9215.9619999999995</v>
      </c>
      <c r="N3">
        <f t="shared" ref="N3:N13" si="3">M3/$E3</f>
        <v>0.7383711078424452</v>
      </c>
      <c r="P3">
        <v>2</v>
      </c>
      <c r="Q3">
        <v>7314.8410000000003</v>
      </c>
      <c r="R3">
        <f t="shared" ref="R3:R13" si="4">Q3/$B3</f>
        <v>0.55119944057503822</v>
      </c>
      <c r="S3">
        <v>6922.1840000000002</v>
      </c>
      <c r="T3">
        <f t="shared" ref="T3:T13" si="5">S3/$C3</f>
        <v>0.78148606881749139</v>
      </c>
      <c r="U3">
        <v>6793.3050000000003</v>
      </c>
      <c r="V3">
        <f t="shared" ref="V3:V13" si="6">U3/$D3</f>
        <v>0.58305455027338737</v>
      </c>
      <c r="W3">
        <v>9551.3050000000003</v>
      </c>
      <c r="X3">
        <f t="shared" ref="X3:X13" si="7">W3/$E3</f>
        <v>0.76523836081258645</v>
      </c>
      <c r="AA3">
        <v>22186.841</v>
      </c>
      <c r="AB3">
        <f t="shared" ref="AB3:AB13" si="8">AA3/$B3</f>
        <v>1.6718578499966468</v>
      </c>
      <c r="AC3">
        <v>22039.912</v>
      </c>
      <c r="AD3">
        <f t="shared" ref="AD3:AD13" si="9">AC3/$C3</f>
        <v>2.4882153068978599</v>
      </c>
      <c r="AE3">
        <v>22004.719000000001</v>
      </c>
      <c r="AF3">
        <f t="shared" ref="AF3:AF13" si="10">AE3/$D3</f>
        <v>1.8886170340412012</v>
      </c>
      <c r="AG3">
        <v>20785.719000000001</v>
      </c>
      <c r="AH3">
        <f t="shared" ref="AH3:AH13" si="11">AG3/$E3</f>
        <v>1.6653252655915642</v>
      </c>
    </row>
    <row r="4" spans="1:34" x14ac:dyDescent="0.25">
      <c r="A4">
        <v>3</v>
      </c>
      <c r="B4">
        <v>6529.3549999999996</v>
      </c>
      <c r="C4">
        <v>5258.6480000000001</v>
      </c>
      <c r="D4">
        <v>4798.4769999999999</v>
      </c>
      <c r="E4">
        <v>5869.4769999999999</v>
      </c>
      <c r="G4">
        <v>7619.598</v>
      </c>
      <c r="H4">
        <f t="shared" si="0"/>
        <v>1.1669756047879156</v>
      </c>
      <c r="I4">
        <v>13802.062</v>
      </c>
      <c r="J4">
        <f t="shared" si="1"/>
        <v>2.6246407821934459</v>
      </c>
      <c r="K4">
        <v>10836.425999999999</v>
      </c>
      <c r="L4">
        <f t="shared" si="2"/>
        <v>2.2583052914497661</v>
      </c>
      <c r="M4">
        <v>11536.254999999999</v>
      </c>
      <c r="N4">
        <f t="shared" si="3"/>
        <v>1.9654655772567129</v>
      </c>
      <c r="P4">
        <v>3</v>
      </c>
      <c r="Q4">
        <v>10514.425999999999</v>
      </c>
      <c r="R4">
        <f t="shared" si="4"/>
        <v>1.6103314952242602</v>
      </c>
      <c r="S4">
        <v>6828.0619999999999</v>
      </c>
      <c r="T4">
        <f t="shared" si="5"/>
        <v>1.2984443910297856</v>
      </c>
      <c r="U4">
        <v>6380.77</v>
      </c>
      <c r="V4">
        <f t="shared" si="6"/>
        <v>1.3297490016103026</v>
      </c>
      <c r="W4">
        <v>6358.3050000000003</v>
      </c>
      <c r="X4">
        <f t="shared" si="7"/>
        <v>1.0832830591209406</v>
      </c>
      <c r="AA4">
        <v>0</v>
      </c>
      <c r="AB4">
        <f t="shared" si="8"/>
        <v>0</v>
      </c>
      <c r="AC4">
        <v>25.242999999999999</v>
      </c>
      <c r="AD4">
        <f t="shared" si="9"/>
        <v>4.8002832667255911E-3</v>
      </c>
      <c r="AE4">
        <v>2.4140000000000001</v>
      </c>
      <c r="AF4">
        <f t="shared" si="10"/>
        <v>5.0307628858073101E-4</v>
      </c>
      <c r="AG4">
        <v>0</v>
      </c>
      <c r="AH4">
        <f t="shared" si="11"/>
        <v>0</v>
      </c>
    </row>
    <row r="5" spans="1:34" x14ac:dyDescent="0.25">
      <c r="A5">
        <v>4</v>
      </c>
      <c r="B5">
        <v>9703.5480000000007</v>
      </c>
      <c r="C5">
        <v>7555.2550000000001</v>
      </c>
      <c r="D5">
        <v>9083.1839999999993</v>
      </c>
      <c r="E5">
        <v>9754.0120000000006</v>
      </c>
      <c r="G5">
        <v>71.536000000000001</v>
      </c>
      <c r="H5">
        <f t="shared" si="0"/>
        <v>7.3721488263880381E-3</v>
      </c>
      <c r="I5">
        <v>7836.598</v>
      </c>
      <c r="J5">
        <f t="shared" si="1"/>
        <v>1.0372380548373283</v>
      </c>
      <c r="K5">
        <v>8130.8909999999996</v>
      </c>
      <c r="L5">
        <f t="shared" si="2"/>
        <v>0.8951586800399508</v>
      </c>
      <c r="M5">
        <v>490.435</v>
      </c>
      <c r="N5">
        <f t="shared" si="3"/>
        <v>5.0280335927411199E-2</v>
      </c>
      <c r="P5">
        <v>4</v>
      </c>
      <c r="Q5">
        <v>8686.2549999999992</v>
      </c>
      <c r="R5">
        <f t="shared" si="4"/>
        <v>0.89516277963483037</v>
      </c>
      <c r="S5">
        <v>6295.4260000000004</v>
      </c>
      <c r="T5">
        <f t="shared" si="5"/>
        <v>0.83325129330512337</v>
      </c>
      <c r="U5">
        <v>8684.4770000000008</v>
      </c>
      <c r="V5">
        <f t="shared" si="6"/>
        <v>0.95610492972508332</v>
      </c>
      <c r="W5">
        <v>9120.4770000000008</v>
      </c>
      <c r="X5">
        <f t="shared" si="7"/>
        <v>0.93504877787724683</v>
      </c>
      <c r="AA5">
        <v>8413.7189999999991</v>
      </c>
      <c r="AB5">
        <f t="shared" si="8"/>
        <v>0.8670765579765255</v>
      </c>
      <c r="AC5">
        <v>8322.134</v>
      </c>
      <c r="AD5">
        <f t="shared" si="9"/>
        <v>1.1015027288953185</v>
      </c>
      <c r="AE5">
        <v>8445.77</v>
      </c>
      <c r="AF5">
        <f t="shared" si="10"/>
        <v>0.92982482794579535</v>
      </c>
      <c r="AG5">
        <v>6814.0619999999999</v>
      </c>
      <c r="AH5">
        <f t="shared" si="11"/>
        <v>0.69859069273238539</v>
      </c>
    </row>
    <row r="6" spans="1:34" x14ac:dyDescent="0.25">
      <c r="A6">
        <v>5</v>
      </c>
      <c r="B6">
        <v>3824.355</v>
      </c>
      <c r="C6">
        <v>3999.0619999999999</v>
      </c>
      <c r="D6">
        <v>1733.82</v>
      </c>
      <c r="E6">
        <v>2865.4059999999999</v>
      </c>
      <c r="G6">
        <v>190.95</v>
      </c>
      <c r="H6">
        <f t="shared" si="0"/>
        <v>4.9929988194087629E-2</v>
      </c>
      <c r="I6">
        <v>743.62699999999995</v>
      </c>
      <c r="J6">
        <f t="shared" si="1"/>
        <v>0.18595035535833151</v>
      </c>
      <c r="K6">
        <v>10.121</v>
      </c>
      <c r="L6">
        <f t="shared" si="2"/>
        <v>5.8373994993713308E-3</v>
      </c>
      <c r="M6">
        <v>374.899</v>
      </c>
      <c r="N6">
        <f t="shared" si="3"/>
        <v>0.13083625845691677</v>
      </c>
      <c r="P6">
        <v>5</v>
      </c>
      <c r="Q6">
        <v>17680.547999999999</v>
      </c>
      <c r="R6">
        <f t="shared" si="4"/>
        <v>4.6231450793663242</v>
      </c>
      <c r="S6">
        <v>16848.547999999999</v>
      </c>
      <c r="T6">
        <f t="shared" si="5"/>
        <v>4.2131249778072952</v>
      </c>
      <c r="U6">
        <v>13726.134</v>
      </c>
      <c r="V6">
        <f t="shared" si="6"/>
        <v>7.916700695573935</v>
      </c>
      <c r="W6">
        <v>12849.425999999999</v>
      </c>
      <c r="X6">
        <f t="shared" si="7"/>
        <v>4.4843299692957999</v>
      </c>
      <c r="AA6">
        <v>0</v>
      </c>
      <c r="AB6">
        <f t="shared" si="8"/>
        <v>0</v>
      </c>
      <c r="AC6">
        <v>100.77800000000001</v>
      </c>
      <c r="AD6">
        <f t="shared" si="9"/>
        <v>2.520040949602682E-2</v>
      </c>
      <c r="AE6">
        <v>33.536000000000001</v>
      </c>
      <c r="AF6">
        <f t="shared" si="10"/>
        <v>1.9342261595782725E-2</v>
      </c>
      <c r="AG6">
        <v>0</v>
      </c>
      <c r="AH6">
        <f t="shared" si="11"/>
        <v>0</v>
      </c>
    </row>
    <row r="7" spans="1:34" x14ac:dyDescent="0.25">
      <c r="A7">
        <v>6</v>
      </c>
      <c r="B7">
        <v>16419.669000000002</v>
      </c>
      <c r="C7">
        <v>17812.547999999999</v>
      </c>
      <c r="D7">
        <v>17963.305</v>
      </c>
      <c r="E7">
        <v>17242.962</v>
      </c>
      <c r="G7">
        <v>2613.627</v>
      </c>
      <c r="H7">
        <f t="shared" si="0"/>
        <v>0.15917659485096805</v>
      </c>
      <c r="I7">
        <v>18106.841</v>
      </c>
      <c r="J7">
        <f t="shared" si="1"/>
        <v>1.0165216677591551</v>
      </c>
      <c r="K7">
        <v>16249.134</v>
      </c>
      <c r="L7">
        <f t="shared" si="2"/>
        <v>0.90457374074536956</v>
      </c>
      <c r="M7">
        <v>14377.891</v>
      </c>
      <c r="N7">
        <f t="shared" si="3"/>
        <v>0.8338411347191973</v>
      </c>
      <c r="P7">
        <v>6</v>
      </c>
      <c r="Q7">
        <v>17643.79</v>
      </c>
      <c r="R7">
        <f t="shared" si="4"/>
        <v>1.0745521118604766</v>
      </c>
      <c r="S7">
        <v>17047.598000000002</v>
      </c>
      <c r="T7">
        <f t="shared" si="5"/>
        <v>0.95705555432047129</v>
      </c>
      <c r="U7">
        <v>18032.133999999998</v>
      </c>
      <c r="V7">
        <f t="shared" si="6"/>
        <v>1.0038316445665203</v>
      </c>
      <c r="W7">
        <v>15437.718999999999</v>
      </c>
      <c r="X7">
        <f t="shared" si="7"/>
        <v>0.89530551653480417</v>
      </c>
      <c r="AA7">
        <v>21149.496999999999</v>
      </c>
      <c r="AB7">
        <f t="shared" si="8"/>
        <v>1.288058669148568</v>
      </c>
      <c r="AC7">
        <v>18625.740000000002</v>
      </c>
      <c r="AD7">
        <f t="shared" si="9"/>
        <v>1.045652761188349</v>
      </c>
      <c r="AE7">
        <v>16997.940999999999</v>
      </c>
      <c r="AF7">
        <f t="shared" si="10"/>
        <v>0.94625910989096929</v>
      </c>
      <c r="AG7">
        <v>17971.425999999999</v>
      </c>
      <c r="AH7">
        <f t="shared" si="11"/>
        <v>1.0422470338912768</v>
      </c>
    </row>
    <row r="8" spans="1:34" x14ac:dyDescent="0.25">
      <c r="A8">
        <v>7</v>
      </c>
      <c r="B8">
        <v>14146.598</v>
      </c>
      <c r="C8">
        <v>14582.962</v>
      </c>
      <c r="D8">
        <v>12929.718999999999</v>
      </c>
      <c r="E8">
        <v>13934.376</v>
      </c>
      <c r="G8">
        <v>5126.134</v>
      </c>
      <c r="H8">
        <f t="shared" si="0"/>
        <v>0.36235807365134715</v>
      </c>
      <c r="I8">
        <v>14116.77</v>
      </c>
      <c r="J8">
        <f t="shared" si="1"/>
        <v>0.9680317345680528</v>
      </c>
      <c r="K8">
        <v>10966.254999999999</v>
      </c>
      <c r="L8">
        <f t="shared" si="2"/>
        <v>0.84814333552028465</v>
      </c>
      <c r="M8">
        <v>10125.669</v>
      </c>
      <c r="N8">
        <f t="shared" si="3"/>
        <v>0.72666827707247172</v>
      </c>
      <c r="P8">
        <v>7</v>
      </c>
      <c r="Q8">
        <v>4152.4769999999999</v>
      </c>
      <c r="R8">
        <f t="shared" si="4"/>
        <v>0.29353184419321166</v>
      </c>
      <c r="S8">
        <v>2814.0619999999999</v>
      </c>
      <c r="T8">
        <f t="shared" si="5"/>
        <v>0.19296916497485217</v>
      </c>
      <c r="U8">
        <v>4548.4769999999999</v>
      </c>
      <c r="V8">
        <f t="shared" si="6"/>
        <v>0.35178467528954033</v>
      </c>
      <c r="W8">
        <v>1332.1130000000001</v>
      </c>
      <c r="X8">
        <f t="shared" si="7"/>
        <v>9.5599042253488781E-2</v>
      </c>
      <c r="AA8">
        <v>10233.991</v>
      </c>
      <c r="AB8">
        <f t="shared" si="8"/>
        <v>0.72342417590434105</v>
      </c>
      <c r="AC8">
        <v>11115.305</v>
      </c>
      <c r="AD8">
        <f t="shared" si="9"/>
        <v>0.76221175094606985</v>
      </c>
      <c r="AE8">
        <v>9166.4770000000008</v>
      </c>
      <c r="AF8">
        <f t="shared" si="10"/>
        <v>0.70894634291742931</v>
      </c>
      <c r="AG8">
        <v>6000.134</v>
      </c>
      <c r="AH8">
        <f t="shared" si="11"/>
        <v>0.43059940394891022</v>
      </c>
    </row>
    <row r="9" spans="1:34" x14ac:dyDescent="0.25">
      <c r="A9">
        <v>8</v>
      </c>
      <c r="B9">
        <v>12460.012000000001</v>
      </c>
      <c r="C9">
        <v>17108.891</v>
      </c>
      <c r="D9">
        <v>16009.134</v>
      </c>
      <c r="E9">
        <v>14581.425999999999</v>
      </c>
      <c r="G9">
        <v>5415.1840000000002</v>
      </c>
      <c r="H9">
        <f t="shared" si="0"/>
        <v>0.43460503890365432</v>
      </c>
      <c r="I9">
        <v>17097.082999999999</v>
      </c>
      <c r="J9">
        <f t="shared" si="1"/>
        <v>0.99930983253093375</v>
      </c>
      <c r="K9">
        <v>15904.669</v>
      </c>
      <c r="L9">
        <f t="shared" si="2"/>
        <v>0.99347466265195861</v>
      </c>
      <c r="M9">
        <v>15796.548000000001</v>
      </c>
      <c r="N9">
        <f t="shared" si="3"/>
        <v>1.083333550504594</v>
      </c>
      <c r="P9">
        <v>8</v>
      </c>
      <c r="Q9">
        <v>6508.77</v>
      </c>
      <c r="R9">
        <f t="shared" si="4"/>
        <v>0.52237269113384477</v>
      </c>
      <c r="S9">
        <v>11241.305</v>
      </c>
      <c r="T9">
        <f t="shared" si="5"/>
        <v>0.65704463252469147</v>
      </c>
      <c r="U9">
        <v>8613.0120000000006</v>
      </c>
      <c r="V9">
        <f t="shared" si="6"/>
        <v>0.5380061157586663</v>
      </c>
      <c r="W9">
        <v>6691.0619999999999</v>
      </c>
      <c r="X9">
        <f t="shared" si="7"/>
        <v>0.4588756956967035</v>
      </c>
      <c r="AA9">
        <v>19103.77</v>
      </c>
      <c r="AB9">
        <f t="shared" si="8"/>
        <v>1.5332063885652758</v>
      </c>
      <c r="AC9">
        <v>16781.891</v>
      </c>
      <c r="AD9">
        <f t="shared" si="9"/>
        <v>0.98088713055685495</v>
      </c>
      <c r="AE9">
        <v>14979.598</v>
      </c>
      <c r="AF9">
        <f t="shared" si="10"/>
        <v>0.93569071256446479</v>
      </c>
      <c r="AG9">
        <v>13636.718999999999</v>
      </c>
      <c r="AH9">
        <f t="shared" si="11"/>
        <v>0.93521161784862461</v>
      </c>
    </row>
    <row r="10" spans="1:34" x14ac:dyDescent="0.25">
      <c r="A10">
        <v>9</v>
      </c>
      <c r="B10">
        <v>12389.254999999999</v>
      </c>
      <c r="C10">
        <v>12851.841</v>
      </c>
      <c r="D10">
        <v>15361.718999999999</v>
      </c>
      <c r="E10">
        <v>14884.548000000001</v>
      </c>
      <c r="G10">
        <v>1252.335</v>
      </c>
      <c r="H10">
        <f t="shared" si="0"/>
        <v>0.10108234918080225</v>
      </c>
      <c r="I10">
        <v>8556.134</v>
      </c>
      <c r="J10">
        <f t="shared" si="1"/>
        <v>0.66575162266635568</v>
      </c>
      <c r="K10">
        <v>12411.962</v>
      </c>
      <c r="L10">
        <f t="shared" si="2"/>
        <v>0.80798001838205735</v>
      </c>
      <c r="M10">
        <v>10510.254999999999</v>
      </c>
      <c r="N10">
        <f t="shared" si="3"/>
        <v>0.70611851968900896</v>
      </c>
      <c r="P10">
        <v>9</v>
      </c>
      <c r="Q10">
        <v>3541.3049999999998</v>
      </c>
      <c r="R10">
        <f t="shared" si="4"/>
        <v>0.28583679971071707</v>
      </c>
      <c r="S10">
        <v>2395.2339999999999</v>
      </c>
      <c r="T10">
        <f t="shared" si="5"/>
        <v>0.18637283172115185</v>
      </c>
      <c r="U10">
        <v>3787.1840000000002</v>
      </c>
      <c r="V10">
        <f t="shared" si="6"/>
        <v>0.24653386772665223</v>
      </c>
      <c r="W10">
        <v>5198.3549999999996</v>
      </c>
      <c r="X10">
        <f t="shared" si="7"/>
        <v>0.34924506945054695</v>
      </c>
      <c r="AA10">
        <v>20192.940999999999</v>
      </c>
      <c r="AB10">
        <f t="shared" si="8"/>
        <v>1.6298753234153305</v>
      </c>
      <c r="AC10">
        <v>20161.496999999999</v>
      </c>
      <c r="AD10">
        <f t="shared" si="9"/>
        <v>1.5687633390422429</v>
      </c>
      <c r="AE10">
        <v>17152.77</v>
      </c>
      <c r="AF10">
        <f t="shared" si="10"/>
        <v>1.1165918345466417</v>
      </c>
      <c r="AG10">
        <v>20356.476999999999</v>
      </c>
      <c r="AH10">
        <f t="shared" si="11"/>
        <v>1.3676248012368262</v>
      </c>
    </row>
    <row r="11" spans="1:34" x14ac:dyDescent="0.25">
      <c r="A11">
        <v>10</v>
      </c>
      <c r="B11">
        <v>11663.062</v>
      </c>
      <c r="C11">
        <v>16243.718999999999</v>
      </c>
      <c r="D11">
        <v>15085.425999999999</v>
      </c>
      <c r="E11">
        <v>14847.254999999999</v>
      </c>
      <c r="G11">
        <v>6184.4769999999999</v>
      </c>
      <c r="H11">
        <f t="shared" si="0"/>
        <v>0.53026186433716982</v>
      </c>
      <c r="I11">
        <v>12538.425999999999</v>
      </c>
      <c r="J11">
        <f t="shared" si="1"/>
        <v>0.77189380092083593</v>
      </c>
      <c r="K11">
        <v>11901.012000000001</v>
      </c>
      <c r="L11">
        <f t="shared" si="2"/>
        <v>0.78890791681984995</v>
      </c>
      <c r="M11">
        <v>8873.5480000000007</v>
      </c>
      <c r="N11">
        <f t="shared" si="3"/>
        <v>0.59765579563360371</v>
      </c>
      <c r="P11">
        <v>10</v>
      </c>
      <c r="Q11">
        <v>6972.8909999999996</v>
      </c>
      <c r="R11">
        <f t="shared" si="4"/>
        <v>0.59786109342469407</v>
      </c>
      <c r="S11">
        <v>6296.0619999999999</v>
      </c>
      <c r="T11">
        <f t="shared" si="5"/>
        <v>0.38759978549247254</v>
      </c>
      <c r="U11">
        <v>8285.7189999999991</v>
      </c>
      <c r="V11">
        <f t="shared" si="6"/>
        <v>0.54925323288848449</v>
      </c>
      <c r="W11">
        <v>11570.305</v>
      </c>
      <c r="X11">
        <f t="shared" si="7"/>
        <v>0.77928916826713091</v>
      </c>
      <c r="AA11">
        <v>19383.305</v>
      </c>
      <c r="AB11">
        <f t="shared" si="8"/>
        <v>1.6619396347202819</v>
      </c>
      <c r="AC11">
        <v>15614.891</v>
      </c>
      <c r="AD11">
        <f t="shared" si="9"/>
        <v>0.96128792919897221</v>
      </c>
      <c r="AE11">
        <v>15630.254999999999</v>
      </c>
      <c r="AF11">
        <f t="shared" si="10"/>
        <v>1.0361162488881652</v>
      </c>
      <c r="AG11">
        <v>16416.669000000002</v>
      </c>
      <c r="AH11">
        <f t="shared" si="11"/>
        <v>1.1057039836656677</v>
      </c>
    </row>
    <row r="12" spans="1:34" x14ac:dyDescent="0.25">
      <c r="A12">
        <v>11</v>
      </c>
      <c r="B12">
        <v>10792.891</v>
      </c>
      <c r="C12">
        <v>9991.9619999999995</v>
      </c>
      <c r="D12">
        <v>14838.254999999999</v>
      </c>
      <c r="E12">
        <v>12899.841</v>
      </c>
      <c r="G12">
        <v>5517.7190000000001</v>
      </c>
      <c r="H12">
        <f t="shared" si="0"/>
        <v>0.51123642404986769</v>
      </c>
      <c r="I12">
        <v>10555.254999999999</v>
      </c>
      <c r="J12">
        <f t="shared" si="1"/>
        <v>1.0563746139146646</v>
      </c>
      <c r="K12">
        <v>18972.496999999999</v>
      </c>
      <c r="L12">
        <f t="shared" si="2"/>
        <v>1.2786204981650471</v>
      </c>
      <c r="M12">
        <v>13157.669</v>
      </c>
      <c r="N12">
        <f t="shared" si="3"/>
        <v>1.0199869130169898</v>
      </c>
      <c r="P12">
        <v>11</v>
      </c>
      <c r="Q12">
        <v>6805.1840000000002</v>
      </c>
      <c r="R12">
        <f t="shared" si="4"/>
        <v>0.63052466665326279</v>
      </c>
      <c r="S12">
        <v>5459.8909999999996</v>
      </c>
      <c r="T12">
        <f t="shared" si="5"/>
        <v>0.54642831908287881</v>
      </c>
      <c r="U12">
        <v>12253.134</v>
      </c>
      <c r="V12">
        <f t="shared" si="6"/>
        <v>0.82577998558455834</v>
      </c>
      <c r="W12">
        <v>13696.183999999999</v>
      </c>
      <c r="X12">
        <f t="shared" si="7"/>
        <v>1.0617327763962361</v>
      </c>
      <c r="AA12">
        <v>2866.4059999999999</v>
      </c>
      <c r="AB12">
        <f t="shared" si="8"/>
        <v>0.26558278036904109</v>
      </c>
      <c r="AC12">
        <v>2950.1840000000002</v>
      </c>
      <c r="AD12">
        <f t="shared" si="9"/>
        <v>0.29525572655300336</v>
      </c>
      <c r="AE12">
        <v>2947.87</v>
      </c>
      <c r="AF12">
        <f t="shared" si="10"/>
        <v>0.19866689176052035</v>
      </c>
      <c r="AG12">
        <v>1585.5060000000001</v>
      </c>
      <c r="AH12">
        <f t="shared" si="11"/>
        <v>0.12290895678481618</v>
      </c>
    </row>
    <row r="13" spans="1:34" x14ac:dyDescent="0.25">
      <c r="A13">
        <v>12</v>
      </c>
      <c r="B13">
        <v>16602.719000000001</v>
      </c>
      <c r="C13">
        <v>16604.305</v>
      </c>
      <c r="D13">
        <v>19122.255000000001</v>
      </c>
      <c r="E13">
        <v>17117.962</v>
      </c>
      <c r="G13">
        <v>11359.891</v>
      </c>
      <c r="H13">
        <f t="shared" si="0"/>
        <v>0.68421871140504154</v>
      </c>
      <c r="I13">
        <v>11434.962</v>
      </c>
      <c r="J13">
        <f t="shared" si="1"/>
        <v>0.68867453350200436</v>
      </c>
      <c r="K13">
        <v>9693.7189999999991</v>
      </c>
      <c r="L13">
        <f t="shared" si="2"/>
        <v>0.50693388410519569</v>
      </c>
      <c r="M13">
        <v>16148.254999999999</v>
      </c>
      <c r="N13">
        <f t="shared" si="3"/>
        <v>0.9433514924264933</v>
      </c>
      <c r="P13">
        <v>12</v>
      </c>
      <c r="Q13">
        <v>13899.598</v>
      </c>
      <c r="R13">
        <f t="shared" si="4"/>
        <v>0.83718805335439328</v>
      </c>
      <c r="S13">
        <v>18357.962</v>
      </c>
      <c r="T13">
        <f t="shared" si="5"/>
        <v>1.1056145981418675</v>
      </c>
      <c r="U13">
        <v>15464.669</v>
      </c>
      <c r="V13">
        <f t="shared" si="6"/>
        <v>0.80872621978945469</v>
      </c>
      <c r="W13">
        <v>19766.376</v>
      </c>
      <c r="X13">
        <f t="shared" si="7"/>
        <v>1.1547154970901325</v>
      </c>
      <c r="AA13">
        <v>20811.841</v>
      </c>
      <c r="AB13">
        <f t="shared" si="8"/>
        <v>1.2535200409041434</v>
      </c>
      <c r="AC13">
        <v>19474.326000000001</v>
      </c>
      <c r="AD13">
        <f t="shared" si="9"/>
        <v>1.1728480053817369</v>
      </c>
      <c r="AE13">
        <v>17173.326000000001</v>
      </c>
      <c r="AF13">
        <f t="shared" si="10"/>
        <v>0.89808058725291551</v>
      </c>
      <c r="AG13">
        <v>19762.082999999999</v>
      </c>
      <c r="AH13">
        <f t="shared" si="11"/>
        <v>1.1544647078898762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H3 Praccy</vt:lpstr>
      <vt:lpstr>H3 Males</vt:lpstr>
      <vt:lpstr>H2 Males</vt:lpstr>
      <vt:lpstr>H1 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Barr, Benjamin</dc:creator>
  <cp:lastModifiedBy>Barr, Benjamin</cp:lastModifiedBy>
  <dcterms:created xsi:type="dcterms:W3CDTF">2025-02-18T16:35:46Z</dcterms:created>
  <dcterms:modified xsi:type="dcterms:W3CDTF">2025-03-06T16:05:14Z</dcterms:modified>
</cp:coreProperties>
</file>