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emale WB\"/>
    </mc:Choice>
  </mc:AlternateContent>
  <xr:revisionPtr revIDLastSave="0" documentId="13_ncr:1_{2B247B18-954F-4539-BA0B-6A2289C4E9DB}" xr6:coauthVersionLast="47" xr6:coauthVersionMax="47" xr10:uidLastSave="{00000000-0000-0000-0000-000000000000}"/>
  <bookViews>
    <workbookView xWindow="-19310" yWindow="-1280" windowWidth="19420" windowHeight="11500" activeTab="2" xr2:uid="{4FE66CA4-4FC1-44C4-8049-40E5B0AE4234}"/>
  </bookViews>
  <sheets>
    <sheet name="H3 Females" sheetId="2" r:id="rId1"/>
    <sheet name="H2 Females" sheetId="3" r:id="rId2"/>
    <sheet name="H1 Female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0" i="4" l="1"/>
  <c r="AI10" i="4"/>
  <c r="AJ7" i="4"/>
  <c r="AI7" i="4"/>
  <c r="AJ4" i="4"/>
  <c r="AI4" i="4"/>
  <c r="Z10" i="4"/>
  <c r="Y10" i="4"/>
  <c r="Z7" i="4"/>
  <c r="Y7" i="4"/>
  <c r="Z4" i="4"/>
  <c r="Y4" i="4"/>
  <c r="P10" i="4"/>
  <c r="P7" i="4"/>
  <c r="P4" i="4"/>
  <c r="O10" i="4"/>
  <c r="O7" i="4"/>
  <c r="O4" i="4"/>
  <c r="AH10" i="4"/>
  <c r="AH9" i="4"/>
  <c r="AH8" i="4"/>
  <c r="AH7" i="4"/>
  <c r="AH6" i="4"/>
  <c r="AH5" i="4"/>
  <c r="AH4" i="4"/>
  <c r="AH3" i="4"/>
  <c r="AH2" i="4"/>
  <c r="AF10" i="4"/>
  <c r="AF9" i="4"/>
  <c r="AF8" i="4"/>
  <c r="AF7" i="4"/>
  <c r="AF6" i="4"/>
  <c r="AF5" i="4"/>
  <c r="AF4" i="4"/>
  <c r="AF3" i="4"/>
  <c r="AF2" i="4"/>
  <c r="AD10" i="4"/>
  <c r="AD9" i="4"/>
  <c r="AD8" i="4"/>
  <c r="AD7" i="4"/>
  <c r="AD6" i="4"/>
  <c r="AD5" i="4"/>
  <c r="AD4" i="4"/>
  <c r="AD3" i="4"/>
  <c r="AD2" i="4"/>
  <c r="AB10" i="4"/>
  <c r="AB9" i="4"/>
  <c r="AB8" i="4"/>
  <c r="AB7" i="4"/>
  <c r="AB6" i="4"/>
  <c r="AB5" i="4"/>
  <c r="AB4" i="4"/>
  <c r="AB3" i="4"/>
  <c r="AB2" i="4"/>
  <c r="X10" i="4"/>
  <c r="X9" i="4"/>
  <c r="X8" i="4"/>
  <c r="X7" i="4"/>
  <c r="X6" i="4"/>
  <c r="X5" i="4"/>
  <c r="X4" i="4"/>
  <c r="X3" i="4"/>
  <c r="X2" i="4"/>
  <c r="V10" i="4"/>
  <c r="V9" i="4"/>
  <c r="V8" i="4"/>
  <c r="V7" i="4"/>
  <c r="V6" i="4"/>
  <c r="V5" i="4"/>
  <c r="V4" i="4"/>
  <c r="V3" i="4"/>
  <c r="V2" i="4"/>
  <c r="T10" i="4"/>
  <c r="T9" i="4"/>
  <c r="T8" i="4"/>
  <c r="T7" i="4"/>
  <c r="T6" i="4"/>
  <c r="T5" i="4"/>
  <c r="T4" i="4"/>
  <c r="T3" i="4"/>
  <c r="T2" i="4"/>
  <c r="R10" i="4"/>
  <c r="R9" i="4"/>
  <c r="R8" i="4"/>
  <c r="R7" i="4"/>
  <c r="R6" i="4"/>
  <c r="R5" i="4"/>
  <c r="R4" i="4"/>
  <c r="R3" i="4"/>
  <c r="R2" i="4"/>
  <c r="N3" i="4"/>
  <c r="N4" i="4"/>
  <c r="N5" i="4"/>
  <c r="N6" i="4"/>
  <c r="N7" i="4"/>
  <c r="N8" i="4"/>
  <c r="N9" i="4"/>
  <c r="N10" i="4"/>
  <c r="L3" i="4"/>
  <c r="L4" i="4"/>
  <c r="L5" i="4"/>
  <c r="L6" i="4"/>
  <c r="L7" i="4"/>
  <c r="L8" i="4"/>
  <c r="L9" i="4"/>
  <c r="L10" i="4"/>
  <c r="J3" i="4"/>
  <c r="J4" i="4"/>
  <c r="J5" i="4"/>
  <c r="J6" i="4"/>
  <c r="J7" i="4"/>
  <c r="J8" i="4"/>
  <c r="J9" i="4"/>
  <c r="J10" i="4"/>
  <c r="H3" i="4"/>
  <c r="H4" i="4"/>
  <c r="H5" i="4"/>
  <c r="H6" i="4"/>
  <c r="H7" i="4"/>
  <c r="H8" i="4"/>
  <c r="H9" i="4"/>
  <c r="H10" i="4"/>
  <c r="N2" i="4"/>
  <c r="L2" i="4"/>
  <c r="J2" i="4"/>
  <c r="H2" i="4"/>
  <c r="AJ13" i="3"/>
  <c r="AI13" i="3"/>
  <c r="AJ10" i="3"/>
  <c r="AI10" i="3"/>
  <c r="AJ7" i="3"/>
  <c r="AI7" i="3"/>
  <c r="AJ4" i="3"/>
  <c r="AI4" i="3"/>
  <c r="AH13" i="3"/>
  <c r="AH12" i="3"/>
  <c r="AH11" i="3"/>
  <c r="AH10" i="3"/>
  <c r="AH9" i="3"/>
  <c r="AH8" i="3"/>
  <c r="AH7" i="3"/>
  <c r="AH5" i="3"/>
  <c r="AH4" i="3"/>
  <c r="AH3" i="3"/>
  <c r="AH2" i="3"/>
  <c r="AF13" i="3"/>
  <c r="AF12" i="3"/>
  <c r="AF11" i="3"/>
  <c r="AF10" i="3"/>
  <c r="AF9" i="3"/>
  <c r="AF8" i="3"/>
  <c r="AF7" i="3"/>
  <c r="AF5" i="3"/>
  <c r="AF4" i="3"/>
  <c r="AF3" i="3"/>
  <c r="AF2" i="3"/>
  <c r="AD13" i="3"/>
  <c r="AD12" i="3"/>
  <c r="AD11" i="3"/>
  <c r="AD10" i="3"/>
  <c r="AD9" i="3"/>
  <c r="AD8" i="3"/>
  <c r="AD7" i="3"/>
  <c r="AD5" i="3"/>
  <c r="AD4" i="3"/>
  <c r="AD3" i="3"/>
  <c r="AD2" i="3"/>
  <c r="AB13" i="3"/>
  <c r="AB12" i="3"/>
  <c r="AB11" i="3"/>
  <c r="AB10" i="3"/>
  <c r="AB9" i="3"/>
  <c r="AB8" i="3"/>
  <c r="AB7" i="3"/>
  <c r="AB5" i="3"/>
  <c r="AB4" i="3"/>
  <c r="AB3" i="3"/>
  <c r="AB2" i="3"/>
  <c r="Z13" i="3"/>
  <c r="Y13" i="3"/>
  <c r="Z10" i="3"/>
  <c r="Y10" i="3"/>
  <c r="Z7" i="3"/>
  <c r="Y7" i="3"/>
  <c r="Z4" i="3"/>
  <c r="Y4" i="3"/>
  <c r="X13" i="3"/>
  <c r="X12" i="3"/>
  <c r="X11" i="3"/>
  <c r="X10" i="3"/>
  <c r="X9" i="3"/>
  <c r="X8" i="3"/>
  <c r="X7" i="3"/>
  <c r="X5" i="3"/>
  <c r="X4" i="3"/>
  <c r="X3" i="3"/>
  <c r="X2" i="3"/>
  <c r="V13" i="3"/>
  <c r="V12" i="3"/>
  <c r="V11" i="3"/>
  <c r="V10" i="3"/>
  <c r="V9" i="3"/>
  <c r="V8" i="3"/>
  <c r="V7" i="3"/>
  <c r="V5" i="3"/>
  <c r="V4" i="3"/>
  <c r="V3" i="3"/>
  <c r="V2" i="3"/>
  <c r="T13" i="3"/>
  <c r="T12" i="3"/>
  <c r="T11" i="3"/>
  <c r="T10" i="3"/>
  <c r="T9" i="3"/>
  <c r="T8" i="3"/>
  <c r="T7" i="3"/>
  <c r="T5" i="3"/>
  <c r="T4" i="3"/>
  <c r="T3" i="3"/>
  <c r="T2" i="3"/>
  <c r="R13" i="3"/>
  <c r="R12" i="3"/>
  <c r="R11" i="3"/>
  <c r="R10" i="3"/>
  <c r="R9" i="3"/>
  <c r="R8" i="3"/>
  <c r="R7" i="3"/>
  <c r="R5" i="3"/>
  <c r="R4" i="3"/>
  <c r="R3" i="3"/>
  <c r="R2" i="3"/>
  <c r="P7" i="3"/>
  <c r="N15" i="3"/>
  <c r="L15" i="3"/>
  <c r="J15" i="3"/>
  <c r="H15" i="3"/>
  <c r="P13" i="3"/>
  <c r="O13" i="3"/>
  <c r="P10" i="3"/>
  <c r="O10" i="3"/>
  <c r="O7" i="3"/>
  <c r="P4" i="3"/>
  <c r="O4" i="3"/>
  <c r="N13" i="3"/>
  <c r="N12" i="3"/>
  <c r="N11" i="3"/>
  <c r="N10" i="3"/>
  <c r="N9" i="3"/>
  <c r="N8" i="3"/>
  <c r="N7" i="3"/>
  <c r="N5" i="3"/>
  <c r="N4" i="3"/>
  <c r="N3" i="3"/>
  <c r="N2" i="3"/>
  <c r="L13" i="3"/>
  <c r="L12" i="3"/>
  <c r="L11" i="3"/>
  <c r="L10" i="3"/>
  <c r="L9" i="3"/>
  <c r="L8" i="3"/>
  <c r="L7" i="3"/>
  <c r="L5" i="3"/>
  <c r="L4" i="3"/>
  <c r="L3" i="3"/>
  <c r="L2" i="3"/>
  <c r="J13" i="3"/>
  <c r="J12" i="3"/>
  <c r="J11" i="3"/>
  <c r="J10" i="3"/>
  <c r="J9" i="3"/>
  <c r="J8" i="3"/>
  <c r="J7" i="3"/>
  <c r="J5" i="3"/>
  <c r="J4" i="3"/>
  <c r="J3" i="3"/>
  <c r="J2" i="3"/>
  <c r="H13" i="3"/>
  <c r="H12" i="3"/>
  <c r="H11" i="3"/>
  <c r="H10" i="3"/>
  <c r="H9" i="3"/>
  <c r="H8" i="3"/>
  <c r="H7" i="3"/>
  <c r="H5" i="3"/>
  <c r="H4" i="3"/>
  <c r="H3" i="3"/>
  <c r="H2" i="3"/>
  <c r="AJ13" i="2"/>
  <c r="AI13" i="2"/>
  <c r="AJ10" i="2"/>
  <c r="AI10" i="2"/>
  <c r="AJ7" i="2"/>
  <c r="AI7" i="2"/>
  <c r="AJ4" i="2"/>
  <c r="AI4" i="2"/>
  <c r="Z13" i="2"/>
  <c r="Y13" i="2"/>
  <c r="Z10" i="2"/>
  <c r="Y10" i="2"/>
  <c r="Z7" i="2"/>
  <c r="Y7" i="2"/>
  <c r="Z4" i="2"/>
  <c r="Y4" i="2"/>
  <c r="P13" i="2"/>
  <c r="P10" i="2"/>
  <c r="P7" i="2"/>
  <c r="P4" i="2"/>
  <c r="O13" i="2"/>
  <c r="O10" i="2"/>
  <c r="O7" i="2"/>
  <c r="O4" i="2"/>
  <c r="AH13" i="2"/>
  <c r="AH12" i="2"/>
  <c r="AH11" i="2"/>
  <c r="AH10" i="2"/>
  <c r="AH9" i="2"/>
  <c r="AH8" i="2"/>
  <c r="AH7" i="2"/>
  <c r="AH6" i="2"/>
  <c r="AH5" i="2"/>
  <c r="AH4" i="2"/>
  <c r="AH3" i="2"/>
  <c r="AH2" i="2"/>
  <c r="AF13" i="2"/>
  <c r="AF12" i="2"/>
  <c r="AF11" i="2"/>
  <c r="AF10" i="2"/>
  <c r="AF9" i="2"/>
  <c r="AF8" i="2"/>
  <c r="AF7" i="2"/>
  <c r="AF6" i="2"/>
  <c r="AF5" i="2"/>
  <c r="AF4" i="2"/>
  <c r="AF3" i="2"/>
  <c r="AF2" i="2"/>
  <c r="AD13" i="2"/>
  <c r="AD12" i="2"/>
  <c r="AD11" i="2"/>
  <c r="AD10" i="2"/>
  <c r="AD9" i="2"/>
  <c r="AD8" i="2"/>
  <c r="AD7" i="2"/>
  <c r="AD6" i="2"/>
  <c r="AD5" i="2"/>
  <c r="AD4" i="2"/>
  <c r="AD3" i="2"/>
  <c r="AD2" i="2"/>
  <c r="AB13" i="2"/>
  <c r="AB12" i="2"/>
  <c r="AB11" i="2"/>
  <c r="AB10" i="2"/>
  <c r="AB9" i="2"/>
  <c r="AB8" i="2"/>
  <c r="AB7" i="2"/>
  <c r="AB6" i="2"/>
  <c r="AB5" i="2"/>
  <c r="AB4" i="2"/>
  <c r="AB3" i="2"/>
  <c r="AB2" i="2"/>
  <c r="X13" i="2"/>
  <c r="X12" i="2"/>
  <c r="X11" i="2"/>
  <c r="X10" i="2"/>
  <c r="X9" i="2"/>
  <c r="X8" i="2"/>
  <c r="X7" i="2"/>
  <c r="X6" i="2"/>
  <c r="X5" i="2"/>
  <c r="X4" i="2"/>
  <c r="X3" i="2"/>
  <c r="X2" i="2"/>
  <c r="V13" i="2"/>
  <c r="V12" i="2"/>
  <c r="V11" i="2"/>
  <c r="V10" i="2"/>
  <c r="V9" i="2"/>
  <c r="V8" i="2"/>
  <c r="V7" i="2"/>
  <c r="V6" i="2"/>
  <c r="V5" i="2"/>
  <c r="V4" i="2"/>
  <c r="V3" i="2"/>
  <c r="V2" i="2"/>
  <c r="T13" i="2"/>
  <c r="T12" i="2"/>
  <c r="T11" i="2"/>
  <c r="T10" i="2"/>
  <c r="T9" i="2"/>
  <c r="T8" i="2"/>
  <c r="T7" i="2"/>
  <c r="T6" i="2"/>
  <c r="T5" i="2"/>
  <c r="T4" i="2"/>
  <c r="T3" i="2"/>
  <c r="T2" i="2"/>
  <c r="R13" i="2"/>
  <c r="R12" i="2"/>
  <c r="R11" i="2"/>
  <c r="R10" i="2"/>
  <c r="R9" i="2"/>
  <c r="R8" i="2"/>
  <c r="R7" i="2"/>
  <c r="R6" i="2"/>
  <c r="R5" i="2"/>
  <c r="R4" i="2"/>
  <c r="R3" i="2"/>
  <c r="R2" i="2"/>
  <c r="N3" i="2"/>
  <c r="N4" i="2"/>
  <c r="N5" i="2"/>
  <c r="N6" i="2"/>
  <c r="N7" i="2"/>
  <c r="N8" i="2"/>
  <c r="N9" i="2"/>
  <c r="N10" i="2"/>
  <c r="N11" i="2"/>
  <c r="N12" i="2"/>
  <c r="N13" i="2"/>
  <c r="L3" i="2"/>
  <c r="L4" i="2"/>
  <c r="L5" i="2"/>
  <c r="L6" i="2"/>
  <c r="L7" i="2"/>
  <c r="L8" i="2"/>
  <c r="L9" i="2"/>
  <c r="L10" i="2"/>
  <c r="L11" i="2"/>
  <c r="L12" i="2"/>
  <c r="L13" i="2"/>
  <c r="J3" i="2"/>
  <c r="J4" i="2"/>
  <c r="J5" i="2"/>
  <c r="J6" i="2"/>
  <c r="J7" i="2"/>
  <c r="J8" i="2"/>
  <c r="J9" i="2"/>
  <c r="J10" i="2"/>
  <c r="J11" i="2"/>
  <c r="J12" i="2"/>
  <c r="J13" i="2"/>
  <c r="H3" i="2"/>
  <c r="H4" i="2"/>
  <c r="H5" i="2"/>
  <c r="H6" i="2"/>
  <c r="H7" i="2"/>
  <c r="H8" i="2"/>
  <c r="H9" i="2"/>
  <c r="H10" i="2"/>
  <c r="H11" i="2"/>
  <c r="H12" i="2"/>
  <c r="H13" i="2"/>
  <c r="N2" i="2"/>
  <c r="L2" i="2"/>
  <c r="J2" i="2"/>
  <c r="H2" i="2"/>
</calcChain>
</file>

<file path=xl/sharedStrings.xml><?xml version="1.0" encoding="utf-8"?>
<sst xmlns="http://schemas.openxmlformats.org/spreadsheetml/2006/main" count="100" uniqueCount="33">
  <si>
    <t>B-Cat 4</t>
  </si>
  <si>
    <t>B-Cat 2</t>
  </si>
  <si>
    <t>B-Cat 3</t>
  </si>
  <si>
    <t>1 HSP90</t>
  </si>
  <si>
    <t>2 HSP90</t>
  </si>
  <si>
    <t>3 HSP90</t>
  </si>
  <si>
    <t>4 HSP90</t>
  </si>
  <si>
    <t>B-Cat 1</t>
  </si>
  <si>
    <t>CYP 1</t>
  </si>
  <si>
    <t>CYP 2</t>
  </si>
  <si>
    <t>CYP 3</t>
  </si>
  <si>
    <t>CYP 4</t>
  </si>
  <si>
    <t>GS 1</t>
  </si>
  <si>
    <t>GS 2</t>
  </si>
  <si>
    <t>GS 3</t>
  </si>
  <si>
    <t>GS 4</t>
  </si>
  <si>
    <t>B-Cat R1</t>
  </si>
  <si>
    <t>B-Cat R2</t>
  </si>
  <si>
    <t>B-Cat R3</t>
  </si>
  <si>
    <t>B-Cat R4</t>
  </si>
  <si>
    <t>CYP R1</t>
  </si>
  <si>
    <t>CYP R2</t>
  </si>
  <si>
    <t>CYP R3</t>
  </si>
  <si>
    <t>CYP R4</t>
  </si>
  <si>
    <t>GS R1</t>
  </si>
  <si>
    <t>GS R2</t>
  </si>
  <si>
    <t>GS R3</t>
  </si>
  <si>
    <t>GS R4</t>
  </si>
  <si>
    <t>x</t>
  </si>
  <si>
    <t>HFBN</t>
  </si>
  <si>
    <t>HFB</t>
  </si>
  <si>
    <t>HFCN</t>
  </si>
  <si>
    <t>HFC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</si>
</sst>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 H3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B1-4DC7-AFF6-60100F20D523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B1-4DC7-AFF6-60100F20D523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B1-4DC7-AFF6-60100F20D52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DB1-4DC7-AFF6-60100F20D523}"/>
              </c:ext>
            </c:extLst>
          </c:dPt>
          <c:errBars>
            <c:errBarType val="both"/>
            <c:errValType val="cust"/>
            <c:noEndCap val="0"/>
            <c:plus>
              <c:numRef>
                <c:f>('H3 Females'!$P$4,'H3 Females'!$P$7,'H3 Females'!$P$10,'H3 Females'!$P$13)</c:f>
                <c:numCache>
                  <c:formatCode>General</c:formatCode>
                  <c:ptCount val="4"/>
                  <c:pt idx="0">
                    <c:v>0.10904367664126079</c:v>
                  </c:pt>
                  <c:pt idx="1">
                    <c:v>6.9125789734422544E-2</c:v>
                  </c:pt>
                  <c:pt idx="2">
                    <c:v>7.5036931517350455E-2</c:v>
                  </c:pt>
                  <c:pt idx="3">
                    <c:v>5.5391536959612894E-2</c:v>
                  </c:pt>
                </c:numCache>
              </c:numRef>
            </c:plus>
            <c:minus>
              <c:numRef>
                <c:f>('H3 Females'!$P$4,'H3 Females'!$P$7,'H3 Females'!$P$10,'H3 Females'!$P$13)</c:f>
                <c:numCache>
                  <c:formatCode>General</c:formatCode>
                  <c:ptCount val="4"/>
                  <c:pt idx="0">
                    <c:v>0.10904367664126079</c:v>
                  </c:pt>
                  <c:pt idx="1">
                    <c:v>6.9125789734422544E-2</c:v>
                  </c:pt>
                  <c:pt idx="2">
                    <c:v>7.5036931517350455E-2</c:v>
                  </c:pt>
                  <c:pt idx="3">
                    <c:v>5.5391536959612894E-2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('H3 Females'!$F$4,'H3 Females'!$F$7,'H3 Females'!$F$10,'H3 Females'!$F$14)</c:f>
              <c:numCache>
                <c:formatCode>General</c:formatCode>
                <c:ptCount val="4"/>
              </c:numCache>
            </c:numRef>
          </c:cat>
          <c:val>
            <c:numRef>
              <c:f>('H3 Females'!$O$4,'H3 Females'!$O$7,'H3 Females'!$O$10,'H3 Females'!$O$13)</c:f>
              <c:numCache>
                <c:formatCode>General</c:formatCode>
                <c:ptCount val="4"/>
                <c:pt idx="0">
                  <c:v>0.65949858073957657</c:v>
                </c:pt>
                <c:pt idx="1">
                  <c:v>0.73864195567962965</c:v>
                </c:pt>
                <c:pt idx="2">
                  <c:v>0.74976519988512047</c:v>
                </c:pt>
                <c:pt idx="3">
                  <c:v>0.7020131370527759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1-4DC7-AFF6-60100F20D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</a:t>
            </a:r>
            <a:r>
              <a:rPr lang="en-US" baseline="0"/>
              <a:t> H3 Females</a:t>
            </a:r>
          </a:p>
        </c:rich>
      </c:tx>
      <c:layout>
        <c:manualLayout>
          <c:xMode val="edge"/>
          <c:yMode val="edge"/>
          <c:x val="0.4063123359580052"/>
          <c:y val="2.7809965237543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A6-42A7-ABE8-29C0E711BF7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A6-42A7-ABE8-29C0E711BF79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A6-42A7-ABE8-29C0E711BF79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A6-42A7-ABE8-29C0E711BF79}"/>
              </c:ext>
            </c:extLst>
          </c:dPt>
          <c:errBars>
            <c:errBarType val="both"/>
            <c:errValType val="cust"/>
            <c:noEndCap val="0"/>
            <c:plus>
              <c:numRef>
                <c:f>('H3 Females'!$Z$4,'H3 Females'!$Z$7,'H3 Females'!$Z$10,'H3 Females'!$Z$13)</c:f>
                <c:numCache>
                  <c:formatCode>General</c:formatCode>
                  <c:ptCount val="4"/>
                  <c:pt idx="0">
                    <c:v>5.308880357462141E-2</c:v>
                  </c:pt>
                  <c:pt idx="1">
                    <c:v>4.5959636057242195E-2</c:v>
                  </c:pt>
                  <c:pt idx="2">
                    <c:v>5.3861149558055356E-2</c:v>
                  </c:pt>
                  <c:pt idx="3">
                    <c:v>6.3215645016824543E-2</c:v>
                  </c:pt>
                </c:numCache>
              </c:numRef>
            </c:plus>
            <c:minus>
              <c:numRef>
                <c:f>('H3 Females'!$Z$4,'H3 Females'!$Z$7,'H3 Females'!$Z$10,'H3 Females'!$Z$13)</c:f>
                <c:numCache>
                  <c:formatCode>General</c:formatCode>
                  <c:ptCount val="4"/>
                  <c:pt idx="0">
                    <c:v>5.308880357462141E-2</c:v>
                  </c:pt>
                  <c:pt idx="1">
                    <c:v>4.5959636057242195E-2</c:v>
                  </c:pt>
                  <c:pt idx="2">
                    <c:v>5.3861149558055356E-2</c:v>
                  </c:pt>
                  <c:pt idx="3">
                    <c:v>6.3215645016824543E-2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('H3 Females'!$F$4,'H3 Females'!$F$7,'H3 Females'!$F$10,'H3 Females'!$F$14)</c:f>
              <c:numCache>
                <c:formatCode>General</c:formatCode>
                <c:ptCount val="4"/>
              </c:numCache>
            </c:numRef>
          </c:cat>
          <c:val>
            <c:numRef>
              <c:f>('H3 Females'!$Y$4,'H3 Females'!$Y$7,'H3 Females'!$Y$10,'H3 Females'!$Y$13)</c:f>
              <c:numCache>
                <c:formatCode>General</c:formatCode>
                <c:ptCount val="4"/>
                <c:pt idx="0">
                  <c:v>1.1515664375689623</c:v>
                </c:pt>
                <c:pt idx="1">
                  <c:v>1.0006345006396336</c:v>
                </c:pt>
                <c:pt idx="2">
                  <c:v>0.76448000882751443</c:v>
                </c:pt>
                <c:pt idx="3">
                  <c:v>0.75458653945069643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2A7-ABE8-29C0E711B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0003488"/>
        <c:axId val="1250004448"/>
      </c:barChart>
      <c:catAx>
        <c:axId val="125000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4448"/>
        <c:crosses val="autoZero"/>
        <c:auto val="1"/>
        <c:lblAlgn val="ctr"/>
        <c:lblOffset val="100"/>
        <c:noMultiLvlLbl val="0"/>
      </c:catAx>
      <c:valAx>
        <c:axId val="1250004448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00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</a:t>
            </a:r>
            <a:r>
              <a:rPr lang="en-US" baseline="0"/>
              <a:t> H3 Females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2E-4A87-8BBA-BEBE2CD75A5A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2E-4A87-8BBA-BEBE2CD75A5A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2E-4A87-8BBA-BEBE2CD75A5A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2E-4A87-8BBA-BEBE2CD75A5A}"/>
              </c:ext>
            </c:extLst>
          </c:dPt>
          <c:errBars>
            <c:errBarType val="both"/>
            <c:errValType val="cust"/>
            <c:noEndCap val="0"/>
            <c:plus>
              <c:numRef>
                <c:f>('H3 Females'!$AJ$4,'H3 Females'!$AJ$7,'H3 Females'!$AJ$10,'H3 Females'!$AJ$13)</c:f>
                <c:numCache>
                  <c:formatCode>General</c:formatCode>
                  <c:ptCount val="4"/>
                  <c:pt idx="0">
                    <c:v>5.4974968466726344E-2</c:v>
                  </c:pt>
                  <c:pt idx="1">
                    <c:v>5.0628092589994241E-2</c:v>
                  </c:pt>
                  <c:pt idx="2">
                    <c:v>4.739780327835514E-2</c:v>
                  </c:pt>
                  <c:pt idx="3">
                    <c:v>3.6783411846601312E-2</c:v>
                  </c:pt>
                </c:numCache>
              </c:numRef>
            </c:plus>
            <c:minus>
              <c:numRef>
                <c:f>('H3 Females'!$AJ$4,'H3 Females'!$AJ$7,'H3 Females'!$AJ$10,'H3 Females'!$AJ$13)</c:f>
                <c:numCache>
                  <c:formatCode>General</c:formatCode>
                  <c:ptCount val="4"/>
                  <c:pt idx="0">
                    <c:v>5.4974968466726344E-2</c:v>
                  </c:pt>
                  <c:pt idx="1">
                    <c:v>5.0628092589994241E-2</c:v>
                  </c:pt>
                  <c:pt idx="2">
                    <c:v>4.739780327835514E-2</c:v>
                  </c:pt>
                  <c:pt idx="3">
                    <c:v>3.6783411846601312E-2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('H3 Females'!$F$4,'H3 Females'!$F$7,'H3 Females'!$F$10,'H3 Females'!$F$14)</c:f>
              <c:numCache>
                <c:formatCode>General</c:formatCode>
                <c:ptCount val="4"/>
              </c:numCache>
            </c:numRef>
          </c:cat>
          <c:val>
            <c:numRef>
              <c:f>('H3 Females'!$AI$4,'H3 Females'!$AI$7,'H3 Females'!$AI$10,'H3 Females'!$AI$13)</c:f>
              <c:numCache>
                <c:formatCode>General</c:formatCode>
                <c:ptCount val="4"/>
                <c:pt idx="0">
                  <c:v>1.153365073148432</c:v>
                </c:pt>
                <c:pt idx="1">
                  <c:v>1.0792193845925204</c:v>
                </c:pt>
                <c:pt idx="2">
                  <c:v>1.3254087672034525</c:v>
                </c:pt>
                <c:pt idx="3">
                  <c:v>1.278883511953629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2E-4A87-8BBA-BEBE2CD7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638800"/>
        <c:axId val="161701360"/>
      </c:barChart>
      <c:catAx>
        <c:axId val="322638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01360"/>
        <c:crosses val="autoZero"/>
        <c:auto val="1"/>
        <c:lblAlgn val="ctr"/>
        <c:lblOffset val="100"/>
        <c:noMultiLvlLbl val="0"/>
      </c:catAx>
      <c:valAx>
        <c:axId val="161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638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 H2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B3-436F-8019-21AF37322FF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3AB3-436F-8019-21AF37322FF5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B3-436F-8019-21AF37322FF5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3AB3-436F-8019-21AF37322FF5}"/>
              </c:ext>
            </c:extLst>
          </c:dPt>
          <c:errBars>
            <c:errBarType val="both"/>
            <c:errValType val="cust"/>
            <c:noEndCap val="0"/>
            <c:plus>
              <c:numRef>
                <c:f>('H2 Females'!$P$4,'H2 Females'!$P$7,'H2 Females'!$P$10,'H2 Females'!$P$13)</c:f>
                <c:numCache>
                  <c:formatCode>General</c:formatCode>
                  <c:ptCount val="4"/>
                  <c:pt idx="0">
                    <c:v>4.5712240126550993E-2</c:v>
                  </c:pt>
                  <c:pt idx="1">
                    <c:v>5.656626661089624E-2</c:v>
                  </c:pt>
                  <c:pt idx="2">
                    <c:v>7.9329597566918403E-2</c:v>
                  </c:pt>
                  <c:pt idx="3">
                    <c:v>5.7868151204053371E-2</c:v>
                  </c:pt>
                </c:numCache>
              </c:numRef>
            </c:plus>
            <c:minus>
              <c:numRef>
                <c:f>('H2 Females'!$P$4,'H2 Females'!$P$7,'H2 Females'!$P$10,'H2 Females'!$P$13)</c:f>
                <c:numCache>
                  <c:formatCode>General</c:formatCode>
                  <c:ptCount val="4"/>
                  <c:pt idx="0">
                    <c:v>4.5712240126550993E-2</c:v>
                  </c:pt>
                  <c:pt idx="1">
                    <c:v>5.656626661089624E-2</c:v>
                  </c:pt>
                  <c:pt idx="2">
                    <c:v>7.9329597566918403E-2</c:v>
                  </c:pt>
                  <c:pt idx="3">
                    <c:v>5.7868151204053371E-2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('H2 Females'!$O$4,'H2 Females'!$O$7,'H2 Females'!$O$10,'H2 Females'!$O$13)</c:f>
              <c:numCache>
                <c:formatCode>General</c:formatCode>
                <c:ptCount val="4"/>
                <c:pt idx="0">
                  <c:v>0.39616852517599693</c:v>
                </c:pt>
                <c:pt idx="1">
                  <c:v>0.48962834189351245</c:v>
                </c:pt>
                <c:pt idx="2">
                  <c:v>0.52495518672554287</c:v>
                </c:pt>
                <c:pt idx="3">
                  <c:v>0.87512939615808927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AB3-436F-8019-21AF37322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7030A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1-3AB3-436F-8019-21AF37322FF5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3-3AB3-436F-8019-21AF37322FF5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FFFF0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3AB3-436F-8019-21AF37322FF5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3AB3-436F-8019-21AF37322FF5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('H3 Females'!$F$4,'H3 Females'!$F$7,'H3 Females'!$F$10,'H3 Females'!$F$14)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('H3 Females'!$O$4,'H3 Females'!$O$7,'H3 Females'!$O$10,'H3 Females'!$O$13)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0.65949858073957657</c:v>
                      </c:pt>
                      <c:pt idx="1">
                        <c:v>0.73864195567962965</c:v>
                      </c:pt>
                      <c:pt idx="2">
                        <c:v>0.74976519988512047</c:v>
                      </c:pt>
                      <c:pt idx="3">
                        <c:v>0.7020131370527759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AB3-436F-8019-21AF37322FF5}"/>
                  </c:ext>
                </c:extLst>
              </c15:ser>
            </c15:filteredBarSeries>
          </c:ext>
        </c:extLst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</a:t>
            </a:r>
            <a:r>
              <a:rPr lang="en-US" baseline="0"/>
              <a:t> </a:t>
            </a:r>
            <a:r>
              <a:rPr lang="en-US"/>
              <a:t>H2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19-4E86-8E18-6049D60A937F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A719-4E86-8E18-6049D60A937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19-4E86-8E18-6049D60A937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A719-4E86-8E18-6049D60A937F}"/>
              </c:ext>
            </c:extLst>
          </c:dPt>
          <c:errBars>
            <c:errBarType val="both"/>
            <c:errValType val="cust"/>
            <c:noEndCap val="0"/>
            <c:plus>
              <c:numRef>
                <c:f>('H2 Females'!$Z$4,'H2 Females'!$Z$7,'H2 Females'!$Z$10,'H2 Females'!$Z$13)</c:f>
                <c:numCache>
                  <c:formatCode>General</c:formatCode>
                  <c:ptCount val="4"/>
                  <c:pt idx="0">
                    <c:v>7.6666011426290509E-2</c:v>
                  </c:pt>
                  <c:pt idx="1">
                    <c:v>5.4869389350563451E-2</c:v>
                  </c:pt>
                  <c:pt idx="2">
                    <c:v>7.5241092600796602E-2</c:v>
                  </c:pt>
                  <c:pt idx="3">
                    <c:v>5.5291815447368615E-2</c:v>
                  </c:pt>
                </c:numCache>
              </c:numRef>
            </c:plus>
            <c:minus>
              <c:numRef>
                <c:f>('H2 Females'!$Z$4,'H2 Females'!$Z$7,'H2 Females'!$Z$10,'H2 Females'!$Z$13)</c:f>
                <c:numCache>
                  <c:formatCode>General</c:formatCode>
                  <c:ptCount val="4"/>
                  <c:pt idx="0">
                    <c:v>7.6666011426290509E-2</c:v>
                  </c:pt>
                  <c:pt idx="1">
                    <c:v>5.4869389350563451E-2</c:v>
                  </c:pt>
                  <c:pt idx="2">
                    <c:v>7.5241092600796602E-2</c:v>
                  </c:pt>
                  <c:pt idx="3">
                    <c:v>5.5291815447368615E-2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('H2 Females'!$Y$4,'H2 Females'!$Y$7,'H2 Females'!$Y$10,'H2 Females'!$Y$13)</c:f>
              <c:numCache>
                <c:formatCode>General</c:formatCode>
                <c:ptCount val="4"/>
                <c:pt idx="0">
                  <c:v>1.2830794249487552</c:v>
                </c:pt>
                <c:pt idx="1">
                  <c:v>1.0294063153884323</c:v>
                </c:pt>
                <c:pt idx="2">
                  <c:v>0.89541555657997762</c:v>
                </c:pt>
                <c:pt idx="3">
                  <c:v>1.1807392238626826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719-4E86-8E18-6049D60A9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7030A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A719-4E86-8E18-6049D60A937F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A719-4E86-8E18-6049D60A937F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FFFF0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A719-4E86-8E18-6049D60A937F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A719-4E86-8E18-6049D60A937F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('H3 Females'!$F$4,'H3 Females'!$F$7,'H3 Females'!$F$10,'H3 Females'!$F$14)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('H3 Females'!$O$4,'H3 Females'!$O$7,'H3 Females'!$O$10,'H3 Females'!$O$13)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0.65949858073957657</c:v>
                      </c:pt>
                      <c:pt idx="1">
                        <c:v>0.73864195567962965</c:v>
                      </c:pt>
                      <c:pt idx="2">
                        <c:v>0.74976519988512047</c:v>
                      </c:pt>
                      <c:pt idx="3">
                        <c:v>0.7020131370527759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A719-4E86-8E18-6049D60A937F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('H2 Females'!$O$4,'H2 Females'!$O$7,'H2 Females'!$O$10,'H2 Females'!$O$13)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0.39616852517599693</c:v>
                      </c:pt>
                      <c:pt idx="1">
                        <c:v>0.48962834189351245</c:v>
                      </c:pt>
                      <c:pt idx="2">
                        <c:v>0.52495518672554287</c:v>
                      </c:pt>
                      <c:pt idx="3">
                        <c:v>0.87512939615808927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719-4E86-8E18-6049D60A937F}"/>
                  </c:ext>
                </c:extLst>
              </c15:ser>
            </c15:filteredBarSeries>
          </c:ext>
        </c:extLst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GS </a:t>
            </a:r>
            <a:r>
              <a:rPr lang="en-US"/>
              <a:t>H2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2AD6-4FD3-B06A-7CBAE6D281E8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AD6-4FD3-B06A-7CBAE6D281E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AD6-4FD3-B06A-7CBAE6D281E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6-4FD3-B06A-7CBAE6D281E8}"/>
              </c:ext>
            </c:extLst>
          </c:dPt>
          <c:errBars>
            <c:errBarType val="both"/>
            <c:errValType val="cust"/>
            <c:noEndCap val="0"/>
            <c:plus>
              <c:numRef>
                <c:f>('H2 Females'!$AJ$4,'H2 Females'!$AJ$7,'H2 Females'!$AJ$10,'H2 Females'!$AJ$13)</c:f>
                <c:numCache>
                  <c:formatCode>General</c:formatCode>
                  <c:ptCount val="4"/>
                  <c:pt idx="0">
                    <c:v>6.5953328334947506E-2</c:v>
                  </c:pt>
                  <c:pt idx="1">
                    <c:v>6.5247804979437551E-2</c:v>
                  </c:pt>
                  <c:pt idx="2">
                    <c:v>6.5872802765111427E-2</c:v>
                  </c:pt>
                  <c:pt idx="3">
                    <c:v>3.9891523692962359E-2</c:v>
                  </c:pt>
                </c:numCache>
              </c:numRef>
            </c:plus>
            <c:minus>
              <c:numRef>
                <c:f>('H2 Females'!$AJ$4,'H2 Females'!$AJ$7,'H2 Females'!$AJ$10,'H2 Females'!$AJ$13)</c:f>
                <c:numCache>
                  <c:formatCode>General</c:formatCode>
                  <c:ptCount val="4"/>
                  <c:pt idx="0">
                    <c:v>6.5953328334947506E-2</c:v>
                  </c:pt>
                  <c:pt idx="1">
                    <c:v>6.5247804979437551E-2</c:v>
                  </c:pt>
                  <c:pt idx="2">
                    <c:v>6.5872802765111427E-2</c:v>
                  </c:pt>
                  <c:pt idx="3">
                    <c:v>3.9891523692962359E-2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('H2 Females'!$AI$4,'H2 Females'!$AI$7,'H2 Females'!$AI$10,'H2 Females'!$AI$13)</c:f>
              <c:numCache>
                <c:formatCode>General</c:formatCode>
                <c:ptCount val="4"/>
                <c:pt idx="0">
                  <c:v>0.9200381409675441</c:v>
                </c:pt>
                <c:pt idx="1">
                  <c:v>0.75504587557977776</c:v>
                </c:pt>
                <c:pt idx="2">
                  <c:v>1.000062733107691</c:v>
                </c:pt>
                <c:pt idx="3">
                  <c:v>1.1601766876708941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AD6-4FD3-B06A-7CBAE6D28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rgbClr val="7030A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2-2AD6-4FD3-B06A-7CBAE6D281E8}"/>
                    </c:ext>
                  </c:extLst>
                </c:dPt>
                <c:dPt>
                  <c:idx val="1"/>
                  <c:invertIfNegative val="0"/>
                  <c:bubble3D val="0"/>
                  <c:spPr>
                    <a:solidFill>
                      <a:srgbClr val="00B05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4-2AD6-4FD3-B06A-7CBAE6D281E8}"/>
                    </c:ext>
                  </c:extLst>
                </c:dPt>
                <c:dPt>
                  <c:idx val="2"/>
                  <c:invertIfNegative val="0"/>
                  <c:bubble3D val="0"/>
                  <c:spPr>
                    <a:solidFill>
                      <a:srgbClr val="FFFF00"/>
                    </a:solidFill>
                    <a:ln>
                      <a:solidFill>
                        <a:schemeClr val="tx1"/>
                      </a:solidFill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6-2AD6-4FD3-B06A-7CBAE6D281E8}"/>
                    </c:ext>
                  </c:extLst>
                </c:dPt>
                <c:dPt>
                  <c:idx val="3"/>
                  <c:invertIfNegative val="0"/>
                  <c:bubble3D val="0"/>
                  <c:spPr>
                    <a:solidFill>
                      <a:srgbClr val="FF0000"/>
                    </a:soli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8-2AD6-4FD3-B06A-7CBAE6D281E8}"/>
                    </c:ext>
                  </c:extLst>
                </c:dPt>
                <c:errBars>
                  <c:errBarType val="both"/>
                  <c:errValType val="cust"/>
                  <c:noEndCap val="0"/>
                  <c:pl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plus>
                  <c:minus>
                    <c:numRef>
                      <c:extLst>
                        <c:ext uri="{02D57815-91ED-43cb-92C2-25804820EDAC}">
                          <c15:formulaRef>
                            <c15:sqref>('H3 Females'!$P$4,'H3 Females'!$P$7,'H3 Females'!$P$10,'H3 Females'!$P$13)</c15:sqref>
                          </c15:formulaRef>
                        </c:ext>
                      </c:extLst>
                      <c:numCache>
                        <c:formatCode>General</c:formatCode>
                        <c:ptCount val="4"/>
                        <c:pt idx="0">
                          <c:v>0.10904367664126079</c:v>
                        </c:pt>
                        <c:pt idx="1">
                          <c:v>6.9125789734422544E-2</c:v>
                        </c:pt>
                        <c:pt idx="2">
                          <c:v>7.5036931517350455E-2</c:v>
                        </c:pt>
                        <c:pt idx="3">
                          <c:v>5.5391536959612894E-2</c:v>
                        </c:pt>
                      </c:numCache>
                    </c:numRef>
                  </c:minus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numRef>
                    <c:extLst>
                      <c:ext uri="{02D57815-91ED-43cb-92C2-25804820EDAC}">
                        <c15:formulaRef>
                          <c15:sqref>('H3 Females'!$F$4,'H3 Females'!$F$7,'H3 Females'!$F$10,'H3 Females'!$F$14)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('H3 Females'!$O$4,'H3 Females'!$O$7,'H3 Females'!$O$10,'H3 Females'!$O$13)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0.65949858073957657</c:v>
                      </c:pt>
                      <c:pt idx="1">
                        <c:v>0.73864195567962965</c:v>
                      </c:pt>
                      <c:pt idx="2">
                        <c:v>0.74976519988512047</c:v>
                      </c:pt>
                      <c:pt idx="3">
                        <c:v>0.7020131370527759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2AD6-4FD3-B06A-7CBAE6D281E8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('H2 Females'!$O$4,'H2 Females'!$O$7,'H2 Females'!$O$10,'H2 Females'!$O$13)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0.39616852517599693</c:v>
                      </c:pt>
                      <c:pt idx="1">
                        <c:v>0.48962834189351245</c:v>
                      </c:pt>
                      <c:pt idx="2">
                        <c:v>0.52495518672554287</c:v>
                      </c:pt>
                      <c:pt idx="3">
                        <c:v>0.87512939615808927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D6-4FD3-B06A-7CBAE6D281E8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('H2 Females'!$Y$4,'H2 Females'!$Y$7,'H2 Females'!$Y$10,'H2 Females'!$Y$13)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1.2830794249487552</c:v>
                      </c:pt>
                      <c:pt idx="1">
                        <c:v>1.0294063153884323</c:v>
                      </c:pt>
                      <c:pt idx="2">
                        <c:v>0.89541555657997762</c:v>
                      </c:pt>
                      <c:pt idx="3">
                        <c:v>1.1807392238626826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AD6-4FD3-B06A-7CBAE6D281E8}"/>
                  </c:ext>
                </c:extLst>
              </c15:ser>
            </c15:filteredBarSeries>
          </c:ext>
        </c:extLst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B-Cat H1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E5A-4A92-A7F5-E5D2868FF3EF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E5A-4A92-A7F5-E5D2868FF3EF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E5A-4A92-A7F5-E5D2868FF3EF}"/>
              </c:ext>
            </c:extLst>
          </c:dPt>
          <c:errBars>
            <c:errBarType val="both"/>
            <c:errValType val="cust"/>
            <c:noEndCap val="0"/>
            <c:plus>
              <c:numRef>
                <c:f>('H1 Females'!$P$2,'H1 Females'!$P$4,'H1 Females'!$P$7,'H1 Females'!$P$10)</c:f>
                <c:numCache>
                  <c:formatCode>General</c:formatCode>
                  <c:ptCount val="4"/>
                  <c:pt idx="1">
                    <c:v>5.579837168909537E-2</c:v>
                  </c:pt>
                  <c:pt idx="2">
                    <c:v>6.2060060734243527E-2</c:v>
                  </c:pt>
                  <c:pt idx="3">
                    <c:v>5.2931458054958476E-2</c:v>
                  </c:pt>
                </c:numCache>
              </c:numRef>
            </c:plus>
            <c:minus>
              <c:numRef>
                <c:f>('H1 Females'!$P$2,'H1 Females'!$P$4,'H1 Females'!$P$7,'H1 Females'!$P$10)</c:f>
                <c:numCache>
                  <c:formatCode>General</c:formatCode>
                  <c:ptCount val="4"/>
                  <c:pt idx="1">
                    <c:v>5.579837168909537E-2</c:v>
                  </c:pt>
                  <c:pt idx="2">
                    <c:v>6.2060060734243527E-2</c:v>
                  </c:pt>
                  <c:pt idx="3">
                    <c:v>5.2931458054958476E-2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('H1 Females'!$F$2,'H1 Females'!$F$4,'H1 Females'!$F$7,'H1 Females'!$F$10)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('H1 Females'!$O$2,'H1 Females'!$O$4,'H1 Females'!$O$7,'H1 Females'!$O$10)</c:f>
              <c:numCache>
                <c:formatCode>General</c:formatCode>
                <c:ptCount val="4"/>
                <c:pt idx="1">
                  <c:v>0.617448562195546</c:v>
                </c:pt>
                <c:pt idx="2">
                  <c:v>0.80364616823748747</c:v>
                </c:pt>
                <c:pt idx="3">
                  <c:v>0.67764413895087705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5A-4A92-A7F5-E5D2868FF3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/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CYP3A4 H1 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E5-466C-B574-06A3E62E192D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FE5-466C-B574-06A3E62E192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FE5-466C-B574-06A3E62E192D}"/>
              </c:ext>
            </c:extLst>
          </c:dPt>
          <c:errBars>
            <c:errBarType val="both"/>
            <c:errValType val="cust"/>
            <c:noEndCap val="0"/>
            <c:plus>
              <c:numRef>
                <c:f>('H1 Females'!$Z$2,'H1 Females'!$Z$4,'H1 Females'!$Z$7,'H1 Females'!$Z$10)</c:f>
                <c:numCache>
                  <c:formatCode>General</c:formatCode>
                  <c:ptCount val="4"/>
                  <c:pt idx="1">
                    <c:v>9.9077958182982956E-2</c:v>
                  </c:pt>
                  <c:pt idx="2">
                    <c:v>5.4249281054032199E-2</c:v>
                  </c:pt>
                  <c:pt idx="3">
                    <c:v>6.1222209119946448E-2</c:v>
                  </c:pt>
                </c:numCache>
              </c:numRef>
            </c:plus>
            <c:minus>
              <c:numRef>
                <c:f>('H1 Females'!$P$2,'H1 Females'!$P$4,'H1 Females'!$P$7,'H1 Females'!$P$10,'H1 Females'!$Z$2,'H1 Females'!$Z$4,'H1 Females'!$Z$7,'H1 Females'!$Z$10)</c:f>
                <c:numCache>
                  <c:formatCode>General</c:formatCode>
                  <c:ptCount val="8"/>
                  <c:pt idx="1">
                    <c:v>5.579837168909537E-2</c:v>
                  </c:pt>
                  <c:pt idx="2">
                    <c:v>6.2060060734243527E-2</c:v>
                  </c:pt>
                  <c:pt idx="3">
                    <c:v>5.2931458054958476E-2</c:v>
                  </c:pt>
                  <c:pt idx="5">
                    <c:v>9.9077958182982956E-2</c:v>
                  </c:pt>
                  <c:pt idx="6">
                    <c:v>5.4249281054032199E-2</c:v>
                  </c:pt>
                  <c:pt idx="7">
                    <c:v>6.1222209119946448E-2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('H1 Females'!$F$2,'H1 Females'!$F$4,'H1 Females'!$F$7,'H1 Females'!$F$10)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('H1 Females'!$Y$2,'H1 Females'!$Y$4,'H1 Females'!$Y$7,'H1 Females'!$Y$10)</c:f>
              <c:numCache>
                <c:formatCode>General</c:formatCode>
                <c:ptCount val="4"/>
                <c:pt idx="1">
                  <c:v>1.111243650090582</c:v>
                </c:pt>
                <c:pt idx="2">
                  <c:v>1.0655830483186828</c:v>
                </c:pt>
                <c:pt idx="3">
                  <c:v>0.72291730660147901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5-466C-B574-06A3E62E1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/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GS H1 Females</a:t>
            </a:r>
          </a:p>
        </c:rich>
      </c:tx>
      <c:layout>
        <c:manualLayout>
          <c:xMode val="edge"/>
          <c:yMode val="edge"/>
          <c:x val="0.32633598015437942"/>
          <c:y val="2.68756998880179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76-4B81-A6CA-230319EE2718}"/>
              </c:ext>
            </c:extLst>
          </c:dPt>
          <c:dPt>
            <c:idx val="2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76-4B81-A6CA-230319EE271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176-4B81-A6CA-230319EE2718}"/>
              </c:ext>
            </c:extLst>
          </c:dPt>
          <c:errBars>
            <c:errBarType val="both"/>
            <c:errValType val="cust"/>
            <c:noEndCap val="0"/>
            <c:plus>
              <c:numRef>
                <c:f>('H1 Females'!$AJ$2,'H1 Females'!$AJ$4,'H1 Females'!$AJ$7,'H1 Females'!$AJ$10)</c:f>
                <c:numCache>
                  <c:formatCode>General</c:formatCode>
                  <c:ptCount val="4"/>
                  <c:pt idx="1">
                    <c:v>4.4362303831845598E-2</c:v>
                  </c:pt>
                  <c:pt idx="2">
                    <c:v>3.8587439442591714E-2</c:v>
                  </c:pt>
                  <c:pt idx="3">
                    <c:v>4.1703356950802968E-2</c:v>
                  </c:pt>
                </c:numCache>
              </c:numRef>
            </c:plus>
            <c:minus>
              <c:numRef>
                <c:f>('H1 Females'!$AJ$2,'H1 Females'!$AJ$4,'H1 Females'!$AJ$7,'H1 Females'!$AJ$10)</c:f>
                <c:numCache>
                  <c:formatCode>General</c:formatCode>
                  <c:ptCount val="4"/>
                  <c:pt idx="1">
                    <c:v>4.4362303831845598E-2</c:v>
                  </c:pt>
                  <c:pt idx="2">
                    <c:v>3.8587439442591714E-2</c:v>
                  </c:pt>
                  <c:pt idx="3">
                    <c:v>4.1703356950802968E-2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('H1 Females'!$F$2,'H1 Females'!$F$4,'H1 Females'!$F$7,'H1 Females'!$F$10)</c:f>
              <c:strCache>
                <c:ptCount val="4"/>
                <c:pt idx="0">
                  <c:v>HFBN</c:v>
                </c:pt>
                <c:pt idx="1">
                  <c:v>HFB</c:v>
                </c:pt>
                <c:pt idx="2">
                  <c:v>HFCN</c:v>
                </c:pt>
                <c:pt idx="3">
                  <c:v>HFC</c:v>
                </c:pt>
              </c:strCache>
            </c:strRef>
          </c:cat>
          <c:val>
            <c:numRef>
              <c:f>('H1 Females'!$AI$2,'H1 Females'!$AI$4,'H1 Females'!$AI$7,'H1 Females'!$AI$10)</c:f>
              <c:numCache>
                <c:formatCode>General</c:formatCode>
                <c:ptCount val="4"/>
                <c:pt idx="1">
                  <c:v>1.1718124763297302</c:v>
                </c:pt>
                <c:pt idx="2">
                  <c:v>1.2764041676674507</c:v>
                </c:pt>
                <c:pt idx="3">
                  <c:v>1.0625872782161399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76-4B81-A6CA-230319EE2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07312"/>
        <c:axId val="1201708752"/>
        <c:extLst/>
      </c:barChart>
      <c:catAx>
        <c:axId val="120170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8752"/>
        <c:crosses val="autoZero"/>
        <c:auto val="1"/>
        <c:lblAlgn val="ctr"/>
        <c:lblOffset val="100"/>
        <c:noMultiLvlLbl val="0"/>
      </c:catAx>
      <c:valAx>
        <c:axId val="120170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Exp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206375</xdr:colOff>
      <xdr:row>15</xdr:row>
      <xdr:rowOff>177800</xdr:rowOff>
    </xdr:from>
    <xdr:to>
      <xdr:col>11</xdr:col>
      <xdr:colOff>511175</xdr:colOff>
      <xdr:row>30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A23415-EC33-1C55-00F6-5F070C9C69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46037</xdr:colOff>
      <xdr:row>15</xdr:row>
      <xdr:rowOff>163512</xdr:rowOff>
    </xdr:from>
    <xdr:to>
      <xdr:col>19</xdr:col>
      <xdr:colOff>350837</xdr:colOff>
      <xdr:row>31</xdr:row>
      <xdr:rowOff>7937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2D1EA7-F583-4FDB-F9B5-04480F1C97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439737</xdr:colOff>
      <xdr:row>15</xdr:row>
      <xdr:rowOff>163512</xdr:rowOff>
    </xdr:from>
    <xdr:to>
      <xdr:col>27</xdr:col>
      <xdr:colOff>134937</xdr:colOff>
      <xdr:row>31</xdr:row>
      <xdr:rowOff>7937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29FFC98-5F4F-3FEA-5F6F-57D68D8C3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815975</xdr:colOff>
      <xdr:row>18</xdr:row>
      <xdr:rowOff>133350</xdr:rowOff>
    </xdr:from>
    <xdr:to>
      <xdr:col>19</xdr:col>
      <xdr:colOff>53975</xdr:colOff>
      <xdr:row>33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674E4D-D292-41D1-B697-7B9707765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92075</xdr:colOff>
      <xdr:row>18</xdr:row>
      <xdr:rowOff>142875</xdr:rowOff>
    </xdr:from>
    <xdr:to>
      <xdr:col>26</xdr:col>
      <xdr:colOff>396875</xdr:colOff>
      <xdr:row>33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520D4D-B7D0-4D9A-AEAB-1DD60BD232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457200</xdr:colOff>
      <xdr:row>18</xdr:row>
      <xdr:rowOff>133350</xdr:rowOff>
    </xdr:from>
    <xdr:to>
      <xdr:col>34</xdr:col>
      <xdr:colOff>152400</xdr:colOff>
      <xdr:row>33</xdr:row>
      <xdr:rowOff>111125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B25C2C-8853-4556-B003-5B6EAA1DA4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0</xdr:rowOff>
    </xdr:from>
    <xdr:to>
      <xdr:col>14</xdr:col>
      <xdr:colOff>247650</xdr:colOff>
      <xdr:row>29</xdr:row>
      <xdr:rowOff>168275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8B2BEB-0396-4785-ABDC-8C5CB06D97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14</xdr:row>
      <xdr:rowOff>114300</xdr:rowOff>
    </xdr:from>
    <xdr:to>
      <xdr:col>23</xdr:col>
      <xdr:colOff>28575</xdr:colOff>
      <xdr:row>29</xdr:row>
      <xdr:rowOff>92075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1E7E8A-40EF-4D2E-AF3E-48735EB9CA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14</xdr:row>
      <xdr:rowOff>104775</xdr:rowOff>
    </xdr:from>
    <xdr:to>
      <xdr:col>31</xdr:col>
      <xdr:colOff>247650</xdr:colOff>
      <xdr:row>29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7C4F4-D629-405E-820C-38B31ABC76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AA5CC-8721-4A15-BD84-05DEFB7736D0}">
  <dimension ref="A1:AJ13"/>
  <sheetViews>
    <sheetView topLeftCell="C1" workbookViewId="0">
      <selection activeCell="U15" sqref="U15"/>
    </sheetView>
  </sheetViews>
  <sheetFormatPr defaultRowHeight="15" x14ac:dyDescent="0.25"/>
  <sheetData>
    <row r="1" spans="1:36" x14ac:dyDescent="0.25"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16</v>
      </c>
      <c r="I1" t="s">
        <v>1</v>
      </c>
      <c r="J1" t="s">
        <v>17</v>
      </c>
      <c r="K1" t="s">
        <v>2</v>
      </c>
      <c r="L1" t="s">
        <v>18</v>
      </c>
      <c r="M1" t="s">
        <v>0</v>
      </c>
      <c r="N1" t="s">
        <v>19</v>
      </c>
      <c r="Q1" t="s">
        <v>8</v>
      </c>
      <c r="R1" t="s">
        <v>20</v>
      </c>
      <c r="S1" t="s">
        <v>9</v>
      </c>
      <c r="T1" t="s">
        <v>21</v>
      </c>
      <c r="U1" t="s">
        <v>10</v>
      </c>
      <c r="V1" t="s">
        <v>22</v>
      </c>
      <c r="W1" t="s">
        <v>11</v>
      </c>
      <c r="X1" t="s">
        <v>23</v>
      </c>
      <c r="AA1" t="s">
        <v>12</v>
      </c>
      <c r="AB1" t="s">
        <v>24</v>
      </c>
      <c r="AC1" t="s">
        <v>13</v>
      </c>
      <c r="AD1" t="s">
        <v>25</v>
      </c>
      <c r="AE1" t="s">
        <v>14</v>
      </c>
      <c r="AF1" t="s">
        <v>26</v>
      </c>
      <c r="AG1" t="s">
        <v>15</v>
      </c>
      <c r="AH1" t="s">
        <v>27</v>
      </c>
    </row>
    <row r="2" spans="1:36" x14ac:dyDescent="0.25">
      <c r="A2">
        <v>1</v>
      </c>
      <c r="B2">
        <v>14076.012000000001</v>
      </c>
      <c r="C2">
        <v>12838.841</v>
      </c>
      <c r="D2">
        <v>13426.669</v>
      </c>
      <c r="E2">
        <v>12577.598</v>
      </c>
      <c r="G2">
        <v>398.72800000000001</v>
      </c>
      <c r="H2">
        <f>G2/$B2</f>
        <v>2.8326773236624123E-2</v>
      </c>
      <c r="I2">
        <v>507.87</v>
      </c>
      <c r="J2">
        <f>I2/$C2</f>
        <v>3.9557308950239352E-2</v>
      </c>
      <c r="K2">
        <v>1909.77</v>
      </c>
      <c r="L2">
        <f>K2/$D2</f>
        <v>0.14223706564897071</v>
      </c>
      <c r="M2">
        <v>2783.2339999999999</v>
      </c>
      <c r="N2">
        <f>M2/$E2</f>
        <v>0.22128501801377337</v>
      </c>
      <c r="Q2">
        <v>19140.962</v>
      </c>
      <c r="R2">
        <f>Q2/$B2</f>
        <v>1.3598284798279512</v>
      </c>
      <c r="S2">
        <v>16422.79</v>
      </c>
      <c r="T2">
        <f>S2/$C2</f>
        <v>1.2791489512176373</v>
      </c>
      <c r="U2">
        <v>17007.011999999999</v>
      </c>
      <c r="V2">
        <f>U2/$D2</f>
        <v>1.2666590648805001</v>
      </c>
      <c r="W2">
        <v>18517.305</v>
      </c>
      <c r="X2">
        <f>W2/$E2</f>
        <v>1.4722449389780148</v>
      </c>
      <c r="AA2">
        <v>17998.912</v>
      </c>
      <c r="AB2">
        <f>AA2/$B2</f>
        <v>1.2786939937249271</v>
      </c>
      <c r="AC2">
        <v>19916.618999999999</v>
      </c>
      <c r="AD2">
        <f>AC2/$C2</f>
        <v>1.5512785772485225</v>
      </c>
      <c r="AE2">
        <v>16027.134</v>
      </c>
      <c r="AF2">
        <f>AE2/$D2</f>
        <v>1.1936790874937038</v>
      </c>
      <c r="AG2">
        <v>14702.134</v>
      </c>
      <c r="AH2">
        <f>AG2/$E2</f>
        <v>1.1689142871317719</v>
      </c>
    </row>
    <row r="3" spans="1:36" x14ac:dyDescent="0.25">
      <c r="A3">
        <v>2</v>
      </c>
      <c r="B3">
        <v>14359.425999999999</v>
      </c>
      <c r="C3">
        <v>14614.718999999999</v>
      </c>
      <c r="D3">
        <v>14966.254999999999</v>
      </c>
      <c r="E3">
        <v>14235.425999999999</v>
      </c>
      <c r="G3">
        <v>12037.305</v>
      </c>
      <c r="H3">
        <f t="shared" ref="H3:H13" si="0">G3/$B3</f>
        <v>0.83828594541313839</v>
      </c>
      <c r="I3">
        <v>13954.355</v>
      </c>
      <c r="J3">
        <f t="shared" ref="J3:J13" si="1">I3/$C3</f>
        <v>0.95481514218644914</v>
      </c>
      <c r="K3">
        <v>13670.962</v>
      </c>
      <c r="L3">
        <f t="shared" ref="L3:L13" si="2">K3/$D3</f>
        <v>0.91345243015036159</v>
      </c>
      <c r="M3">
        <v>8023.598</v>
      </c>
      <c r="N3">
        <f t="shared" ref="N3:N13" si="3">M3/$E3</f>
        <v>0.56363596003379179</v>
      </c>
      <c r="Q3">
        <v>15014.012000000001</v>
      </c>
      <c r="R3">
        <f t="shared" ref="R3:R13" si="4">Q3/$B3</f>
        <v>1.0455858054493266</v>
      </c>
      <c r="S3">
        <v>12196.477000000001</v>
      </c>
      <c r="T3">
        <f t="shared" ref="T3:T13" si="5">S3/$C3</f>
        <v>0.83453380116306042</v>
      </c>
      <c r="U3">
        <v>11518.891</v>
      </c>
      <c r="V3">
        <f t="shared" ref="V3:V13" si="6">U3/$D3</f>
        <v>0.76965753957820449</v>
      </c>
      <c r="W3">
        <v>16725.669000000002</v>
      </c>
      <c r="X3">
        <f t="shared" ref="X3:X13" si="7">W3/$E3</f>
        <v>1.174932804961369</v>
      </c>
      <c r="AA3">
        <v>19561.376</v>
      </c>
      <c r="AB3">
        <f t="shared" ref="AB3:AB13" si="8">AA3/$B3</f>
        <v>1.3622672661149549</v>
      </c>
      <c r="AC3">
        <v>17523.669000000002</v>
      </c>
      <c r="AD3">
        <f t="shared" ref="AD3:AD13" si="9">AC3/$C3</f>
        <v>1.199042485866475</v>
      </c>
      <c r="AE3">
        <v>17345.669000000002</v>
      </c>
      <c r="AF3">
        <f t="shared" ref="AF3:AF13" si="10">AE3/$D3</f>
        <v>1.1589852638485716</v>
      </c>
      <c r="AG3">
        <v>17574.841</v>
      </c>
      <c r="AH3">
        <f t="shared" ref="AH3:AH13" si="11">AG3/$E3</f>
        <v>1.2345848308297904</v>
      </c>
    </row>
    <row r="4" spans="1:36" x14ac:dyDescent="0.25">
      <c r="A4">
        <v>3</v>
      </c>
      <c r="B4">
        <v>13991.305</v>
      </c>
      <c r="C4">
        <v>13906.912</v>
      </c>
      <c r="D4">
        <v>15238.134</v>
      </c>
      <c r="E4">
        <v>14612.425999999999</v>
      </c>
      <c r="G4">
        <v>12458.718999999999</v>
      </c>
      <c r="H4">
        <f t="shared" si="0"/>
        <v>0.89046154022087276</v>
      </c>
      <c r="I4">
        <v>15967.134</v>
      </c>
      <c r="J4">
        <f t="shared" si="1"/>
        <v>1.1481437431976271</v>
      </c>
      <c r="K4">
        <v>16685.476999999999</v>
      </c>
      <c r="L4">
        <f t="shared" si="2"/>
        <v>1.0949816427654462</v>
      </c>
      <c r="M4">
        <v>15763.891</v>
      </c>
      <c r="N4">
        <f t="shared" si="3"/>
        <v>1.078800399057624</v>
      </c>
      <c r="O4">
        <f>AVERAGE(H2:H4,J2:J4,L2:L4,N2:N4)</f>
        <v>0.65949858073957657</v>
      </c>
      <c r="P4">
        <f>_xlfn.STDEV.S(H2:H4,J2:J4,L2:L4,N2:N4)/SQRT(16)</f>
        <v>0.10904367664126079</v>
      </c>
      <c r="Q4">
        <v>18107.011999999999</v>
      </c>
      <c r="R4">
        <f t="shared" si="4"/>
        <v>1.2941617668973693</v>
      </c>
      <c r="S4">
        <v>17335.547999999999</v>
      </c>
      <c r="T4">
        <f t="shared" si="5"/>
        <v>1.246541863499244</v>
      </c>
      <c r="U4">
        <v>14917.891</v>
      </c>
      <c r="V4">
        <f t="shared" si="6"/>
        <v>0.97898410658417889</v>
      </c>
      <c r="W4">
        <v>16022.79</v>
      </c>
      <c r="X4">
        <f t="shared" si="7"/>
        <v>1.0965181277906901</v>
      </c>
      <c r="Y4">
        <f>AVERAGE(R2:R4,T2:T4,V2:V4,X2:X4)</f>
        <v>1.1515664375689623</v>
      </c>
      <c r="Z4">
        <f>_xlfn.STDEV.S(R2:R4,T2:T4,V2:V4,X2:X4)/SQRT(16)</f>
        <v>5.308880357462141E-2</v>
      </c>
      <c r="AA4">
        <v>13015.527</v>
      </c>
      <c r="AB4">
        <f t="shared" si="8"/>
        <v>0.93025825682450636</v>
      </c>
      <c r="AC4">
        <v>15939.254999999999</v>
      </c>
      <c r="AD4">
        <f t="shared" si="9"/>
        <v>1.1461390566072467</v>
      </c>
      <c r="AE4">
        <v>13664.012000000001</v>
      </c>
      <c r="AF4">
        <f t="shared" si="10"/>
        <v>0.89669850652317407</v>
      </c>
      <c r="AG4">
        <v>10518.598</v>
      </c>
      <c r="AH4">
        <f t="shared" si="11"/>
        <v>0.71983926556753819</v>
      </c>
      <c r="AI4">
        <f>AVERAGE(AB2:AB4,AD2:AD4,AF2:AF4,AH2:AH4)</f>
        <v>1.153365073148432</v>
      </c>
      <c r="AJ4">
        <f>_xlfn.STDEV.S(AB2:AB4,AD2:AD4,AF2:AF4,AH2:AH4)/SQRT(16)</f>
        <v>5.4974968466726344E-2</v>
      </c>
    </row>
    <row r="5" spans="1:36" x14ac:dyDescent="0.25">
      <c r="A5">
        <v>4</v>
      </c>
      <c r="B5">
        <v>13128.254999999999</v>
      </c>
      <c r="C5">
        <v>13612.548000000001</v>
      </c>
      <c r="D5">
        <v>14312.254999999999</v>
      </c>
      <c r="E5">
        <v>12899.598</v>
      </c>
      <c r="G5">
        <v>9867.0120000000006</v>
      </c>
      <c r="H5">
        <f t="shared" si="0"/>
        <v>0.75158594954165658</v>
      </c>
      <c r="I5">
        <v>10875.477000000001</v>
      </c>
      <c r="J5">
        <f t="shared" si="1"/>
        <v>0.79893029578297903</v>
      </c>
      <c r="K5">
        <v>14115.425999999999</v>
      </c>
      <c r="L5">
        <f t="shared" si="2"/>
        <v>0.98624752004488458</v>
      </c>
      <c r="M5">
        <v>11865.891</v>
      </c>
      <c r="N5">
        <f t="shared" si="3"/>
        <v>0.91986517719389393</v>
      </c>
      <c r="Q5">
        <v>13670.548000000001</v>
      </c>
      <c r="R5">
        <f t="shared" si="4"/>
        <v>1.041307317689975</v>
      </c>
      <c r="S5">
        <v>12262.841</v>
      </c>
      <c r="T5">
        <f t="shared" si="5"/>
        <v>0.90084832024100114</v>
      </c>
      <c r="U5">
        <v>13721.962</v>
      </c>
      <c r="V5">
        <f t="shared" si="6"/>
        <v>0.95875611495183677</v>
      </c>
      <c r="W5">
        <v>12995.669</v>
      </c>
      <c r="X5">
        <f t="shared" si="7"/>
        <v>1.007447596428974</v>
      </c>
      <c r="AA5">
        <v>12189.647999999999</v>
      </c>
      <c r="AB5">
        <f t="shared" si="8"/>
        <v>0.92850481651978878</v>
      </c>
      <c r="AC5">
        <v>12980.718999999999</v>
      </c>
      <c r="AD5">
        <f t="shared" si="9"/>
        <v>0.95358481013253349</v>
      </c>
      <c r="AE5">
        <v>12223.254999999999</v>
      </c>
      <c r="AF5">
        <f t="shared" si="10"/>
        <v>0.85404116961303445</v>
      </c>
      <c r="AG5">
        <v>9341.4770000000008</v>
      </c>
      <c r="AH5">
        <f t="shared" si="11"/>
        <v>0.72416807097399472</v>
      </c>
    </row>
    <row r="6" spans="1:36" x14ac:dyDescent="0.25">
      <c r="A6">
        <v>5</v>
      </c>
      <c r="B6">
        <v>12855.718999999999</v>
      </c>
      <c r="C6">
        <v>13962.376</v>
      </c>
      <c r="D6">
        <v>14084.548000000001</v>
      </c>
      <c r="E6">
        <v>13756.012000000001</v>
      </c>
      <c r="G6">
        <v>12196.718999999999</v>
      </c>
      <c r="H6">
        <f t="shared" si="0"/>
        <v>0.94873876754773501</v>
      </c>
      <c r="I6">
        <v>8400.4770000000008</v>
      </c>
      <c r="J6">
        <f t="shared" si="1"/>
        <v>0.60165096542307706</v>
      </c>
      <c r="K6">
        <v>14040.718999999999</v>
      </c>
      <c r="L6">
        <f t="shared" si="2"/>
        <v>0.99688815004925957</v>
      </c>
      <c r="M6">
        <v>9524.3549999999996</v>
      </c>
      <c r="N6">
        <f t="shared" si="3"/>
        <v>0.69237763095874005</v>
      </c>
      <c r="Q6">
        <v>9806.4259999999995</v>
      </c>
      <c r="R6">
        <f t="shared" si="4"/>
        <v>0.76280649880415086</v>
      </c>
      <c r="S6">
        <v>11204.012000000001</v>
      </c>
      <c r="T6">
        <f t="shared" si="5"/>
        <v>0.80244307988840868</v>
      </c>
      <c r="U6">
        <v>12783.305</v>
      </c>
      <c r="V6">
        <f t="shared" si="6"/>
        <v>0.90761201566425842</v>
      </c>
      <c r="W6">
        <v>11254.012000000001</v>
      </c>
      <c r="X6">
        <f t="shared" si="7"/>
        <v>0.81811588998323059</v>
      </c>
      <c r="AA6">
        <v>15159.183999999999</v>
      </c>
      <c r="AB6">
        <f t="shared" si="8"/>
        <v>1.1791782318826354</v>
      </c>
      <c r="AC6">
        <v>14490.305</v>
      </c>
      <c r="AD6">
        <f t="shared" si="9"/>
        <v>1.0378108281856899</v>
      </c>
      <c r="AE6">
        <v>16460.184000000001</v>
      </c>
      <c r="AF6">
        <f t="shared" si="10"/>
        <v>1.1686696655086126</v>
      </c>
      <c r="AG6">
        <v>12747.912</v>
      </c>
      <c r="AH6">
        <f t="shared" si="11"/>
        <v>0.92671567893369089</v>
      </c>
    </row>
    <row r="7" spans="1:36" x14ac:dyDescent="0.25">
      <c r="A7">
        <v>6</v>
      </c>
      <c r="B7">
        <v>13594.254999999999</v>
      </c>
      <c r="C7">
        <v>16303.79</v>
      </c>
      <c r="D7">
        <v>15098.962</v>
      </c>
      <c r="E7">
        <v>12746.305</v>
      </c>
      <c r="G7">
        <v>8053.8909999999996</v>
      </c>
      <c r="H7">
        <f t="shared" si="0"/>
        <v>0.5924481334210665</v>
      </c>
      <c r="I7">
        <v>6065.4769999999999</v>
      </c>
      <c r="J7">
        <f t="shared" si="1"/>
        <v>0.37202865100691307</v>
      </c>
      <c r="K7">
        <v>15983.425999999999</v>
      </c>
      <c r="L7">
        <f t="shared" si="2"/>
        <v>1.0585778015733798</v>
      </c>
      <c r="M7">
        <v>1840.1130000000001</v>
      </c>
      <c r="N7">
        <f t="shared" si="3"/>
        <v>0.14436442561197146</v>
      </c>
      <c r="O7">
        <f>AVERAGE(H5:H7,J5:J7,L5:L7,N5:N7)</f>
        <v>0.73864195567962965</v>
      </c>
      <c r="P7">
        <f>_xlfn.STDEV.S(H5:H7,J5:J7,L5:L7,N5:N7)/SQRT(16)</f>
        <v>6.9125789734422544E-2</v>
      </c>
      <c r="Q7">
        <v>14553.134</v>
      </c>
      <c r="R7">
        <f t="shared" si="4"/>
        <v>1.0705356049301709</v>
      </c>
      <c r="S7">
        <v>18751.205000000002</v>
      </c>
      <c r="T7">
        <f t="shared" si="5"/>
        <v>1.150113255874861</v>
      </c>
      <c r="U7">
        <v>17973.255000000001</v>
      </c>
      <c r="V7">
        <f t="shared" si="6"/>
        <v>1.1903636157240478</v>
      </c>
      <c r="W7">
        <v>17809.962</v>
      </c>
      <c r="X7">
        <f t="shared" si="7"/>
        <v>1.3972646974946856</v>
      </c>
      <c r="Y7">
        <f>AVERAGE(R5:R7,T5:T7,V5:V7,X5:X7)</f>
        <v>1.0006345006396336</v>
      </c>
      <c r="Z7">
        <f>_xlfn.STDEV.S(R5:R7,T5:T7,V5:V7,X5:X7)/SQRT(16)</f>
        <v>4.5959636057242195E-2</v>
      </c>
      <c r="AA7">
        <v>18528.496999999999</v>
      </c>
      <c r="AB7">
        <f t="shared" si="8"/>
        <v>1.3629652378890935</v>
      </c>
      <c r="AC7">
        <v>20501.082999999999</v>
      </c>
      <c r="AD7">
        <f t="shared" si="9"/>
        <v>1.2574427786422664</v>
      </c>
      <c r="AE7">
        <v>18975.255000000001</v>
      </c>
      <c r="AF7">
        <f t="shared" si="10"/>
        <v>1.2567257934684517</v>
      </c>
      <c r="AG7">
        <v>16580.719000000001</v>
      </c>
      <c r="AH7">
        <f t="shared" si="11"/>
        <v>1.3008255333604524</v>
      </c>
      <c r="AI7">
        <f>AVERAGE(AB5:AB7,AD5:AD7,AF5:AF7,AH5:AH7)</f>
        <v>1.0792193845925204</v>
      </c>
      <c r="AJ7">
        <f>_xlfn.STDEV.S(AB5:AB7,AD5:AD7,AF5:AF7,AH5:AH7)/SQRT(16)</f>
        <v>5.0628092589994241E-2</v>
      </c>
    </row>
    <row r="8" spans="1:36" x14ac:dyDescent="0.25">
      <c r="A8">
        <v>7</v>
      </c>
      <c r="B8">
        <v>13405.548000000001</v>
      </c>
      <c r="C8">
        <v>13996.012000000001</v>
      </c>
      <c r="D8">
        <v>12990.841</v>
      </c>
      <c r="E8">
        <v>12365.012000000001</v>
      </c>
      <c r="G8">
        <v>4246.6480000000001</v>
      </c>
      <c r="H8">
        <f t="shared" si="0"/>
        <v>0.31678287228541496</v>
      </c>
      <c r="I8">
        <v>10920.183999999999</v>
      </c>
      <c r="J8">
        <f t="shared" si="1"/>
        <v>0.78023539848351076</v>
      </c>
      <c r="K8">
        <v>11857.891</v>
      </c>
      <c r="L8">
        <f t="shared" si="2"/>
        <v>0.91278855618354493</v>
      </c>
      <c r="M8">
        <v>3020.0619999999999</v>
      </c>
      <c r="N8">
        <f t="shared" si="3"/>
        <v>0.24424254501330042</v>
      </c>
      <c r="Q8">
        <v>7780.7190000000001</v>
      </c>
      <c r="R8">
        <f t="shared" si="4"/>
        <v>0.58041036442523641</v>
      </c>
      <c r="S8">
        <v>13033.062</v>
      </c>
      <c r="T8">
        <f t="shared" si="5"/>
        <v>0.93119825847534277</v>
      </c>
      <c r="U8">
        <v>10608.062</v>
      </c>
      <c r="V8">
        <f t="shared" si="6"/>
        <v>0.81658008130497473</v>
      </c>
      <c r="W8">
        <v>11668.647999999999</v>
      </c>
      <c r="X8">
        <f t="shared" si="7"/>
        <v>0.94368270730347847</v>
      </c>
      <c r="AA8">
        <v>15532.962</v>
      </c>
      <c r="AB8">
        <f t="shared" si="8"/>
        <v>1.1586965337038067</v>
      </c>
      <c r="AC8">
        <v>18678.719000000001</v>
      </c>
      <c r="AD8">
        <f t="shared" si="9"/>
        <v>1.3345743773297709</v>
      </c>
      <c r="AE8">
        <v>20431.425999999999</v>
      </c>
      <c r="AF8">
        <f t="shared" si="10"/>
        <v>1.5727562210945387</v>
      </c>
      <c r="AG8">
        <v>16882.255000000001</v>
      </c>
      <c r="AH8">
        <f t="shared" si="11"/>
        <v>1.3653245949134543</v>
      </c>
    </row>
    <row r="9" spans="1:36" x14ac:dyDescent="0.25">
      <c r="A9">
        <v>8</v>
      </c>
      <c r="B9">
        <v>11154.012000000001</v>
      </c>
      <c r="C9">
        <v>10331.376</v>
      </c>
      <c r="D9">
        <v>13626.376</v>
      </c>
      <c r="E9">
        <v>13148.598</v>
      </c>
      <c r="G9">
        <v>14099.718999999999</v>
      </c>
      <c r="H9">
        <f t="shared" si="0"/>
        <v>1.2640939421617978</v>
      </c>
      <c r="I9">
        <v>5682.7190000000001</v>
      </c>
      <c r="J9">
        <f t="shared" si="1"/>
        <v>0.5500447375064077</v>
      </c>
      <c r="K9">
        <v>14578.718999999999</v>
      </c>
      <c r="L9">
        <f t="shared" si="2"/>
        <v>1.0698896757288952</v>
      </c>
      <c r="M9">
        <v>12642.305</v>
      </c>
      <c r="N9">
        <f t="shared" si="3"/>
        <v>0.96149452588024975</v>
      </c>
      <c r="Q9">
        <v>5308.4769999999999</v>
      </c>
      <c r="R9">
        <f t="shared" si="4"/>
        <v>0.47592534417212384</v>
      </c>
      <c r="S9">
        <v>7580.2550000000001</v>
      </c>
      <c r="T9">
        <f t="shared" si="5"/>
        <v>0.73371204377809884</v>
      </c>
      <c r="U9">
        <v>6242.0119999999997</v>
      </c>
      <c r="V9">
        <f t="shared" si="6"/>
        <v>0.45808305891456391</v>
      </c>
      <c r="W9">
        <v>8843.6689999999999</v>
      </c>
      <c r="X9">
        <f t="shared" si="7"/>
        <v>0.67259406668300303</v>
      </c>
      <c r="AA9">
        <v>12167.134</v>
      </c>
      <c r="AB9">
        <f t="shared" si="8"/>
        <v>1.0908302770339497</v>
      </c>
      <c r="AC9">
        <v>14701.548000000001</v>
      </c>
      <c r="AD9">
        <f t="shared" si="9"/>
        <v>1.4229999953539587</v>
      </c>
      <c r="AE9">
        <v>14624.912</v>
      </c>
      <c r="AF9">
        <f t="shared" si="10"/>
        <v>1.0732796452996747</v>
      </c>
      <c r="AG9">
        <v>15286.841</v>
      </c>
      <c r="AH9">
        <f t="shared" si="11"/>
        <v>1.1626213684531232</v>
      </c>
    </row>
    <row r="10" spans="1:36" x14ac:dyDescent="0.25">
      <c r="A10">
        <v>9</v>
      </c>
      <c r="B10">
        <v>10948.425999999999</v>
      </c>
      <c r="C10">
        <v>13221.718999999999</v>
      </c>
      <c r="D10">
        <v>13473.962</v>
      </c>
      <c r="E10">
        <v>10624.012000000001</v>
      </c>
      <c r="G10">
        <v>8961.3050000000003</v>
      </c>
      <c r="H10">
        <f t="shared" si="0"/>
        <v>0.81850167320855083</v>
      </c>
      <c r="I10">
        <v>7866.77</v>
      </c>
      <c r="J10">
        <f t="shared" si="1"/>
        <v>0.59498844287947739</v>
      </c>
      <c r="K10">
        <v>8095.0619999999999</v>
      </c>
      <c r="L10">
        <f t="shared" si="2"/>
        <v>0.60079299615064974</v>
      </c>
      <c r="M10">
        <v>9384.4770000000008</v>
      </c>
      <c r="N10">
        <f t="shared" si="3"/>
        <v>0.88332703313964633</v>
      </c>
      <c r="O10">
        <f>AVERAGE(H8:H10,J8:J10,L8:L10,N8:N10)</f>
        <v>0.74976519988512047</v>
      </c>
      <c r="P10">
        <f>_xlfn.STDEV.S(H8:H10,J8:J10,L8:L10,N8:N10)/SQRT(16)</f>
        <v>7.5036931517350455E-2</v>
      </c>
      <c r="Q10">
        <v>8682.8410000000003</v>
      </c>
      <c r="R10">
        <f t="shared" si="4"/>
        <v>0.79306751491036254</v>
      </c>
      <c r="S10">
        <v>10611.718999999999</v>
      </c>
      <c r="T10">
        <f t="shared" si="5"/>
        <v>0.80259752911100291</v>
      </c>
      <c r="U10">
        <v>9811.598</v>
      </c>
      <c r="V10">
        <f t="shared" si="6"/>
        <v>0.72818952584251018</v>
      </c>
      <c r="W10">
        <v>13149.548000000001</v>
      </c>
      <c r="X10">
        <f t="shared" si="7"/>
        <v>1.2377196110094755</v>
      </c>
      <c r="Y10">
        <f>AVERAGE(R8:R10,T8:T10,V8:V10,X8:X10)</f>
        <v>0.76448000882751443</v>
      </c>
      <c r="Z10">
        <f>_xlfn.STDEV.S(R8:R10,T8:T10,V8:V10,X8:X10)/SQRT(16)</f>
        <v>5.3861149558055356E-2</v>
      </c>
      <c r="AA10">
        <v>16803.547999999999</v>
      </c>
      <c r="AB10">
        <f t="shared" si="8"/>
        <v>1.5347912110836754</v>
      </c>
      <c r="AC10">
        <v>17631.305</v>
      </c>
      <c r="AD10">
        <f t="shared" si="9"/>
        <v>1.3335107938687853</v>
      </c>
      <c r="AE10">
        <v>16455.547999999999</v>
      </c>
      <c r="AF10">
        <f t="shared" si="10"/>
        <v>1.2212850236626762</v>
      </c>
      <c r="AG10">
        <v>17362.133999999998</v>
      </c>
      <c r="AH10">
        <f t="shared" si="11"/>
        <v>1.6342351646440156</v>
      </c>
      <c r="AI10">
        <f>AVERAGE(AB8:AB10,AD8:AD10,AF8:AF10,AH8:AH10)</f>
        <v>1.3254087672034525</v>
      </c>
      <c r="AJ10">
        <f>_xlfn.STDEV.S(AB8:AB10,AD8:AD10,AF8:AF10,AH8:AH10)/SQRT(16)</f>
        <v>4.739780327835514E-2</v>
      </c>
    </row>
    <row r="11" spans="1:36" x14ac:dyDescent="0.25">
      <c r="A11">
        <v>10</v>
      </c>
      <c r="B11">
        <v>12272.134</v>
      </c>
      <c r="C11">
        <v>12961.548000000001</v>
      </c>
      <c r="D11">
        <v>15454.841</v>
      </c>
      <c r="E11">
        <v>14646.425999999999</v>
      </c>
      <c r="G11">
        <v>12040.425999999999</v>
      </c>
      <c r="H11">
        <f t="shared" si="0"/>
        <v>0.9811191761758794</v>
      </c>
      <c r="I11">
        <v>8919.0619999999999</v>
      </c>
      <c r="J11">
        <f t="shared" si="1"/>
        <v>0.68811703663790769</v>
      </c>
      <c r="K11">
        <v>7582.1840000000002</v>
      </c>
      <c r="L11">
        <f t="shared" si="2"/>
        <v>0.49060252383055897</v>
      </c>
      <c r="M11">
        <v>13648.598</v>
      </c>
      <c r="N11">
        <f t="shared" si="3"/>
        <v>0.93187225334016643</v>
      </c>
      <c r="Q11">
        <v>7216.77</v>
      </c>
      <c r="R11">
        <f t="shared" si="4"/>
        <v>0.58806153844148057</v>
      </c>
      <c r="S11">
        <v>7878.6480000000001</v>
      </c>
      <c r="T11">
        <f t="shared" si="5"/>
        <v>0.60784776633161408</v>
      </c>
      <c r="U11">
        <v>6740.3549999999996</v>
      </c>
      <c r="V11">
        <f t="shared" si="6"/>
        <v>0.43613227725862719</v>
      </c>
      <c r="W11">
        <v>12031.012000000001</v>
      </c>
      <c r="X11">
        <f t="shared" si="7"/>
        <v>0.82142988330395428</v>
      </c>
      <c r="AA11">
        <v>12503.477000000001</v>
      </c>
      <c r="AB11">
        <f t="shared" si="8"/>
        <v>1.0188510816456209</v>
      </c>
      <c r="AC11">
        <v>18494.133999999998</v>
      </c>
      <c r="AD11">
        <f t="shared" si="9"/>
        <v>1.4268460835079264</v>
      </c>
      <c r="AE11">
        <v>19104.598000000002</v>
      </c>
      <c r="AF11">
        <f t="shared" si="10"/>
        <v>1.2361562309181959</v>
      </c>
      <c r="AG11">
        <v>20773.841</v>
      </c>
      <c r="AH11">
        <f t="shared" si="11"/>
        <v>1.4183556452611716</v>
      </c>
    </row>
    <row r="12" spans="1:36" x14ac:dyDescent="0.25">
      <c r="A12">
        <v>11</v>
      </c>
      <c r="B12">
        <v>14768.669</v>
      </c>
      <c r="C12">
        <v>13048.548000000001</v>
      </c>
      <c r="D12">
        <v>16034.841</v>
      </c>
      <c r="E12">
        <v>12352.718999999999</v>
      </c>
      <c r="G12">
        <v>9742.0120000000006</v>
      </c>
      <c r="H12">
        <f t="shared" si="0"/>
        <v>0.65964048622120253</v>
      </c>
      <c r="I12">
        <v>9705.1839999999993</v>
      </c>
      <c r="J12">
        <f t="shared" si="1"/>
        <v>0.7437750161933725</v>
      </c>
      <c r="K12">
        <v>11498.477000000001</v>
      </c>
      <c r="L12">
        <f t="shared" si="2"/>
        <v>0.71709329702739177</v>
      </c>
      <c r="M12">
        <v>10398.891</v>
      </c>
      <c r="N12">
        <f t="shared" si="3"/>
        <v>0.84183012663042045</v>
      </c>
      <c r="Q12">
        <v>8598.7189999999991</v>
      </c>
      <c r="R12">
        <f t="shared" si="4"/>
        <v>0.58222707814766517</v>
      </c>
      <c r="S12">
        <v>8437.7189999999991</v>
      </c>
      <c r="T12">
        <f t="shared" si="5"/>
        <v>0.64664045378842139</v>
      </c>
      <c r="U12">
        <v>8020.7190000000001</v>
      </c>
      <c r="V12">
        <f t="shared" si="6"/>
        <v>0.50020570830730404</v>
      </c>
      <c r="W12">
        <v>13193.083000000001</v>
      </c>
      <c r="X12">
        <f t="shared" si="7"/>
        <v>1.0680306902472243</v>
      </c>
      <c r="AA12">
        <v>17750.255000000001</v>
      </c>
      <c r="AB12">
        <f t="shared" si="8"/>
        <v>1.2018858977745388</v>
      </c>
      <c r="AC12">
        <v>18511.255000000001</v>
      </c>
      <c r="AD12">
        <f t="shared" si="9"/>
        <v>1.4186448177988846</v>
      </c>
      <c r="AE12">
        <v>18956.841</v>
      </c>
      <c r="AF12">
        <f t="shared" si="10"/>
        <v>1.1822281867341247</v>
      </c>
      <c r="AG12">
        <v>17852.082999999999</v>
      </c>
      <c r="AH12">
        <f t="shared" si="11"/>
        <v>1.4451946166669865</v>
      </c>
    </row>
    <row r="13" spans="1:36" x14ac:dyDescent="0.25">
      <c r="A13">
        <v>12</v>
      </c>
      <c r="B13">
        <v>14305.962</v>
      </c>
      <c r="C13">
        <v>13745.254999999999</v>
      </c>
      <c r="D13">
        <v>14417.134</v>
      </c>
      <c r="E13">
        <v>12508.305</v>
      </c>
      <c r="G13">
        <v>4921.598</v>
      </c>
      <c r="H13">
        <f t="shared" si="0"/>
        <v>0.34402426065440411</v>
      </c>
      <c r="I13">
        <v>6087.3050000000003</v>
      </c>
      <c r="J13">
        <f t="shared" si="1"/>
        <v>0.44286591991199875</v>
      </c>
      <c r="K13">
        <v>7741.3050000000003</v>
      </c>
      <c r="L13">
        <f t="shared" si="2"/>
        <v>0.5369517270214732</v>
      </c>
      <c r="M13">
        <v>13087.012000000001</v>
      </c>
      <c r="N13">
        <f t="shared" si="3"/>
        <v>1.0462658209885352</v>
      </c>
      <c r="O13">
        <f>AVERAGE(H11:H13,J11:J13,L11:L13,N11:N13)</f>
        <v>0.7020131370527759</v>
      </c>
      <c r="P13">
        <f>_xlfn.STDEV.S(H11:H13,J11:J13,L11:L13,N11:N13)/SQRT(16)</f>
        <v>5.5391536959612894E-2</v>
      </c>
      <c r="Q13">
        <v>10723.305</v>
      </c>
      <c r="R13">
        <f t="shared" si="4"/>
        <v>0.74956895593599371</v>
      </c>
      <c r="S13">
        <v>12003.962</v>
      </c>
      <c r="T13">
        <f t="shared" si="5"/>
        <v>0.87331679186744804</v>
      </c>
      <c r="U13">
        <v>12443.376</v>
      </c>
      <c r="V13">
        <f t="shared" si="6"/>
        <v>0.86309636852927918</v>
      </c>
      <c r="W13">
        <v>16491.962</v>
      </c>
      <c r="X13">
        <f t="shared" si="7"/>
        <v>1.3184809612493458</v>
      </c>
      <c r="Y13">
        <f>AVERAGE(R11:R13,T11:T13,V11:V13,X11:X13)</f>
        <v>0.75458653945069643</v>
      </c>
      <c r="Z13">
        <f>_xlfn.STDEV.S(R11:R13,T11:T13,V11:V13,X11:X13)/SQRT(16)</f>
        <v>6.3215645016824543E-2</v>
      </c>
      <c r="AA13">
        <v>16452.841</v>
      </c>
      <c r="AB13">
        <f t="shared" si="8"/>
        <v>1.1500688314424434</v>
      </c>
      <c r="AC13">
        <v>16695.79</v>
      </c>
      <c r="AD13">
        <f t="shared" si="9"/>
        <v>1.2146584403126752</v>
      </c>
      <c r="AE13">
        <v>16914.082999999999</v>
      </c>
      <c r="AF13">
        <f t="shared" si="10"/>
        <v>1.1731931603049537</v>
      </c>
      <c r="AG13">
        <v>18268.618999999999</v>
      </c>
      <c r="AH13">
        <f t="shared" si="11"/>
        <v>1.4605191510760249</v>
      </c>
      <c r="AI13">
        <f>AVERAGE(AB11:AB13,AD11:AD13,AF11:AF13,AH11:AH13)</f>
        <v>1.278883511953629</v>
      </c>
      <c r="AJ13">
        <f>_xlfn.STDEV.S(AB11:AB13,AD11:AD13,AF11:AF13,AH11:AH13)/SQRT(16)</f>
        <v>3.6783411846601312E-2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82019-2327-4C0D-ADE7-B75B45AF8CC0}">
  <dimension ref="A1:AJ15"/>
  <sheetViews>
    <sheetView topLeftCell="R1" workbookViewId="0">
      <selection activeCell="P4" sqref="P4"/>
    </sheetView>
  </sheetViews>
  <sheetFormatPr defaultRowHeight="15" x14ac:dyDescent="0.25"/>
  <cols>
    <col min="8" max="8" width="12" bestFit="1" customWidth="1"/>
    <col min="10" max="10" width="12" bestFit="1" customWidth="1"/>
    <col min="12" max="12" width="12" bestFit="1" customWidth="1"/>
    <col min="14" max="14" width="12" bestFit="1" customWidth="1"/>
  </cols>
  <sheetData>
    <row r="1" spans="1:36" x14ac:dyDescent="0.25"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16</v>
      </c>
      <c r="I1" t="s">
        <v>1</v>
      </c>
      <c r="J1" t="s">
        <v>17</v>
      </c>
      <c r="K1" t="s">
        <v>2</v>
      </c>
      <c r="L1" t="s">
        <v>18</v>
      </c>
      <c r="M1" t="s">
        <v>0</v>
      </c>
      <c r="N1" t="s">
        <v>19</v>
      </c>
      <c r="Q1" t="s">
        <v>8</v>
      </c>
      <c r="R1" t="s">
        <v>20</v>
      </c>
      <c r="S1" t="s">
        <v>9</v>
      </c>
      <c r="T1" t="s">
        <v>21</v>
      </c>
      <c r="U1" t="s">
        <v>10</v>
      </c>
      <c r="V1" t="s">
        <v>22</v>
      </c>
      <c r="W1" t="s">
        <v>11</v>
      </c>
      <c r="X1" t="s">
        <v>23</v>
      </c>
      <c r="AA1" t="s">
        <v>12</v>
      </c>
      <c r="AB1" t="s">
        <v>24</v>
      </c>
      <c r="AC1" t="s">
        <v>13</v>
      </c>
      <c r="AD1" t="s">
        <v>25</v>
      </c>
      <c r="AE1" t="s">
        <v>14</v>
      </c>
      <c r="AF1" t="s">
        <v>26</v>
      </c>
      <c r="AG1" t="s">
        <v>15</v>
      </c>
      <c r="AH1" t="s">
        <v>27</v>
      </c>
    </row>
    <row r="2" spans="1:36" x14ac:dyDescent="0.25">
      <c r="A2">
        <v>1</v>
      </c>
      <c r="B2">
        <v>10966.012000000001</v>
      </c>
      <c r="C2">
        <v>13748.183999999999</v>
      </c>
      <c r="D2">
        <v>12946.012000000001</v>
      </c>
      <c r="E2">
        <v>11536.718999999999</v>
      </c>
      <c r="G2">
        <v>2762.77</v>
      </c>
      <c r="H2">
        <f>G2/$B2</f>
        <v>0.25193935589346428</v>
      </c>
      <c r="I2">
        <v>3115.0619999999999</v>
      </c>
      <c r="J2">
        <f>I2/$C2</f>
        <v>0.22657988866020415</v>
      </c>
      <c r="K2">
        <v>5660.0619999999999</v>
      </c>
      <c r="L2">
        <f>K2/$D2</f>
        <v>0.43720506361341233</v>
      </c>
      <c r="M2">
        <v>1719.184</v>
      </c>
      <c r="N2">
        <f>M2/$E2</f>
        <v>0.14901845143320211</v>
      </c>
      <c r="P2">
        <v>1</v>
      </c>
      <c r="Q2">
        <v>15641.718999999999</v>
      </c>
      <c r="R2">
        <f>Q2/$B2</f>
        <v>1.4263817147017528</v>
      </c>
      <c r="S2">
        <v>14730.012000000001</v>
      </c>
      <c r="T2">
        <f>S2/$C2</f>
        <v>1.071415104714921</v>
      </c>
      <c r="U2">
        <v>15555.77</v>
      </c>
      <c r="V2">
        <f>U2/$D2</f>
        <v>1.2015877939862871</v>
      </c>
      <c r="W2">
        <v>14967.548000000001</v>
      </c>
      <c r="X2">
        <f>W2/$E2</f>
        <v>1.2973834241780529</v>
      </c>
      <c r="Z2">
        <v>1</v>
      </c>
      <c r="AA2">
        <v>11824.012000000001</v>
      </c>
      <c r="AB2">
        <f>AA2/$B2</f>
        <v>1.078241752790349</v>
      </c>
      <c r="AC2">
        <v>15408.669</v>
      </c>
      <c r="AD2">
        <f>AC2/$C2</f>
        <v>1.1207784970000403</v>
      </c>
      <c r="AE2">
        <v>10146.183999999999</v>
      </c>
      <c r="AF2">
        <f>AE2/$D2</f>
        <v>0.78373046464038487</v>
      </c>
      <c r="AG2">
        <v>9923.7189999999991</v>
      </c>
      <c r="AH2">
        <f>AG2/$E2</f>
        <v>0.86018555188871293</v>
      </c>
    </row>
    <row r="3" spans="1:36" x14ac:dyDescent="0.25">
      <c r="A3">
        <v>2</v>
      </c>
      <c r="B3">
        <v>8761.9410000000007</v>
      </c>
      <c r="C3">
        <v>8513.8909999999996</v>
      </c>
      <c r="D3">
        <v>10611.891</v>
      </c>
      <c r="E3">
        <v>9405.2340000000004</v>
      </c>
      <c r="G3">
        <v>5327.3549999999996</v>
      </c>
      <c r="H3">
        <f t="shared" ref="H3:H15" si="0">G3/$B3</f>
        <v>0.60801082773782644</v>
      </c>
      <c r="I3">
        <v>4105.7700000000004</v>
      </c>
      <c r="J3">
        <f t="shared" ref="J3:J15" si="1">I3/$C3</f>
        <v>0.4822436650880309</v>
      </c>
      <c r="K3">
        <v>8387.3549999999996</v>
      </c>
      <c r="L3">
        <f t="shared" ref="L3:L15" si="2">K3/$D3</f>
        <v>0.79037327089017406</v>
      </c>
      <c r="M3">
        <v>3305.6480000000001</v>
      </c>
      <c r="N3">
        <f t="shared" ref="N3:N15" si="3">M3/$E3</f>
        <v>0.35146897993181242</v>
      </c>
      <c r="P3">
        <v>2</v>
      </c>
      <c r="Q3">
        <v>16622.425999999999</v>
      </c>
      <c r="R3">
        <f t="shared" ref="R3:R13" si="4">Q3/$B3</f>
        <v>1.8971168602938548</v>
      </c>
      <c r="S3">
        <v>14331.305</v>
      </c>
      <c r="T3">
        <f t="shared" ref="T3:T13" si="5">S3/$C3</f>
        <v>1.6832849985981735</v>
      </c>
      <c r="U3">
        <v>15378.305</v>
      </c>
      <c r="V3">
        <f t="shared" ref="V3:V13" si="6">U3/$D3</f>
        <v>1.4491578362423814</v>
      </c>
      <c r="W3">
        <v>13153.477000000001</v>
      </c>
      <c r="X3">
        <f t="shared" ref="X3:X13" si="7">W3/$E3</f>
        <v>1.39852735189789</v>
      </c>
      <c r="Z3">
        <v>2</v>
      </c>
      <c r="AA3">
        <v>10244.012000000001</v>
      </c>
      <c r="AB3">
        <f t="shared" ref="AB3:AB13" si="8">AA3/$B3</f>
        <v>1.169148708031702</v>
      </c>
      <c r="AC3">
        <v>13210.134</v>
      </c>
      <c r="AD3">
        <f t="shared" ref="AD3:AD13" si="9">AC3/$C3</f>
        <v>1.5515977359822906</v>
      </c>
      <c r="AE3">
        <v>8166.7190000000001</v>
      </c>
      <c r="AF3">
        <f t="shared" ref="AF3:AF13" si="10">AE3/$D3</f>
        <v>0.76958187753718921</v>
      </c>
      <c r="AG3">
        <v>7275.8909999999996</v>
      </c>
      <c r="AH3">
        <f t="shared" ref="AH3:AH13" si="11">AG3/$E3</f>
        <v>0.77360021026590076</v>
      </c>
    </row>
    <row r="4" spans="1:36" x14ac:dyDescent="0.25">
      <c r="A4">
        <v>3</v>
      </c>
      <c r="B4">
        <v>14189.012000000001</v>
      </c>
      <c r="C4">
        <v>13260.425999999999</v>
      </c>
      <c r="D4">
        <v>14038.718999999999</v>
      </c>
      <c r="E4">
        <v>11867.477000000001</v>
      </c>
      <c r="G4">
        <v>5801.6480000000001</v>
      </c>
      <c r="H4">
        <f t="shared" si="0"/>
        <v>0.40888315550089038</v>
      </c>
      <c r="I4">
        <v>2950.355</v>
      </c>
      <c r="J4">
        <f t="shared" si="1"/>
        <v>0.22249322910138786</v>
      </c>
      <c r="K4">
        <v>7007.3549999999996</v>
      </c>
      <c r="L4">
        <f t="shared" si="2"/>
        <v>0.49914490061379529</v>
      </c>
      <c r="M4">
        <v>3876.6480000000001</v>
      </c>
      <c r="N4">
        <f t="shared" si="3"/>
        <v>0.32666151364776186</v>
      </c>
      <c r="O4">
        <f>AVERAGE(H2:H4,J2:J4,L2:L4,N2:N4)</f>
        <v>0.39616852517599693</v>
      </c>
      <c r="P4">
        <f>_xlfn.STDEV.S(H2:H4,J2:J4,L2:L4,N2:N4)/SQRT(16)</f>
        <v>4.5712240126550993E-2</v>
      </c>
      <c r="Q4">
        <v>14143.425999999999</v>
      </c>
      <c r="R4">
        <f t="shared" si="4"/>
        <v>0.99678723226113264</v>
      </c>
      <c r="S4">
        <v>11143.718999999999</v>
      </c>
      <c r="T4">
        <f t="shared" si="5"/>
        <v>0.84037413277672979</v>
      </c>
      <c r="U4">
        <v>16128.305</v>
      </c>
      <c r="V4">
        <f t="shared" si="6"/>
        <v>1.1488444921506016</v>
      </c>
      <c r="W4">
        <v>11702.425999999999</v>
      </c>
      <c r="X4">
        <f t="shared" si="7"/>
        <v>0.98609215758328406</v>
      </c>
      <c r="Y4">
        <f>AVERAGE(R2:R4,T2:T4,V2:V4,X2:X4)</f>
        <v>1.2830794249487552</v>
      </c>
      <c r="Z4">
        <f>_xlfn.STDEV.S(R2:R4,T2:T4,V2:V4,X2:X4)/SQRT(16)</f>
        <v>7.6666011426290509E-2</v>
      </c>
      <c r="AA4">
        <v>10622.134</v>
      </c>
      <c r="AB4">
        <f t="shared" si="8"/>
        <v>0.74861688749012256</v>
      </c>
      <c r="AC4">
        <v>11517.134</v>
      </c>
      <c r="AD4">
        <f t="shared" si="9"/>
        <v>0.86853423864361523</v>
      </c>
      <c r="AE4">
        <v>9864.134</v>
      </c>
      <c r="AF4">
        <f t="shared" si="10"/>
        <v>0.70263775491196889</v>
      </c>
      <c r="AG4">
        <v>7284.3050000000003</v>
      </c>
      <c r="AH4">
        <f t="shared" si="11"/>
        <v>0.61380401242825244</v>
      </c>
      <c r="AI4">
        <f>AVERAGE(AB2:AB4,AD2:AD4,AF2:AF4,AH2:AH4)</f>
        <v>0.9200381409675441</v>
      </c>
      <c r="AJ4">
        <f>_xlfn.STDEV.S(AB2:AB4,AD2:AD4,AF2:AF4,AH2:AH4)/SQRT(16)</f>
        <v>6.5953328334947506E-2</v>
      </c>
    </row>
    <row r="5" spans="1:36" x14ac:dyDescent="0.25">
      <c r="A5">
        <v>4</v>
      </c>
      <c r="B5">
        <v>9938.0120000000006</v>
      </c>
      <c r="C5">
        <v>12122.183999999999</v>
      </c>
      <c r="D5">
        <v>12298.598</v>
      </c>
      <c r="E5">
        <v>10330.062</v>
      </c>
      <c r="G5">
        <v>4673.0619999999999</v>
      </c>
      <c r="H5">
        <f t="shared" si="0"/>
        <v>0.47022100597181804</v>
      </c>
      <c r="I5">
        <v>6233.0619999999999</v>
      </c>
      <c r="J5">
        <f t="shared" si="1"/>
        <v>0.51418638753544743</v>
      </c>
      <c r="K5">
        <v>8818.3549999999996</v>
      </c>
      <c r="L5">
        <f t="shared" si="2"/>
        <v>0.71702115964762814</v>
      </c>
      <c r="M5">
        <v>6164.6480000000001</v>
      </c>
      <c r="N5">
        <f t="shared" si="3"/>
        <v>0.59676776383336327</v>
      </c>
      <c r="Q5">
        <v>13191.891</v>
      </c>
      <c r="R5">
        <f t="shared" si="4"/>
        <v>1.3274174955715488</v>
      </c>
      <c r="S5">
        <v>10642.183999999999</v>
      </c>
      <c r="T5">
        <f t="shared" si="5"/>
        <v>0.87790978919310247</v>
      </c>
      <c r="U5">
        <v>14434.598</v>
      </c>
      <c r="V5">
        <f t="shared" si="6"/>
        <v>1.1736783330913003</v>
      </c>
      <c r="W5">
        <v>11689.718999999999</v>
      </c>
      <c r="X5">
        <f t="shared" si="7"/>
        <v>1.1316213784583287</v>
      </c>
      <c r="AA5">
        <v>12353.548000000001</v>
      </c>
      <c r="AB5">
        <f t="shared" si="8"/>
        <v>1.243060282076536</v>
      </c>
      <c r="AC5">
        <v>8965.8410000000003</v>
      </c>
      <c r="AD5">
        <f t="shared" si="9"/>
        <v>0.73962257956157085</v>
      </c>
      <c r="AE5">
        <v>10186.425999999999</v>
      </c>
      <c r="AF5">
        <f t="shared" si="10"/>
        <v>0.82825912351960762</v>
      </c>
      <c r="AG5">
        <v>8624.0619999999999</v>
      </c>
      <c r="AH5">
        <f t="shared" si="11"/>
        <v>0.83485094281137906</v>
      </c>
    </row>
    <row r="6" spans="1:36" s="1" customFormat="1" x14ac:dyDescent="0.25"/>
    <row r="7" spans="1:36" x14ac:dyDescent="0.25">
      <c r="A7">
        <v>6</v>
      </c>
      <c r="B7">
        <v>11123.77</v>
      </c>
      <c r="C7">
        <v>14222.891</v>
      </c>
      <c r="D7">
        <v>12118.77</v>
      </c>
      <c r="E7">
        <v>11228.183999999999</v>
      </c>
      <c r="G7">
        <v>954.40599999999995</v>
      </c>
      <c r="H7">
        <f t="shared" si="0"/>
        <v>8.5798789439191919E-2</v>
      </c>
      <c r="I7">
        <v>9593.77</v>
      </c>
      <c r="J7">
        <f t="shared" si="1"/>
        <v>0.67453023439468118</v>
      </c>
      <c r="K7">
        <v>5138.82</v>
      </c>
      <c r="L7">
        <f t="shared" si="2"/>
        <v>0.42403808307278706</v>
      </c>
      <c r="M7">
        <v>4878.2340000000004</v>
      </c>
      <c r="N7">
        <f t="shared" si="3"/>
        <v>0.43446331125318222</v>
      </c>
      <c r="O7">
        <f>AVERAGE(H5:H7,J5:J7,L5:L7,N5:N7)</f>
        <v>0.48962834189351245</v>
      </c>
      <c r="P7">
        <f>_xlfn.STDEV.S(H5:H7,J5:J7,L5:L7,N5:N7)/SQRT(12)</f>
        <v>5.656626661089624E-2</v>
      </c>
      <c r="Q7">
        <v>11959.598</v>
      </c>
      <c r="R7">
        <f t="shared" si="4"/>
        <v>1.0751389142350121</v>
      </c>
      <c r="S7">
        <v>10185.355</v>
      </c>
      <c r="T7">
        <f t="shared" si="5"/>
        <v>0.71612409882069683</v>
      </c>
      <c r="U7">
        <v>12074.891</v>
      </c>
      <c r="V7">
        <f t="shared" si="6"/>
        <v>0.99637925301000008</v>
      </c>
      <c r="W7">
        <v>10520.598</v>
      </c>
      <c r="X7">
        <f t="shared" si="7"/>
        <v>0.93698126072746946</v>
      </c>
      <c r="Y7">
        <f>AVERAGE(R5:R7,T5:T7,V5:V7,X5:X7)</f>
        <v>1.0294063153884323</v>
      </c>
      <c r="Z7">
        <f>_xlfn.STDEV.S(R5:R7,T5:T7,V5:V7,X5:X7)/SQRT(12)</f>
        <v>5.4869389350563451E-2</v>
      </c>
      <c r="AA7">
        <v>6703.0119999999997</v>
      </c>
      <c r="AB7">
        <f t="shared" si="8"/>
        <v>0.60258455541601452</v>
      </c>
      <c r="AC7">
        <v>7549.4260000000004</v>
      </c>
      <c r="AD7">
        <f t="shared" si="9"/>
        <v>0.53079405586388873</v>
      </c>
      <c r="AE7">
        <v>8109.7190000000001</v>
      </c>
      <c r="AF7">
        <f t="shared" si="10"/>
        <v>0.66918664187867249</v>
      </c>
      <c r="AG7">
        <v>6647.1840000000002</v>
      </c>
      <c r="AH7">
        <f t="shared" si="11"/>
        <v>0.59200882351055173</v>
      </c>
      <c r="AI7">
        <f>AVERAGE(AB5:AB7,AD5:AD7,AF5:AF7,AH5:AH7)</f>
        <v>0.75504587557977776</v>
      </c>
      <c r="AJ7">
        <f>_xlfn.STDEV.S(AB5:AB7,AD5:AD7,AF5:AF7,AH5:AH7)/SQRT(12)</f>
        <v>6.5247804979437551E-2</v>
      </c>
    </row>
    <row r="8" spans="1:36" x14ac:dyDescent="0.25">
      <c r="A8">
        <v>7</v>
      </c>
      <c r="B8">
        <v>15778.425999999999</v>
      </c>
      <c r="C8">
        <v>16942.496999999999</v>
      </c>
      <c r="D8">
        <v>11923.669</v>
      </c>
      <c r="E8">
        <v>17253.669000000002</v>
      </c>
      <c r="G8">
        <v>700.99199999999996</v>
      </c>
      <c r="H8">
        <f t="shared" si="0"/>
        <v>4.4427245151068932E-2</v>
      </c>
      <c r="I8">
        <v>13114.305</v>
      </c>
      <c r="J8">
        <f t="shared" si="1"/>
        <v>0.77404794582522285</v>
      </c>
      <c r="K8">
        <v>3503.598</v>
      </c>
      <c r="L8">
        <f t="shared" si="2"/>
        <v>0.29383556353333862</v>
      </c>
      <c r="M8">
        <v>2761.4259999999999</v>
      </c>
      <c r="N8">
        <f t="shared" si="3"/>
        <v>0.16004862501998848</v>
      </c>
      <c r="Q8">
        <v>14114.305</v>
      </c>
      <c r="R8">
        <f t="shared" si="4"/>
        <v>0.89453187535943068</v>
      </c>
      <c r="S8">
        <v>15540.254999999999</v>
      </c>
      <c r="T8">
        <f t="shared" si="5"/>
        <v>0.91723522217533815</v>
      </c>
      <c r="U8">
        <v>14764.376</v>
      </c>
      <c r="V8">
        <f t="shared" si="6"/>
        <v>1.2382410145736182</v>
      </c>
      <c r="W8">
        <v>14417.376</v>
      </c>
      <c r="X8">
        <f t="shared" si="7"/>
        <v>0.8356121819654706</v>
      </c>
      <c r="AA8">
        <v>13499.718999999999</v>
      </c>
      <c r="AB8">
        <f t="shared" si="8"/>
        <v>0.85558084184062466</v>
      </c>
      <c r="AC8">
        <v>15137.205</v>
      </c>
      <c r="AD8">
        <f t="shared" si="9"/>
        <v>0.89344593066771683</v>
      </c>
      <c r="AE8">
        <v>17908.79</v>
      </c>
      <c r="AF8">
        <f t="shared" si="10"/>
        <v>1.501952964309895</v>
      </c>
      <c r="AG8">
        <v>15612.083000000001</v>
      </c>
      <c r="AH8">
        <f t="shared" si="11"/>
        <v>0.90485583095398425</v>
      </c>
    </row>
    <row r="9" spans="1:36" x14ac:dyDescent="0.25">
      <c r="A9">
        <v>8</v>
      </c>
      <c r="B9">
        <v>14448.598</v>
      </c>
      <c r="C9">
        <v>16159.425999999999</v>
      </c>
      <c r="D9">
        <v>12845.012000000001</v>
      </c>
      <c r="E9">
        <v>16309.134</v>
      </c>
      <c r="G9">
        <v>7800.6480000000001</v>
      </c>
      <c r="H9">
        <f t="shared" si="0"/>
        <v>0.53988961420339887</v>
      </c>
      <c r="I9">
        <v>14278.598</v>
      </c>
      <c r="J9">
        <f t="shared" si="1"/>
        <v>0.88360799449188354</v>
      </c>
      <c r="K9">
        <v>14240.891</v>
      </c>
      <c r="L9">
        <f t="shared" si="2"/>
        <v>1.1086708988672023</v>
      </c>
      <c r="M9">
        <v>13212.891</v>
      </c>
      <c r="N9">
        <f t="shared" si="3"/>
        <v>0.81015282601761685</v>
      </c>
      <c r="Q9">
        <v>14765.841</v>
      </c>
      <c r="R9">
        <f t="shared" si="4"/>
        <v>1.0219566632001251</v>
      </c>
      <c r="S9">
        <v>14227.548000000001</v>
      </c>
      <c r="T9">
        <f t="shared" si="5"/>
        <v>0.88044884762614717</v>
      </c>
      <c r="U9">
        <v>18681.255000000001</v>
      </c>
      <c r="V9">
        <f t="shared" si="6"/>
        <v>1.4543587035963843</v>
      </c>
      <c r="W9">
        <v>19292.669000000002</v>
      </c>
      <c r="X9">
        <f t="shared" si="7"/>
        <v>1.1829364453072739</v>
      </c>
      <c r="AA9">
        <v>15265.305</v>
      </c>
      <c r="AB9">
        <f t="shared" si="8"/>
        <v>1.0565249998650388</v>
      </c>
      <c r="AC9">
        <v>15659.254999999999</v>
      </c>
      <c r="AD9">
        <f t="shared" si="9"/>
        <v>0.96904772483874113</v>
      </c>
      <c r="AE9">
        <v>19739.476999999999</v>
      </c>
      <c r="AF9">
        <f t="shared" si="10"/>
        <v>1.5367425892634432</v>
      </c>
      <c r="AG9">
        <v>16685.547999999999</v>
      </c>
      <c r="AH9">
        <f t="shared" si="11"/>
        <v>1.0230799501678016</v>
      </c>
    </row>
    <row r="10" spans="1:36" x14ac:dyDescent="0.25">
      <c r="A10">
        <v>9</v>
      </c>
      <c r="B10">
        <v>12332.891</v>
      </c>
      <c r="C10">
        <v>12376.305</v>
      </c>
      <c r="D10">
        <v>11420.718999999999</v>
      </c>
      <c r="E10">
        <v>12774.254999999999</v>
      </c>
      <c r="G10">
        <v>4080.6480000000001</v>
      </c>
      <c r="H10">
        <f t="shared" si="0"/>
        <v>0.3308752181463373</v>
      </c>
      <c r="I10">
        <v>5140.3549999999996</v>
      </c>
      <c r="J10">
        <f t="shared" si="1"/>
        <v>0.41533842289762568</v>
      </c>
      <c r="K10">
        <v>6537.4769999999999</v>
      </c>
      <c r="L10">
        <f t="shared" si="2"/>
        <v>0.57242254187323938</v>
      </c>
      <c r="M10">
        <v>4677.2340000000004</v>
      </c>
      <c r="N10">
        <f t="shared" si="3"/>
        <v>0.36614534467959192</v>
      </c>
      <c r="O10">
        <f>AVERAGE(H8:H10,J8:J10,L8:L10,N8:N10)</f>
        <v>0.52495518672554287</v>
      </c>
      <c r="P10">
        <f>_xlfn.STDEV.S(H8:H10,J8:J10,L8:L10,N8:N10)/SQRT(16)</f>
        <v>7.9329597566918403E-2</v>
      </c>
      <c r="Q10">
        <v>9365.0120000000006</v>
      </c>
      <c r="R10">
        <f t="shared" si="4"/>
        <v>0.7593525313732199</v>
      </c>
      <c r="S10">
        <v>5127.527</v>
      </c>
      <c r="T10">
        <f t="shared" si="5"/>
        <v>0.41430192614031408</v>
      </c>
      <c r="U10">
        <v>7147.9409999999998</v>
      </c>
      <c r="V10">
        <f t="shared" si="6"/>
        <v>0.62587486829857208</v>
      </c>
      <c r="W10">
        <v>6644.3549999999996</v>
      </c>
      <c r="X10">
        <f t="shared" si="7"/>
        <v>0.52013639934383649</v>
      </c>
      <c r="Y10">
        <f>AVERAGE(R8:R10,T8:T10,V8:V10,X8:X10)</f>
        <v>0.89541555657997762</v>
      </c>
      <c r="Z10">
        <f>_xlfn.STDEV.S(R8:R10,T8:T10,V8:V10,X8:X10)/SQRT(16)</f>
        <v>7.5241092600796602E-2</v>
      </c>
      <c r="AA10">
        <v>9221.0619999999999</v>
      </c>
      <c r="AB10">
        <f t="shared" si="8"/>
        <v>0.74768049113545232</v>
      </c>
      <c r="AC10">
        <v>8524.3050000000003</v>
      </c>
      <c r="AD10">
        <f t="shared" si="9"/>
        <v>0.68876009439004615</v>
      </c>
      <c r="AE10">
        <v>10725.305</v>
      </c>
      <c r="AF10">
        <f t="shared" si="10"/>
        <v>0.93910943785588286</v>
      </c>
      <c r="AG10">
        <v>11292.083000000001</v>
      </c>
      <c r="AH10">
        <f t="shared" si="11"/>
        <v>0.88397194200366291</v>
      </c>
      <c r="AI10">
        <f>AVERAGE(AB8:AB10,AD8:AD10,AF8:AF10,AH8:AH10)</f>
        <v>1.000062733107691</v>
      </c>
      <c r="AJ10">
        <f>_xlfn.STDEV.S(AB8:AB10,AD8:AD10,AF8:AF10,AH8:AH10)/SQRT(16)</f>
        <v>6.5872802765111427E-2</v>
      </c>
    </row>
    <row r="11" spans="1:36" x14ac:dyDescent="0.25">
      <c r="A11">
        <v>10</v>
      </c>
      <c r="B11">
        <v>12306.183999999999</v>
      </c>
      <c r="C11">
        <v>15655.548000000001</v>
      </c>
      <c r="D11">
        <v>12458.012000000001</v>
      </c>
      <c r="E11">
        <v>15420.718999999999</v>
      </c>
      <c r="G11">
        <v>8455.77</v>
      </c>
      <c r="H11">
        <f t="shared" si="0"/>
        <v>0.68711551850679309</v>
      </c>
      <c r="I11">
        <v>10555.305</v>
      </c>
      <c r="J11">
        <f t="shared" si="1"/>
        <v>0.67422136868029148</v>
      </c>
      <c r="K11">
        <v>13333.477000000001</v>
      </c>
      <c r="L11">
        <f t="shared" si="2"/>
        <v>1.0702732506598966</v>
      </c>
      <c r="M11">
        <v>10098.77</v>
      </c>
      <c r="N11">
        <f t="shared" si="3"/>
        <v>0.65488321264397598</v>
      </c>
      <c r="Q11">
        <v>15703.718999999999</v>
      </c>
      <c r="R11">
        <f t="shared" si="4"/>
        <v>1.2760835527893943</v>
      </c>
      <c r="S11">
        <v>15679.134</v>
      </c>
      <c r="T11">
        <f t="shared" si="5"/>
        <v>1.0015065585695244</v>
      </c>
      <c r="U11">
        <v>16944.962</v>
      </c>
      <c r="V11">
        <f t="shared" si="6"/>
        <v>1.3601658113670141</v>
      </c>
      <c r="W11">
        <v>16710.255000000001</v>
      </c>
      <c r="X11">
        <f t="shared" si="7"/>
        <v>1.083623597576741</v>
      </c>
      <c r="AA11">
        <v>11664.77</v>
      </c>
      <c r="AB11">
        <f t="shared" si="8"/>
        <v>0.9478787250377535</v>
      </c>
      <c r="AC11">
        <v>14526.134</v>
      </c>
      <c r="AD11">
        <f t="shared" si="9"/>
        <v>0.92785854573726834</v>
      </c>
      <c r="AE11">
        <v>14933.962</v>
      </c>
      <c r="AF11">
        <f t="shared" si="10"/>
        <v>1.1987435876606958</v>
      </c>
      <c r="AG11">
        <v>15221.305</v>
      </c>
      <c r="AH11">
        <f t="shared" si="11"/>
        <v>0.9870684369516104</v>
      </c>
    </row>
    <row r="12" spans="1:36" x14ac:dyDescent="0.25">
      <c r="A12">
        <v>11</v>
      </c>
      <c r="B12">
        <v>9561.0120000000006</v>
      </c>
      <c r="C12">
        <v>12826.718999999999</v>
      </c>
      <c r="D12">
        <v>11965.841</v>
      </c>
      <c r="E12">
        <v>13315.718999999999</v>
      </c>
      <c r="G12">
        <v>8852.8909999999996</v>
      </c>
      <c r="H12">
        <f t="shared" si="0"/>
        <v>0.92593660587393878</v>
      </c>
      <c r="I12">
        <v>10292.77</v>
      </c>
      <c r="J12">
        <f t="shared" si="1"/>
        <v>0.80244760955627092</v>
      </c>
      <c r="K12">
        <v>13881.305</v>
      </c>
      <c r="L12">
        <f t="shared" si="2"/>
        <v>1.1600776744401</v>
      </c>
      <c r="M12">
        <v>5662.3549999999996</v>
      </c>
      <c r="N12">
        <f t="shared" si="3"/>
        <v>0.42523839681507247</v>
      </c>
      <c r="Q12">
        <v>15776.254999999999</v>
      </c>
      <c r="R12">
        <f t="shared" si="4"/>
        <v>1.6500612069098959</v>
      </c>
      <c r="S12">
        <v>12688.012000000001</v>
      </c>
      <c r="T12">
        <f t="shared" si="5"/>
        <v>0.98918608881975212</v>
      </c>
      <c r="U12">
        <v>16499.841</v>
      </c>
      <c r="V12">
        <f t="shared" si="6"/>
        <v>1.3789119377401053</v>
      </c>
      <c r="W12">
        <v>14273.012000000001</v>
      </c>
      <c r="X12">
        <f t="shared" si="7"/>
        <v>1.0718919496573938</v>
      </c>
      <c r="AA12">
        <v>12057.134</v>
      </c>
      <c r="AB12">
        <f t="shared" si="8"/>
        <v>1.2610729910181055</v>
      </c>
      <c r="AC12">
        <v>12589.718999999999</v>
      </c>
      <c r="AD12">
        <f t="shared" si="9"/>
        <v>0.98152294441002408</v>
      </c>
      <c r="AE12">
        <v>14486.425999999999</v>
      </c>
      <c r="AF12">
        <f t="shared" si="10"/>
        <v>1.2106483781624708</v>
      </c>
      <c r="AG12">
        <v>15839.647999999999</v>
      </c>
      <c r="AH12">
        <f t="shared" si="11"/>
        <v>1.189545078264268</v>
      </c>
    </row>
    <row r="13" spans="1:36" x14ac:dyDescent="0.25">
      <c r="A13">
        <v>12</v>
      </c>
      <c r="B13">
        <v>13897.012000000001</v>
      </c>
      <c r="C13">
        <v>18256.496999999999</v>
      </c>
      <c r="D13">
        <v>17114.496999999999</v>
      </c>
      <c r="E13">
        <v>17748.305</v>
      </c>
      <c r="G13">
        <v>16468.425999999999</v>
      </c>
      <c r="H13">
        <f t="shared" si="0"/>
        <v>1.1850335885152865</v>
      </c>
      <c r="I13">
        <v>16977.547999999999</v>
      </c>
      <c r="J13">
        <f t="shared" si="1"/>
        <v>0.92994554212672886</v>
      </c>
      <c r="K13">
        <v>18126.011999999999</v>
      </c>
      <c r="L13">
        <f t="shared" si="2"/>
        <v>1.0591028179209707</v>
      </c>
      <c r="M13">
        <v>16457.598000000002</v>
      </c>
      <c r="N13">
        <f t="shared" si="3"/>
        <v>0.92727716815774808</v>
      </c>
      <c r="O13">
        <f>AVERAGE(H11:H13,J11:J13,L11:L13,N11:N13)</f>
        <v>0.87512939615808927</v>
      </c>
      <c r="P13">
        <f>_xlfn.STDEV.S(H11:H13,J11:J13,L11:L13,N11:N13)/SQRT(16)</f>
        <v>5.7868151204053371E-2</v>
      </c>
      <c r="Q13">
        <v>19088.841</v>
      </c>
      <c r="R13">
        <f t="shared" si="4"/>
        <v>1.3735931867943987</v>
      </c>
      <c r="S13">
        <v>19247.032999999999</v>
      </c>
      <c r="T13">
        <f t="shared" si="5"/>
        <v>1.0542566298452545</v>
      </c>
      <c r="U13">
        <v>16193.134</v>
      </c>
      <c r="V13">
        <f t="shared" si="6"/>
        <v>0.94616476312450204</v>
      </c>
      <c r="W13">
        <v>17454.133999999998</v>
      </c>
      <c r="X13">
        <f t="shared" si="7"/>
        <v>0.98342540315821692</v>
      </c>
      <c r="Y13">
        <f>AVERAGE(R11:R13,T11:T13,V11:V13,X11:X13)</f>
        <v>1.1807392238626826</v>
      </c>
      <c r="Z13">
        <f>_xlfn.STDEV.S(R11:R13,T11:T13,V11:V13,X11:X13)/SQRT(16)</f>
        <v>5.5291815447368615E-2</v>
      </c>
      <c r="AA13">
        <v>19492.77</v>
      </c>
      <c r="AB13">
        <f t="shared" si="8"/>
        <v>1.4026590752026407</v>
      </c>
      <c r="AC13">
        <v>24482.861000000001</v>
      </c>
      <c r="AD13">
        <f t="shared" si="9"/>
        <v>1.3410492166158712</v>
      </c>
      <c r="AE13">
        <v>21501.376</v>
      </c>
      <c r="AF13">
        <f t="shared" si="10"/>
        <v>1.2563253246648149</v>
      </c>
      <c r="AG13">
        <v>21612.962</v>
      </c>
      <c r="AH13">
        <f t="shared" si="11"/>
        <v>1.2177479483252063</v>
      </c>
      <c r="AI13">
        <f>AVERAGE(AB11:AB13,AD11:AD13,AF11:AF13,AH11:AH13)</f>
        <v>1.1601766876708941</v>
      </c>
      <c r="AJ13">
        <f>_xlfn.STDEV.S(AB11:AB13,AD11:AD13,AF11:AF13,AH11:AH13)/SQRT(16)</f>
        <v>3.9891523692962359E-2</v>
      </c>
    </row>
    <row r="15" spans="1:36" s="1" customFormat="1" x14ac:dyDescent="0.25">
      <c r="A15" s="1">
        <v>103</v>
      </c>
      <c r="B15" s="1">
        <v>0</v>
      </c>
      <c r="C15" s="1">
        <v>1100.6980000000001</v>
      </c>
      <c r="D15" s="1">
        <v>1593.4059999999999</v>
      </c>
      <c r="E15" s="1">
        <v>136.02099999999999</v>
      </c>
      <c r="G15" s="1">
        <v>28.120999999999999</v>
      </c>
      <c r="H15" s="1" t="e">
        <f t="shared" si="0"/>
        <v>#DIV/0!</v>
      </c>
      <c r="I15" s="1">
        <v>116.121</v>
      </c>
      <c r="J15" s="1">
        <f t="shared" si="1"/>
        <v>0.10549760243045775</v>
      </c>
      <c r="K15" s="1">
        <v>130.94999999999999</v>
      </c>
      <c r="L15" s="1">
        <f t="shared" si="2"/>
        <v>8.2182444398979287E-2</v>
      </c>
      <c r="M15" s="1">
        <v>116.19199999999999</v>
      </c>
      <c r="N15" s="1">
        <f t="shared" si="3"/>
        <v>0.85422103939832827</v>
      </c>
      <c r="Q15" s="1">
        <v>103.607</v>
      </c>
      <c r="R15" s="1">
        <v>5</v>
      </c>
      <c r="S15" s="1">
        <v>0</v>
      </c>
      <c r="T15" s="1">
        <v>5</v>
      </c>
      <c r="U15" s="1">
        <v>915.74900000000002</v>
      </c>
      <c r="V15" s="1">
        <v>5</v>
      </c>
      <c r="W15" s="1">
        <v>128.12100000000001</v>
      </c>
      <c r="Z15" s="1">
        <v>5</v>
      </c>
      <c r="AA15" s="1">
        <v>104.364</v>
      </c>
      <c r="AB15" s="1">
        <v>5</v>
      </c>
      <c r="AC15" s="1">
        <v>117.536</v>
      </c>
      <c r="AD15" s="1">
        <v>5</v>
      </c>
      <c r="AE15" s="1">
        <v>202.77799999999999</v>
      </c>
      <c r="AF15" s="1">
        <v>5</v>
      </c>
      <c r="AG15" s="1">
        <v>128.536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CE24-03B2-4380-97C5-9FB35EEB49F6}">
  <dimension ref="A1:AJ12"/>
  <sheetViews>
    <sheetView tabSelected="1" topLeftCell="F4" workbookViewId="0">
      <selection activeCell="L12" sqref="L12"/>
    </sheetView>
  </sheetViews>
  <sheetFormatPr defaultRowHeight="15" x14ac:dyDescent="0.25"/>
  <sheetData>
    <row r="1" spans="1:36" x14ac:dyDescent="0.25">
      <c r="B1" t="s">
        <v>3</v>
      </c>
      <c r="C1" t="s">
        <v>4</v>
      </c>
      <c r="D1" t="s">
        <v>5</v>
      </c>
      <c r="E1" t="s">
        <v>6</v>
      </c>
      <c r="G1" t="s">
        <v>7</v>
      </c>
      <c r="H1" t="s">
        <v>16</v>
      </c>
      <c r="I1" t="s">
        <v>1</v>
      </c>
      <c r="J1" t="s">
        <v>17</v>
      </c>
      <c r="K1" t="s">
        <v>2</v>
      </c>
      <c r="L1" t="s">
        <v>18</v>
      </c>
      <c r="M1" t="s">
        <v>0</v>
      </c>
      <c r="N1" t="s">
        <v>19</v>
      </c>
      <c r="Q1" t="s">
        <v>8</v>
      </c>
      <c r="R1" t="s">
        <v>20</v>
      </c>
      <c r="S1" t="s">
        <v>9</v>
      </c>
      <c r="T1" t="s">
        <v>21</v>
      </c>
      <c r="U1" t="s">
        <v>10</v>
      </c>
      <c r="V1" t="s">
        <v>22</v>
      </c>
      <c r="W1" t="s">
        <v>11</v>
      </c>
      <c r="X1" t="s">
        <v>23</v>
      </c>
      <c r="AA1" t="s">
        <v>12</v>
      </c>
      <c r="AB1" t="s">
        <v>24</v>
      </c>
      <c r="AC1" t="s">
        <v>13</v>
      </c>
      <c r="AD1" t="s">
        <v>25</v>
      </c>
      <c r="AE1" t="s">
        <v>14</v>
      </c>
      <c r="AF1" t="s">
        <v>26</v>
      </c>
      <c r="AG1" t="s">
        <v>15</v>
      </c>
      <c r="AH1" t="s">
        <v>27</v>
      </c>
    </row>
    <row r="2" spans="1:36" x14ac:dyDescent="0.25">
      <c r="A2">
        <v>1</v>
      </c>
      <c r="B2">
        <v>7908.2550000000001</v>
      </c>
      <c r="C2">
        <v>7044.134</v>
      </c>
      <c r="D2">
        <v>9257.134</v>
      </c>
      <c r="E2">
        <v>7278.2550000000001</v>
      </c>
      <c r="F2" t="s">
        <v>29</v>
      </c>
      <c r="G2" t="s">
        <v>28</v>
      </c>
      <c r="H2" t="e">
        <f>G2/$B2</f>
        <v>#VALUE!</v>
      </c>
      <c r="I2">
        <v>3991.134</v>
      </c>
      <c r="J2">
        <f>I2/$C2</f>
        <v>0.56658973267686275</v>
      </c>
      <c r="K2">
        <v>4926.4769999999999</v>
      </c>
      <c r="L2">
        <f>K2/$D2</f>
        <v>0.53218166659356991</v>
      </c>
      <c r="M2">
        <v>6788.134</v>
      </c>
      <c r="N2">
        <f>M2/$E2</f>
        <v>0.93265954545423313</v>
      </c>
      <c r="Q2">
        <v>9284.4259999999995</v>
      </c>
      <c r="R2">
        <f>Q2/$B2</f>
        <v>1.1740170239831669</v>
      </c>
      <c r="S2">
        <v>14361.548000000001</v>
      </c>
      <c r="T2">
        <f>S2/$C2</f>
        <v>2.0387954005417841</v>
      </c>
      <c r="U2">
        <v>9734.134</v>
      </c>
      <c r="V2">
        <f>U2/$D2</f>
        <v>1.0515278270790938</v>
      </c>
      <c r="W2">
        <v>9528.5480000000007</v>
      </c>
      <c r="X2">
        <f>W2/$E2</f>
        <v>1.3091802911549542</v>
      </c>
      <c r="AA2">
        <v>9212.134</v>
      </c>
      <c r="AB2">
        <f>AA2/$B2</f>
        <v>1.1648756900226409</v>
      </c>
      <c r="AC2">
        <v>9781.3760000000002</v>
      </c>
      <c r="AD2">
        <f>AC2/$C2</f>
        <v>1.3885846010311558</v>
      </c>
      <c r="AE2">
        <v>9830.1839999999993</v>
      </c>
      <c r="AF2">
        <f>AE2/$D2</f>
        <v>1.0619036086114773</v>
      </c>
      <c r="AG2">
        <v>11169.841</v>
      </c>
      <c r="AH2">
        <f>AG2/$E2</f>
        <v>1.5346866797055063</v>
      </c>
    </row>
    <row r="3" spans="1:36" x14ac:dyDescent="0.25">
      <c r="A3">
        <v>2</v>
      </c>
      <c r="B3">
        <v>8394.2049999999999</v>
      </c>
      <c r="C3">
        <v>9326.0120000000006</v>
      </c>
      <c r="D3">
        <v>10171.376</v>
      </c>
      <c r="E3">
        <v>7685.2550000000001</v>
      </c>
      <c r="G3" t="s">
        <v>28</v>
      </c>
      <c r="H3" t="e">
        <f t="shared" ref="H3:H10" si="0">G3/$B3</f>
        <v>#VALUE!</v>
      </c>
      <c r="I3">
        <v>4667.8909999999996</v>
      </c>
      <c r="J3">
        <f t="shared" ref="J3:J10" si="1">I3/$C3</f>
        <v>0.50052380374376526</v>
      </c>
      <c r="K3">
        <v>2865.598</v>
      </c>
      <c r="L3">
        <f t="shared" ref="L3:L10" si="2">K3/$D3</f>
        <v>0.28173159659027452</v>
      </c>
      <c r="M3">
        <v>4101.3050000000003</v>
      </c>
      <c r="N3">
        <f t="shared" ref="N3:N10" si="3">M3/$E3</f>
        <v>0.53365893519473329</v>
      </c>
      <c r="Q3">
        <v>9291.6689999999999</v>
      </c>
      <c r="R3">
        <f t="shared" ref="R3:R10" si="4">Q3/$B3</f>
        <v>1.1069147108034649</v>
      </c>
      <c r="S3">
        <v>10371.376</v>
      </c>
      <c r="T3">
        <f t="shared" ref="T3:T10" si="5">S3/$C3</f>
        <v>1.1120912132645764</v>
      </c>
      <c r="U3">
        <v>2446.7190000000001</v>
      </c>
      <c r="V3">
        <f t="shared" ref="V3:V10" si="6">U3/$D3</f>
        <v>0.2405494595814765</v>
      </c>
      <c r="W3">
        <v>7519.8909999999996</v>
      </c>
      <c r="X3">
        <f t="shared" ref="X3:X10" si="7">W3/$E3</f>
        <v>0.97848295209462788</v>
      </c>
      <c r="AA3">
        <v>9860.2049999999999</v>
      </c>
      <c r="AB3">
        <f t="shared" ref="AB3:AB10" si="8">AA3/$B3</f>
        <v>1.1746442932951959</v>
      </c>
      <c r="AC3">
        <v>9805.7900000000009</v>
      </c>
      <c r="AD3">
        <f t="shared" ref="AD3:AD10" si="9">AC3/$C3</f>
        <v>1.0514451407525531</v>
      </c>
      <c r="AE3">
        <v>8948.2049999999999</v>
      </c>
      <c r="AF3">
        <f t="shared" ref="AF3:AF10" si="10">AE3/$D3</f>
        <v>0.879743802608418</v>
      </c>
      <c r="AG3">
        <v>9484.4259999999995</v>
      </c>
      <c r="AH3">
        <f t="shared" ref="AH3:AH10" si="11">AG3/$E3</f>
        <v>1.2341068708845704</v>
      </c>
    </row>
    <row r="4" spans="1:36" x14ac:dyDescent="0.25">
      <c r="A4">
        <v>3</v>
      </c>
      <c r="B4">
        <v>13333.376</v>
      </c>
      <c r="C4">
        <v>11416.425999999999</v>
      </c>
      <c r="D4">
        <v>14643.254999999999</v>
      </c>
      <c r="E4">
        <v>12446.841</v>
      </c>
      <c r="F4" t="s">
        <v>30</v>
      </c>
      <c r="G4" t="s">
        <v>28</v>
      </c>
      <c r="H4" t="e">
        <f t="shared" si="0"/>
        <v>#VALUE!</v>
      </c>
      <c r="I4">
        <v>7693.4260000000004</v>
      </c>
      <c r="J4">
        <f t="shared" si="1"/>
        <v>0.67389093574468939</v>
      </c>
      <c r="K4">
        <v>12160.305</v>
      </c>
      <c r="L4">
        <f t="shared" si="2"/>
        <v>0.83043729006972844</v>
      </c>
      <c r="M4">
        <v>8779.5480000000007</v>
      </c>
      <c r="N4">
        <f t="shared" si="3"/>
        <v>0.70536355369205728</v>
      </c>
      <c r="O4">
        <f>AVERAGE(J2:J4,L2:L4,N2:N4)</f>
        <v>0.617448562195546</v>
      </c>
      <c r="P4">
        <f>_xlfn.STDEV.S(J2:J4,L2:L4,N2:N4)/SQRT(12)</f>
        <v>5.579837168909537E-2</v>
      </c>
      <c r="Q4">
        <v>15707.669</v>
      </c>
      <c r="R4">
        <f t="shared" si="4"/>
        <v>1.1780714051715033</v>
      </c>
      <c r="S4">
        <v>11503.79</v>
      </c>
      <c r="T4">
        <f t="shared" si="5"/>
        <v>1.0076524824844484</v>
      </c>
      <c r="U4">
        <v>13978.012000000001</v>
      </c>
      <c r="V4">
        <f t="shared" si="6"/>
        <v>0.95457000509791035</v>
      </c>
      <c r="W4">
        <v>14725.496999999999</v>
      </c>
      <c r="X4">
        <f t="shared" si="7"/>
        <v>1.1830710298299785</v>
      </c>
      <c r="Y4">
        <f>AVERAGE(R2:R4,T2:T4,V2:V4,X2:X4)</f>
        <v>1.111243650090582</v>
      </c>
      <c r="Z4">
        <f>_xlfn.STDEV.S(R2:R4,T2:T4,V2:V4,X2:X4)/SQRT(16)</f>
        <v>9.9077958182982956E-2</v>
      </c>
      <c r="AA4">
        <v>14971.718999999999</v>
      </c>
      <c r="AB4">
        <f t="shared" si="8"/>
        <v>1.1228753317989382</v>
      </c>
      <c r="AC4">
        <v>13676.962</v>
      </c>
      <c r="AD4">
        <f t="shared" si="9"/>
        <v>1.1980073273369443</v>
      </c>
      <c r="AE4">
        <v>14295.548000000001</v>
      </c>
      <c r="AF4">
        <f t="shared" si="10"/>
        <v>0.97625480127198505</v>
      </c>
      <c r="AG4">
        <v>15865.012000000001</v>
      </c>
      <c r="AH4">
        <f t="shared" si="11"/>
        <v>1.2746215686373756</v>
      </c>
      <c r="AI4">
        <f>AVERAGE(AB2:AB4,AD2:AD4,AF2:AF4,AH2:AH4)</f>
        <v>1.1718124763297302</v>
      </c>
      <c r="AJ4">
        <f>_xlfn.STDEV.S(AB2:AB4,AD2:AD4,AF2:AF4,AH2:AH4)/SQRT(16)</f>
        <v>4.4362303831845598E-2</v>
      </c>
    </row>
    <row r="5" spans="1:36" x14ac:dyDescent="0.25">
      <c r="A5">
        <v>4</v>
      </c>
      <c r="B5">
        <v>12272.083000000001</v>
      </c>
      <c r="C5">
        <v>13940.962</v>
      </c>
      <c r="D5">
        <v>14578.669</v>
      </c>
      <c r="E5">
        <v>13172.669</v>
      </c>
      <c r="G5" t="s">
        <v>28</v>
      </c>
      <c r="H5" t="e">
        <f t="shared" si="0"/>
        <v>#VALUE!</v>
      </c>
      <c r="I5">
        <v>14404.79</v>
      </c>
      <c r="J5">
        <f t="shared" si="1"/>
        <v>1.0332708747072119</v>
      </c>
      <c r="K5">
        <v>13643.548000000001</v>
      </c>
      <c r="L5">
        <f t="shared" si="2"/>
        <v>0.93585690161426949</v>
      </c>
      <c r="M5">
        <v>14818.254999999999</v>
      </c>
      <c r="N5">
        <f t="shared" si="3"/>
        <v>1.1249242655379863</v>
      </c>
      <c r="Q5">
        <v>17525.205000000002</v>
      </c>
      <c r="R5">
        <f t="shared" si="4"/>
        <v>1.4280546342458733</v>
      </c>
      <c r="S5">
        <v>18123.205000000002</v>
      </c>
      <c r="T5">
        <f t="shared" si="5"/>
        <v>1.2999967290636043</v>
      </c>
      <c r="U5">
        <v>14572.254999999999</v>
      </c>
      <c r="V5">
        <f t="shared" si="6"/>
        <v>0.99956004214102123</v>
      </c>
      <c r="W5">
        <v>17075.618999999999</v>
      </c>
      <c r="X5">
        <f t="shared" si="7"/>
        <v>1.2962915108547857</v>
      </c>
      <c r="AA5">
        <v>19839.062000000002</v>
      </c>
      <c r="AB5">
        <f t="shared" si="8"/>
        <v>1.6166010285295496</v>
      </c>
      <c r="AC5">
        <v>18203.547999999999</v>
      </c>
      <c r="AD5">
        <f t="shared" si="9"/>
        <v>1.3057598177227654</v>
      </c>
      <c r="AE5">
        <v>20255.133999999998</v>
      </c>
      <c r="AF5">
        <f t="shared" si="10"/>
        <v>1.3893678496987618</v>
      </c>
      <c r="AG5">
        <v>18519.719000000001</v>
      </c>
      <c r="AH5">
        <f t="shared" si="11"/>
        <v>1.405920015146513</v>
      </c>
    </row>
    <row r="6" spans="1:36" x14ac:dyDescent="0.25">
      <c r="A6">
        <v>5</v>
      </c>
      <c r="B6">
        <v>17194.205000000002</v>
      </c>
      <c r="C6">
        <v>14929.254999999999</v>
      </c>
      <c r="D6">
        <v>14153.496999999999</v>
      </c>
      <c r="E6">
        <v>16445.376</v>
      </c>
      <c r="G6" t="s">
        <v>28</v>
      </c>
      <c r="H6" t="e">
        <f t="shared" si="0"/>
        <v>#VALUE!</v>
      </c>
      <c r="I6">
        <v>8372.4969999999994</v>
      </c>
      <c r="J6">
        <f t="shared" si="1"/>
        <v>0.56081144035653485</v>
      </c>
      <c r="K6">
        <v>9859.8410000000003</v>
      </c>
      <c r="L6">
        <f t="shared" si="2"/>
        <v>0.69663638604650147</v>
      </c>
      <c r="M6">
        <v>14192.841</v>
      </c>
      <c r="N6">
        <f t="shared" si="3"/>
        <v>0.86302927947649233</v>
      </c>
      <c r="Q6">
        <v>19226.326000000001</v>
      </c>
      <c r="R6">
        <f t="shared" si="4"/>
        <v>1.1181863889606991</v>
      </c>
      <c r="S6">
        <v>16631.841</v>
      </c>
      <c r="T6">
        <f t="shared" si="5"/>
        <v>1.1140436009700418</v>
      </c>
      <c r="U6">
        <v>15932.083000000001</v>
      </c>
      <c r="V6">
        <f t="shared" si="6"/>
        <v>1.1256640673326177</v>
      </c>
      <c r="W6">
        <v>17224.255000000001</v>
      </c>
      <c r="X6">
        <f t="shared" si="7"/>
        <v>1.047361580543978</v>
      </c>
      <c r="AA6">
        <v>20393.425999999999</v>
      </c>
      <c r="AB6">
        <f t="shared" si="8"/>
        <v>1.1860639093229375</v>
      </c>
      <c r="AC6">
        <v>17478.598000000002</v>
      </c>
      <c r="AD6">
        <f t="shared" si="9"/>
        <v>1.1707615684774628</v>
      </c>
      <c r="AE6">
        <v>17646.496999999999</v>
      </c>
      <c r="AF6">
        <f t="shared" si="10"/>
        <v>1.246794131513929</v>
      </c>
      <c r="AG6">
        <v>18165.011999999999</v>
      </c>
      <c r="AH6">
        <f t="shared" si="11"/>
        <v>1.1045665359065064</v>
      </c>
    </row>
    <row r="7" spans="1:36" x14ac:dyDescent="0.25">
      <c r="A7">
        <v>6</v>
      </c>
      <c r="B7">
        <v>15080.619000000001</v>
      </c>
      <c r="C7">
        <v>15032.841</v>
      </c>
      <c r="D7">
        <v>13631.79</v>
      </c>
      <c r="E7">
        <v>14343.376</v>
      </c>
      <c r="F7" t="s">
        <v>31</v>
      </c>
      <c r="G7" t="s">
        <v>28</v>
      </c>
      <c r="H7" t="e">
        <f t="shared" si="0"/>
        <v>#VALUE!</v>
      </c>
      <c r="I7">
        <v>6909.5479999999998</v>
      </c>
      <c r="J7">
        <f t="shared" si="1"/>
        <v>0.45963021893200356</v>
      </c>
      <c r="K7">
        <v>10110.254999999999</v>
      </c>
      <c r="L7">
        <f t="shared" si="2"/>
        <v>0.74166745526449562</v>
      </c>
      <c r="M7">
        <v>11718.376</v>
      </c>
      <c r="N7">
        <f t="shared" si="3"/>
        <v>0.81698869220189163</v>
      </c>
      <c r="O7">
        <f>AVERAGE(J5:J7,L5:L7,N5:N7)</f>
        <v>0.80364616823748747</v>
      </c>
      <c r="P7">
        <f>_xlfn.STDEV.S(J5:J7,L5:L7,N5:N7)/SQRT(12)</f>
        <v>6.2060060734243527E-2</v>
      </c>
      <c r="Q7">
        <v>11476.962</v>
      </c>
      <c r="R7">
        <f t="shared" si="4"/>
        <v>0.76104051166599984</v>
      </c>
      <c r="S7">
        <v>12104.254999999999</v>
      </c>
      <c r="T7">
        <f t="shared" si="5"/>
        <v>0.80518745591734786</v>
      </c>
      <c r="U7">
        <v>14296.376</v>
      </c>
      <c r="V7">
        <f t="shared" si="6"/>
        <v>1.0487526583082631</v>
      </c>
      <c r="W7">
        <v>10655.083000000001</v>
      </c>
      <c r="X7">
        <f t="shared" si="7"/>
        <v>0.74285739981995869</v>
      </c>
      <c r="Y7">
        <f>AVERAGE(R5:R7,T5:T7,V5:V7,X5:X7)</f>
        <v>1.0655830483186828</v>
      </c>
      <c r="Z7">
        <f>_xlfn.STDEV.S(R5:R7,T5:T7,V5:V7,X5:X7)/SQRT(16)</f>
        <v>5.4249281054032199E-2</v>
      </c>
      <c r="AA7">
        <v>17175.962</v>
      </c>
      <c r="AB7">
        <f t="shared" si="8"/>
        <v>1.1389427715135565</v>
      </c>
      <c r="AC7">
        <v>18542.669000000002</v>
      </c>
      <c r="AD7">
        <f t="shared" si="9"/>
        <v>1.2334773580057157</v>
      </c>
      <c r="AE7">
        <v>19208.547999999999</v>
      </c>
      <c r="AF7">
        <f t="shared" si="10"/>
        <v>1.4090994652939928</v>
      </c>
      <c r="AG7">
        <v>15913.912</v>
      </c>
      <c r="AH7">
        <f t="shared" si="11"/>
        <v>1.1094955608777179</v>
      </c>
      <c r="AI7">
        <f>AVERAGE(AB5:AB7,AD5:AD7,AF5:AF7,AH5:AH7)</f>
        <v>1.2764041676674507</v>
      </c>
      <c r="AJ7">
        <f>_xlfn.STDEV.S(AB5:AB7,AD5:AD7,AF5:AF7,AH5:AH7)/SQRT(16)</f>
        <v>3.8587439442591714E-2</v>
      </c>
    </row>
    <row r="8" spans="1:36" x14ac:dyDescent="0.25">
      <c r="A8">
        <v>7</v>
      </c>
      <c r="B8">
        <v>8441.0830000000005</v>
      </c>
      <c r="C8">
        <v>9666.0120000000006</v>
      </c>
      <c r="D8">
        <v>11838.254999999999</v>
      </c>
      <c r="E8">
        <v>10278.376</v>
      </c>
      <c r="G8" t="s">
        <v>28</v>
      </c>
      <c r="H8" t="e">
        <f t="shared" si="0"/>
        <v>#VALUE!</v>
      </c>
      <c r="I8">
        <v>5230.3050000000003</v>
      </c>
      <c r="J8">
        <f t="shared" si="1"/>
        <v>0.54110268019530705</v>
      </c>
      <c r="K8">
        <v>6206.3050000000003</v>
      </c>
      <c r="L8">
        <f t="shared" si="2"/>
        <v>0.5242584316691945</v>
      </c>
      <c r="M8">
        <v>5632.5479999999998</v>
      </c>
      <c r="N8">
        <f t="shared" si="3"/>
        <v>0.54799980074673271</v>
      </c>
      <c r="Q8">
        <v>4223.5479999999998</v>
      </c>
      <c r="R8">
        <f t="shared" si="4"/>
        <v>0.50035617467569027</v>
      </c>
      <c r="S8">
        <v>4593.3050000000003</v>
      </c>
      <c r="T8">
        <f t="shared" si="5"/>
        <v>0.47520166538175207</v>
      </c>
      <c r="U8">
        <v>4916.598</v>
      </c>
      <c r="V8">
        <f t="shared" si="6"/>
        <v>0.41531441922817175</v>
      </c>
      <c r="W8">
        <v>3677.4769999999999</v>
      </c>
      <c r="X8">
        <f t="shared" si="7"/>
        <v>0.35778774779206363</v>
      </c>
      <c r="AA8">
        <v>11411.254999999999</v>
      </c>
      <c r="AB8">
        <f t="shared" si="8"/>
        <v>1.3518709625293339</v>
      </c>
      <c r="AC8">
        <v>9658.6689999999999</v>
      </c>
      <c r="AD8">
        <f t="shared" si="9"/>
        <v>0.99924032786220407</v>
      </c>
      <c r="AE8">
        <v>11472.083000000001</v>
      </c>
      <c r="AF8">
        <f t="shared" si="10"/>
        <v>0.9690687521091581</v>
      </c>
      <c r="AG8">
        <v>9773.6689999999999</v>
      </c>
      <c r="AH8">
        <f t="shared" si="11"/>
        <v>0.95089623107775001</v>
      </c>
    </row>
    <row r="9" spans="1:36" x14ac:dyDescent="0.25">
      <c r="A9">
        <v>8</v>
      </c>
      <c r="B9">
        <v>8989.7189999999991</v>
      </c>
      <c r="C9">
        <v>11898.962</v>
      </c>
      <c r="D9">
        <v>12169.79</v>
      </c>
      <c r="E9">
        <v>10485.305</v>
      </c>
      <c r="G9" t="s">
        <v>28</v>
      </c>
      <c r="H9" t="e">
        <f t="shared" si="0"/>
        <v>#VALUE!</v>
      </c>
      <c r="I9">
        <v>9266.134</v>
      </c>
      <c r="J9">
        <f t="shared" si="1"/>
        <v>0.77873464929125757</v>
      </c>
      <c r="K9">
        <v>7508.3050000000003</v>
      </c>
      <c r="L9">
        <f t="shared" si="2"/>
        <v>0.61696257700420465</v>
      </c>
      <c r="M9">
        <v>7819.9620000000004</v>
      </c>
      <c r="N9">
        <f t="shared" si="3"/>
        <v>0.74580205344527417</v>
      </c>
      <c r="Q9">
        <v>9341.3050000000003</v>
      </c>
      <c r="R9">
        <f t="shared" si="4"/>
        <v>1.0391097875250608</v>
      </c>
      <c r="S9">
        <v>9140.9619999999995</v>
      </c>
      <c r="T9">
        <f t="shared" si="5"/>
        <v>0.7682150762394232</v>
      </c>
      <c r="U9">
        <v>10567.425999999999</v>
      </c>
      <c r="V9">
        <f t="shared" si="6"/>
        <v>0.868332649947123</v>
      </c>
      <c r="W9">
        <v>9085.4259999999995</v>
      </c>
      <c r="X9">
        <f t="shared" si="7"/>
        <v>0.86649134193044453</v>
      </c>
      <c r="AA9">
        <v>10741.012000000001</v>
      </c>
      <c r="AB9">
        <f t="shared" si="8"/>
        <v>1.1948106498100777</v>
      </c>
      <c r="AC9">
        <v>11121.619000000001</v>
      </c>
      <c r="AD9">
        <f t="shared" si="9"/>
        <v>0.93467136040942067</v>
      </c>
      <c r="AE9">
        <v>11232.254999999999</v>
      </c>
      <c r="AF9">
        <f t="shared" si="10"/>
        <v>0.92296210534446355</v>
      </c>
      <c r="AG9">
        <v>12117.912</v>
      </c>
      <c r="AH9">
        <f t="shared" si="11"/>
        <v>1.1557042928174239</v>
      </c>
    </row>
    <row r="10" spans="1:36" x14ac:dyDescent="0.25">
      <c r="A10">
        <v>9</v>
      </c>
      <c r="B10">
        <v>9708.4969999999994</v>
      </c>
      <c r="C10">
        <v>13696.79</v>
      </c>
      <c r="D10">
        <v>15461.447</v>
      </c>
      <c r="E10">
        <v>10748.548000000001</v>
      </c>
      <c r="F10" t="s">
        <v>32</v>
      </c>
      <c r="G10" t="s">
        <v>28</v>
      </c>
      <c r="H10" t="e">
        <f t="shared" si="0"/>
        <v>#VALUE!</v>
      </c>
      <c r="I10">
        <v>12704.376</v>
      </c>
      <c r="J10">
        <f t="shared" si="1"/>
        <v>0.92754404499156362</v>
      </c>
      <c r="K10">
        <v>7051.6689999999999</v>
      </c>
      <c r="L10">
        <f t="shared" si="2"/>
        <v>0.45608079243812044</v>
      </c>
      <c r="M10">
        <v>10321.962</v>
      </c>
      <c r="N10">
        <f t="shared" si="3"/>
        <v>0.96031222077623868</v>
      </c>
      <c r="O10">
        <f>AVERAGE(J8:J10,L8:L10,N8:N10)</f>
        <v>0.67764413895087705</v>
      </c>
      <c r="P10">
        <f>_xlfn.STDEV.S(J8:J10,L8:L10,N8:N10)/SQRT(12)</f>
        <v>5.2931458054958476E-2</v>
      </c>
      <c r="Q10">
        <v>9718.2049999999999</v>
      </c>
      <c r="R10">
        <f t="shared" si="4"/>
        <v>1.0009999488077301</v>
      </c>
      <c r="S10">
        <v>10533.79</v>
      </c>
      <c r="T10">
        <f t="shared" si="5"/>
        <v>0.76906997917030195</v>
      </c>
      <c r="U10">
        <v>9320.4969999999994</v>
      </c>
      <c r="V10">
        <f t="shared" si="6"/>
        <v>0.60282177987610086</v>
      </c>
      <c r="W10">
        <v>10870.083000000001</v>
      </c>
      <c r="X10">
        <f t="shared" si="7"/>
        <v>1.0113071086438838</v>
      </c>
      <c r="Y10">
        <f>AVERAGE(R8:R10,T8:T10,V8:V10,X8:X10)</f>
        <v>0.72291730660147901</v>
      </c>
      <c r="Z10">
        <f>_xlfn.STDEV.S(R8:R10,T8:T10,V8:V10,X8:X10)/SQRT(16)</f>
        <v>6.1222209119946448E-2</v>
      </c>
      <c r="AA10">
        <v>11371.74</v>
      </c>
      <c r="AB10">
        <f t="shared" si="8"/>
        <v>1.1713182792351895</v>
      </c>
      <c r="AC10">
        <v>11889.154</v>
      </c>
      <c r="AD10">
        <f t="shared" si="9"/>
        <v>0.86802484377726463</v>
      </c>
      <c r="AE10">
        <v>14171.619000000001</v>
      </c>
      <c r="AF10">
        <f t="shared" si="10"/>
        <v>0.9165777950795938</v>
      </c>
      <c r="AG10">
        <v>14144.032999999999</v>
      </c>
      <c r="AH10">
        <f t="shared" si="11"/>
        <v>1.315901738541801</v>
      </c>
      <c r="AI10">
        <f>AVERAGE(AB8:AB10,AD8:AD10,AF8:AF10,AH8:AH10)</f>
        <v>1.0625872782161399</v>
      </c>
      <c r="AJ10">
        <f>_xlfn.STDEV.S(AB8:AB10,AD8:AD10,AF8:AF10,AH8:AH10)/SQRT(16)</f>
        <v>4.1703356950802968E-2</v>
      </c>
    </row>
    <row r="12" spans="1:36" x14ac:dyDescent="0.25">
      <c r="O12" t="s">
        <v>29</v>
      </c>
      <c r="P12" t="s">
        <v>30</v>
      </c>
      <c r="Q12" t="s">
        <v>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H3 Females</vt:lpstr>
      <vt:lpstr>H2 Females</vt:lpstr>
      <vt:lpstr>H1 Females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Barr, Benjamin</dc:creator>
  <cp:lastModifiedBy>Barr, Benjamin</cp:lastModifiedBy>
  <dcterms:created xsi:type="dcterms:W3CDTF">2025-02-18T16:35:46Z</dcterms:created>
  <dcterms:modified xsi:type="dcterms:W3CDTF">2025-03-06T18:19:21Z</dcterms:modified>
</cp:coreProperties>
</file>