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benji/Desktop/"/>
    </mc:Choice>
  </mc:AlternateContent>
  <xr:revisionPtr revIDLastSave="0" documentId="13_ncr:1_{9E06ED54-B6FE-D94D-882B-31AFD4ACF060}" xr6:coauthVersionLast="47" xr6:coauthVersionMax="47" xr10:uidLastSave="{00000000-0000-0000-0000-000000000000}"/>
  <bookViews>
    <workbookView xWindow="4460" yWindow="500" windowWidth="36720" windowHeight="27100" tabRatio="500" xr2:uid="{00000000-000D-0000-FFFF-FFFF00000000}"/>
  </bookViews>
  <sheets>
    <sheet name="Elektronik" sheetId="1" r:id="rId1"/>
    <sheet name="Optional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54" i="1"/>
  <c r="F55" i="1"/>
  <c r="F56" i="1"/>
  <c r="F57" i="1"/>
  <c r="F58" i="1"/>
  <c r="F59" i="1"/>
  <c r="F60" i="1"/>
  <c r="F31" i="1"/>
  <c r="F50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0" i="1"/>
  <c r="F21" i="1"/>
  <c r="F22" i="1"/>
  <c r="F23" i="1"/>
  <c r="F24" i="1"/>
  <c r="F25" i="1"/>
  <c r="F61" i="1" l="1"/>
  <c r="F16" i="1"/>
  <c r="F26" i="1"/>
</calcChain>
</file>

<file path=xl/sharedStrings.xml><?xml version="1.0" encoding="utf-8"?>
<sst xmlns="http://schemas.openxmlformats.org/spreadsheetml/2006/main" count="165" uniqueCount="107">
  <si>
    <t>Artikel</t>
  </si>
  <si>
    <t>Artikel-Nr.</t>
  </si>
  <si>
    <t>Händler</t>
  </si>
  <si>
    <t>Anzahl</t>
  </si>
  <si>
    <t>Einzelpreis</t>
  </si>
  <si>
    <t>BNC-Steckverbinder Buchse</t>
  </si>
  <si>
    <t>Conrad</t>
  </si>
  <si>
    <t>740632-62</t>
  </si>
  <si>
    <t>Total</t>
  </si>
  <si>
    <t>Arduino Mega 2560</t>
  </si>
  <si>
    <t>Geras IT</t>
  </si>
  <si>
    <t>16 Kanal Relais-Modul 12V/230V</t>
  </si>
  <si>
    <t>4 Kanal Relais-Modul 12V/230V</t>
  </si>
  <si>
    <t>DEBO KABELSET</t>
  </si>
  <si>
    <t>DEBO KABELSET (incl. Pins)</t>
  </si>
  <si>
    <t>reichelt</t>
  </si>
  <si>
    <t>Tischnetzteil 80 W, 12 V / 6,67 A</t>
  </si>
  <si>
    <t>MW GST90A12</t>
  </si>
  <si>
    <t>HEBL 25</t>
  </si>
  <si>
    <t>Hohlstecker-Buchse, Zentraleinbau, i= 2,5mm</t>
  </si>
  <si>
    <t>WIPPE 1808.1102</t>
  </si>
  <si>
    <t>Wippschalter, 1x UM, schwarz</t>
  </si>
  <si>
    <t>161T011</t>
  </si>
  <si>
    <t>Standard 2-Way normally closed valve</t>
  </si>
  <si>
    <t>Nresearch</t>
  </si>
  <si>
    <t>Standard 3-Way Isolation valve</t>
  </si>
  <si>
    <t>161T031</t>
  </si>
  <si>
    <t>Dual Synchronous 3-Way-valve (shuttle with extra port)</t>
  </si>
  <si>
    <t>SV360T041</t>
  </si>
  <si>
    <t>Standard 2-Way normally open valve</t>
  </si>
  <si>
    <t>161T021</t>
  </si>
  <si>
    <t>FITM328</t>
  </si>
  <si>
    <t>Zero Dead Volume Barbed Fitting 1/16 10-32 PCTFE</t>
  </si>
  <si>
    <t>FITM331</t>
  </si>
  <si>
    <t>Zero Dead Volume Barbed Fitting 1/16 1/4-28 PCTFE</t>
  </si>
  <si>
    <t>Aventics Pneumatikregler NL2-RGS G1/4 1500l/min -10°C 0.5bar, 0.5 → 10bar</t>
  </si>
  <si>
    <t>RS</t>
  </si>
  <si>
    <t>703-6104</t>
  </si>
  <si>
    <t>198-2975</t>
  </si>
  <si>
    <t>Key Instruments Strömungssensor aus Messing, für Gas, 6.89bar, 0,1 → 1 l/min</t>
  </si>
  <si>
    <t>198-2981</t>
  </si>
  <si>
    <t>Elektronik:</t>
  </si>
  <si>
    <t>Key Instruments Direct Durchflussmesser aus Acryl, für Gas, 0,04 → 0,5 l/min</t>
  </si>
  <si>
    <t>Cole-Parmer Adapter, nylon, male luer to 1/8-27 thread, 25/pack</t>
  </si>
  <si>
    <t>Cole-Parmer</t>
  </si>
  <si>
    <t>EW-45505-86</t>
  </si>
  <si>
    <t>Cole-Parmer Luer-Außenkegel mit Lock-Ring zu 1/16"-Schlauchverbinder, PP, 25er-Pack, 45518-00</t>
  </si>
  <si>
    <t>GZ-45518-00</t>
  </si>
  <si>
    <t>Cole-Parmer Luer-Innenkegel zu 1/16"-Schlauchverbinder, PP, 25er-Pack, 45508-00</t>
  </si>
  <si>
    <t>GZ-45508-00</t>
  </si>
  <si>
    <t>Cole-Parmer Schlauch-T-Verbinder, PP, 1/16", 25er-Pack</t>
  </si>
  <si>
    <t>GZ-06365-77</t>
  </si>
  <si>
    <t>IQSG144G0000</t>
  </si>
  <si>
    <t>Steckverschraubungen - gerade - Ring PA - zylindrisches Gewinde G1/4 4mm Schlauch</t>
  </si>
  <si>
    <t>esska</t>
  </si>
  <si>
    <t>Steckverschraubung - mit Außen-Sechskant - für zöllige Schläuche 1/8 NPT 3/16 schlauch</t>
  </si>
  <si>
    <t>9731SG18316N</t>
  </si>
  <si>
    <t>9731SG18532N</t>
  </si>
  <si>
    <t>Steckverschraubung - mit Außen-Sechskant - für zöllige Schläuche 1/8 NPT 5/32 schlauch</t>
  </si>
  <si>
    <t>9731SGU10532</t>
  </si>
  <si>
    <t>Steckverschraubung - mit Außen-Sechskant - für zöllige Schläuche 10-32 UNF  5/32 schlauch</t>
  </si>
  <si>
    <t>Steckverschraubung - mit Außen-Sechskant - für zöllige Schläuche 10-32 UNF  3/16 schlauch</t>
  </si>
  <si>
    <t>9731SGU10316</t>
  </si>
  <si>
    <t>Y - Steckbverbinder - Betriebsdruck 10 bar - Kunststoff</t>
  </si>
  <si>
    <t>IQSY40000000</t>
  </si>
  <si>
    <t>X-Steckverbindungen 4mm</t>
  </si>
  <si>
    <t>iqsxX0000000</t>
  </si>
  <si>
    <t>IQSF18400000</t>
  </si>
  <si>
    <t>Steckverschraubungen mit Innengewinde 1/8</t>
  </si>
  <si>
    <t>KDG18NW2x7MS</t>
  </si>
  <si>
    <t>Schnellkupplung DN 2,7 - Aussengewinde G1/8</t>
  </si>
  <si>
    <t>KSG18NW2x7MS</t>
  </si>
  <si>
    <t>Stecker Minikupplung DN 2,7 - Aussengewinde G1/8</t>
  </si>
  <si>
    <t>7031PL4X2SCH</t>
  </si>
  <si>
    <t>PE Schlauch - leicht und säurebeständig - Rollenlänge 50 m</t>
  </si>
  <si>
    <t>929500064514</t>
  </si>
  <si>
    <t>Gewindedichtband PTFE - -80°C bis +260°C - Länge 12 m - Breite 12 mm</t>
  </si>
  <si>
    <t>Ventile:</t>
  </si>
  <si>
    <t>Druckluft:</t>
  </si>
  <si>
    <t>BNC-Messleitung [ BNC-Stecker - BNC-Stecker] 5 m Schwarz Testec 81051</t>
  </si>
  <si>
    <t>conrad</t>
  </si>
  <si>
    <t>101438 - 05</t>
  </si>
  <si>
    <t>RND 205-00242</t>
  </si>
  <si>
    <t>Lötbare Schraubklemme - 12-pol, RM 5,08 mm, 90°</t>
  </si>
  <si>
    <t>Streifenrasterplatine, Hartpapier, 160x100mm</t>
  </si>
  <si>
    <t>H5SR160</t>
  </si>
  <si>
    <t>SK M3</t>
  </si>
  <si>
    <t>Sechskantmuttern, M3 (100er Pack)</t>
  </si>
  <si>
    <t>MESSLEITUNG 3SW</t>
  </si>
  <si>
    <t>Messleitung hochflexibel 1x1,0mm² sw 3m Ring</t>
  </si>
  <si>
    <t>Messleitung hochflexibel 1x1,0mm² rot 3m Ring</t>
  </si>
  <si>
    <t>MESSLEITUNG 3RT</t>
  </si>
  <si>
    <t>Distanzhülsen, Metall, 6-Kant, M3, 5mm</t>
  </si>
  <si>
    <t>DA 5 MM</t>
  </si>
  <si>
    <t>Distanzhülsen, Metall, 6-Kant, M3, 15mm</t>
  </si>
  <si>
    <t>DA 15MM</t>
  </si>
  <si>
    <t>Distanzhülsen, Metall, 6-Kant, M3, 25mm</t>
  </si>
  <si>
    <t>DA 25MM</t>
  </si>
  <si>
    <t>DA 30MM</t>
  </si>
  <si>
    <t>Distanzhülsen, Metall, 6-Kant, M3, 30mm</t>
  </si>
  <si>
    <t>Unterlegscheiben, 3,2 mm 100er Pack</t>
  </si>
  <si>
    <t>SKU 3,2-100</t>
  </si>
  <si>
    <t>SZK M3X10-200</t>
  </si>
  <si>
    <t>Zylinderkopfschrauben, Schlitz, M3, 10 mm 200stk</t>
  </si>
  <si>
    <t>Ergebnis</t>
  </si>
  <si>
    <t>Montage:</t>
  </si>
  <si>
    <t>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</si>
</sst>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  <numFmt numFmtId="166" formatCode="[$$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164" fontId="4" fillId="2" borderId="1" xfId="1" applyNumberFormat="1" applyFont="1" applyFill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2" borderId="2" xfId="0" applyFont="1" applyFill="1" applyBorder="1"/>
    <xf numFmtId="166" fontId="0" fillId="0" borderId="0" xfId="0" applyNumberFormat="1"/>
    <xf numFmtId="49" fontId="0" fillId="0" borderId="0" xfId="0" applyNumberFormat="1"/>
    <xf numFmtId="165" fontId="4" fillId="2" borderId="1" xfId="1" applyNumberFormat="1" applyFont="1" applyFill="1" applyBorder="1"/>
    <xf numFmtId="0" fontId="0" fillId="0" borderId="0" xfId="0" applyAlignment="1">
      <alignment horizontal="left"/>
    </xf>
  </cellXfs>
  <cellStyles count="18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Standard" xfId="0" builtinId="0"/>
    <cellStyle name="Währung" xfId="1" builtinId="4"/>
  </cellStyles>
  <dxfs count="17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border outline="0">
        <top style="medium">
          <color theme="1"/>
        </top>
      </border>
    </dxf>
    <dxf>
      <numFmt numFmtId="165" formatCode="#,##0.00\ &quot;€&quot;"/>
    </dxf>
    <dxf>
      <numFmt numFmtId="165" formatCode="#,##0.00\ &quot;€&quot;"/>
    </dxf>
    <dxf>
      <border outline="0">
        <top style="medium">
          <color theme="1"/>
        </top>
      </border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* #,##0.00\ [$€-407]_-;\-* #,##0.00\ [$€-407]_-;_-* &quot;-&quot;??\ [$€-407]_-;_-@_-"/>
      <fill>
        <patternFill patternType="solid">
          <fgColor theme="7"/>
          <bgColor theme="7"/>
        </patternFill>
      </fill>
    </dxf>
    <dxf>
      <numFmt numFmtId="166" formatCode="[$$]#,##0.00"/>
    </dxf>
    <dxf>
      <numFmt numFmtId="166" formatCode="[$$]#,##0.00"/>
    </dxf>
    <dxf>
      <numFmt numFmtId="166" formatCode="[$$]#,##0.00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* #,##0.00\ [$€-407]_-;\-* #,##0.00\ [$€-407]_-;_-* &quot;-&quot;??\ [$€-407]_-;_-@_-"/>
      <fill>
        <patternFill patternType="solid">
          <fgColor theme="7"/>
          <bgColor theme="7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5" displayName="Tabelle5" ref="A19:F26" totalsRowCount="1" headerRowDxfId="16" tableBorderDxfId="15" headerRowCellStyle="Währung">
  <autoFilter ref="A19:F25" xr:uid="{00000000-0009-0000-0100-000005000000}"/>
  <tableColumns count="6">
    <tableColumn id="1" xr3:uid="{00000000-0010-0000-0000-000001000000}" name="Artikel" totalsRowLabel="Ergebnis"/>
    <tableColumn id="2" xr3:uid="{00000000-0010-0000-0000-000002000000}" name="Artikel-Nr."/>
    <tableColumn id="3" xr3:uid="{00000000-0010-0000-0000-000003000000}" name="Händler"/>
    <tableColumn id="4" xr3:uid="{00000000-0010-0000-0000-000004000000}" name="Anzahl"/>
    <tableColumn id="5" xr3:uid="{00000000-0010-0000-0000-000005000000}" name="Einzelpreis" dataDxfId="14"/>
    <tableColumn id="6" xr3:uid="{00000000-0010-0000-0000-000006000000}" name="Total" totalsRowFunction="sum" dataDxfId="13" totalsRowDxfId="12">
      <calculatedColumnFormula>Tabelle5[[#This Row],[Anzahl]]*Tabelle5[[#This Row],[Einzelpreis]]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30:F50" totalsRowCount="1" headerRowDxfId="11" tableBorderDxfId="10" headerRowCellStyle="Währung">
  <autoFilter ref="A30:F49" xr:uid="{00000000-0009-0000-0100-000006000000}"/>
  <tableColumns count="6">
    <tableColumn id="1" xr3:uid="{00000000-0010-0000-0100-000001000000}" name="Artikel" totalsRowLabel="Ergebnis"/>
    <tableColumn id="2" xr3:uid="{00000000-0010-0000-0100-000002000000}" name="Artikel-Nr."/>
    <tableColumn id="3" xr3:uid="{00000000-0010-0000-0100-000003000000}" name="Händler"/>
    <tableColumn id="4" xr3:uid="{00000000-0010-0000-0100-000004000000}" name="Anzahl"/>
    <tableColumn id="5" xr3:uid="{00000000-0010-0000-0100-000005000000}" name="Einzelpreis" dataDxfId="9"/>
    <tableColumn id="6" xr3:uid="{00000000-0010-0000-0100-000006000000}" name="Total" totalsRowFunction="sum" dataDxfId="8" totalsRowDxfId="7">
      <calculatedColumnFormula>Tabelle6[[#This Row],[Anzahl]]*Tabelle6[[#This Row],[Einzelpreis]]</calculatedColumnFormula>
    </tableColumn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e8" displayName="Tabelle8" ref="A53:F61" totalsRowCount="1" tableBorderDxfId="6">
  <autoFilter ref="A53:F60" xr:uid="{00000000-0009-0000-0100-000008000000}"/>
  <tableColumns count="6">
    <tableColumn id="1" xr3:uid="{00000000-0010-0000-0200-000001000000}" name="Artikel" totalsRowLabel="Ergebnis"/>
    <tableColumn id="2" xr3:uid="{00000000-0010-0000-0200-000002000000}" name="Artikel-Nr."/>
    <tableColumn id="3" xr3:uid="{00000000-0010-0000-0200-000003000000}" name="Händler"/>
    <tableColumn id="4" xr3:uid="{00000000-0010-0000-0200-000004000000}" name="Anzahl"/>
    <tableColumn id="5" xr3:uid="{00000000-0010-0000-0200-000005000000}" name="Einzelpreis"/>
    <tableColumn id="6" xr3:uid="{00000000-0010-0000-0200-000006000000}" name="Total" totalsRowFunction="sum" dataDxfId="5" totalsRowDxfId="4">
      <calculatedColumnFormula>Tabelle8[[#This Row],[Anzahl]]*Tabelle8[[#This Row],[Einzelpreis]]</calculatedColumnFormula>
    </tableColumn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e10" displayName="Tabelle10" ref="A2:F16" totalsRowCount="1" tableBorderDxfId="3">
  <autoFilter ref="A2:F15" xr:uid="{00000000-0009-0000-0100-00000A000000}"/>
  <tableColumns count="6">
    <tableColumn id="1" xr3:uid="{00000000-0010-0000-0300-000001000000}" name="Artikel" totalsRowLabel="Ergebnis"/>
    <tableColumn id="2" xr3:uid="{00000000-0010-0000-0300-000002000000}" name="Artikel-Nr."/>
    <tableColumn id="3" xr3:uid="{00000000-0010-0000-0300-000003000000}" name="Händler"/>
    <tableColumn id="4" xr3:uid="{00000000-0010-0000-0300-000004000000}" name="Anzahl"/>
    <tableColumn id="5" xr3:uid="{00000000-0010-0000-0300-000005000000}" name="Einzelpreis" dataDxfId="2"/>
    <tableColumn id="6" xr3:uid="{00000000-0010-0000-0300-000006000000}" name="Total" totalsRowFunction="sum" dataDxfId="1" totalsRowDxfId="0">
      <calculatedColumnFormula>Tabelle10[[#This Row],[Anzahl]]*Tabelle10[[#This Row],[Einzelpreis]]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21" zoomScale="150" zoomScaleNormal="150" workbookViewId="0">
      <selection activeCell="D42" sqref="D42"/>
    </sheetView>
  </sheetViews>
  <sheetFormatPr baseColWidth="10" defaultRowHeight="16" x14ac:dyDescent="0.2"/>
  <cols>
    <col min="1" max="1" width="69.5" customWidth="1"/>
    <col min="2" max="2" width="18.1640625" customWidth="1"/>
    <col min="5" max="6" width="11.6640625" customWidth="1"/>
    <col min="7" max="7" width="25.1640625" customWidth="1"/>
  </cols>
  <sheetData>
    <row r="1" spans="1:6" x14ac:dyDescent="0.2">
      <c r="A1" s="1" t="s">
        <v>41</v>
      </c>
    </row>
    <row r="2" spans="1:6" ht="17" thickBot="1" x14ac:dyDescent="0.25">
      <c r="A2" s="7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4" t="s">
        <v>8</v>
      </c>
    </row>
    <row r="3" spans="1:6" x14ac:dyDescent="0.2">
      <c r="A3" t="s">
        <v>5</v>
      </c>
      <c r="B3" t="s">
        <v>7</v>
      </c>
      <c r="C3" t="s">
        <v>6</v>
      </c>
      <c r="D3">
        <v>4</v>
      </c>
      <c r="E3" s="5">
        <v>1.59</v>
      </c>
      <c r="F3" s="5">
        <f>Tabelle10[[#This Row],[Anzahl]]*Tabelle10[[#This Row],[Einzelpreis]]</f>
        <v>6.36</v>
      </c>
    </row>
    <row r="4" spans="1:6" x14ac:dyDescent="0.2">
      <c r="A4" t="s">
        <v>9</v>
      </c>
      <c r="B4" s="11">
        <v>392</v>
      </c>
      <c r="C4" t="s">
        <v>10</v>
      </c>
      <c r="D4">
        <v>1</v>
      </c>
      <c r="E4" s="5">
        <v>21.4</v>
      </c>
      <c r="F4" s="5">
        <f>Tabelle10[[#This Row],[Anzahl]]*Tabelle10[[#This Row],[Einzelpreis]]</f>
        <v>21.4</v>
      </c>
    </row>
    <row r="5" spans="1:6" x14ac:dyDescent="0.2">
      <c r="A5" t="s">
        <v>11</v>
      </c>
      <c r="B5" s="11">
        <v>162</v>
      </c>
      <c r="C5" t="s">
        <v>10</v>
      </c>
      <c r="D5">
        <v>1</v>
      </c>
      <c r="E5" s="5">
        <v>19.899999999999999</v>
      </c>
      <c r="F5" s="5">
        <f>Tabelle10[[#This Row],[Anzahl]]*Tabelle10[[#This Row],[Einzelpreis]]</f>
        <v>19.899999999999999</v>
      </c>
    </row>
    <row r="6" spans="1:6" x14ac:dyDescent="0.2">
      <c r="A6" t="s">
        <v>12</v>
      </c>
      <c r="B6" s="11">
        <v>500</v>
      </c>
      <c r="C6" t="s">
        <v>10</v>
      </c>
      <c r="D6">
        <v>1</v>
      </c>
      <c r="E6" s="5">
        <v>5.4</v>
      </c>
      <c r="F6" s="5">
        <f>Tabelle10[[#This Row],[Anzahl]]*Tabelle10[[#This Row],[Einzelpreis]]</f>
        <v>5.4</v>
      </c>
    </row>
    <row r="7" spans="1:6" x14ac:dyDescent="0.2">
      <c r="A7" t="s">
        <v>14</v>
      </c>
      <c r="B7" t="s">
        <v>13</v>
      </c>
      <c r="C7" t="s">
        <v>15</v>
      </c>
      <c r="D7">
        <v>2</v>
      </c>
      <c r="E7" s="5">
        <v>3.85</v>
      </c>
      <c r="F7" s="5">
        <f>Tabelle10[[#This Row],[Anzahl]]*Tabelle10[[#This Row],[Einzelpreis]]</f>
        <v>7.7</v>
      </c>
    </row>
    <row r="8" spans="1:6" x14ac:dyDescent="0.2">
      <c r="A8" t="s">
        <v>16</v>
      </c>
      <c r="B8" t="s">
        <v>17</v>
      </c>
      <c r="C8" t="s">
        <v>15</v>
      </c>
      <c r="D8">
        <v>1</v>
      </c>
      <c r="E8" s="5">
        <v>30.45</v>
      </c>
      <c r="F8" s="5">
        <f>Tabelle10[[#This Row],[Anzahl]]*Tabelle10[[#This Row],[Einzelpreis]]</f>
        <v>30.45</v>
      </c>
    </row>
    <row r="9" spans="1:6" x14ac:dyDescent="0.2">
      <c r="A9" t="s">
        <v>19</v>
      </c>
      <c r="B9" t="s">
        <v>18</v>
      </c>
      <c r="C9" t="s">
        <v>15</v>
      </c>
      <c r="D9">
        <v>1</v>
      </c>
      <c r="E9" s="5">
        <v>0.47</v>
      </c>
      <c r="F9" s="5">
        <f>Tabelle10[[#This Row],[Anzahl]]*Tabelle10[[#This Row],[Einzelpreis]]</f>
        <v>0.47</v>
      </c>
    </row>
    <row r="10" spans="1:6" x14ac:dyDescent="0.2">
      <c r="A10" t="s">
        <v>21</v>
      </c>
      <c r="B10" t="s">
        <v>20</v>
      </c>
      <c r="C10" t="s">
        <v>15</v>
      </c>
      <c r="D10">
        <v>1</v>
      </c>
      <c r="E10" s="5">
        <v>1.99</v>
      </c>
      <c r="F10" s="5">
        <f>Tabelle10[[#This Row],[Anzahl]]*Tabelle10[[#This Row],[Einzelpreis]]</f>
        <v>1.99</v>
      </c>
    </row>
    <row r="11" spans="1:6" x14ac:dyDescent="0.2">
      <c r="A11" t="s">
        <v>79</v>
      </c>
      <c r="B11" t="s">
        <v>81</v>
      </c>
      <c r="C11" t="s">
        <v>80</v>
      </c>
      <c r="D11">
        <v>1</v>
      </c>
      <c r="E11" s="5">
        <v>10.92</v>
      </c>
      <c r="F11" s="5">
        <f>Tabelle10[[#This Row],[Anzahl]]*Tabelle10[[#This Row],[Einzelpreis]]</f>
        <v>10.92</v>
      </c>
    </row>
    <row r="12" spans="1:6" x14ac:dyDescent="0.2">
      <c r="A12" t="s">
        <v>83</v>
      </c>
      <c r="B12" t="s">
        <v>82</v>
      </c>
      <c r="C12" t="s">
        <v>15</v>
      </c>
      <c r="D12">
        <v>6</v>
      </c>
      <c r="E12" s="5">
        <v>0.99</v>
      </c>
      <c r="F12" s="5">
        <f>Tabelle10[[#This Row],[Anzahl]]*Tabelle10[[#This Row],[Einzelpreis]]</f>
        <v>5.9399999999999995</v>
      </c>
    </row>
    <row r="13" spans="1:6" x14ac:dyDescent="0.2">
      <c r="A13" t="s">
        <v>84</v>
      </c>
      <c r="B13" t="s">
        <v>85</v>
      </c>
      <c r="C13" t="s">
        <v>15</v>
      </c>
      <c r="D13">
        <v>2</v>
      </c>
      <c r="E13" s="5">
        <v>1.6</v>
      </c>
      <c r="F13" s="5">
        <f>Tabelle10[[#This Row],[Anzahl]]*Tabelle10[[#This Row],[Einzelpreis]]</f>
        <v>3.2</v>
      </c>
    </row>
    <row r="14" spans="1:6" x14ac:dyDescent="0.2">
      <c r="A14" t="s">
        <v>89</v>
      </c>
      <c r="B14" t="s">
        <v>88</v>
      </c>
      <c r="C14" t="s">
        <v>15</v>
      </c>
      <c r="D14">
        <v>1</v>
      </c>
      <c r="E14" s="5">
        <v>3.45</v>
      </c>
      <c r="F14" s="5">
        <f>Tabelle10[[#This Row],[Anzahl]]*Tabelle10[[#This Row],[Einzelpreis]]</f>
        <v>3.45</v>
      </c>
    </row>
    <row r="15" spans="1:6" x14ac:dyDescent="0.2">
      <c r="A15" t="s">
        <v>90</v>
      </c>
      <c r="B15" t="s">
        <v>91</v>
      </c>
      <c r="C15" t="s">
        <v>15</v>
      </c>
      <c r="D15">
        <v>1</v>
      </c>
      <c r="E15" s="5">
        <v>3.45</v>
      </c>
      <c r="F15" s="5">
        <f>Tabelle10[[#This Row],[Anzahl]]*Tabelle10[[#This Row],[Einzelpreis]]</f>
        <v>3.45</v>
      </c>
    </row>
    <row r="16" spans="1:6" x14ac:dyDescent="0.2">
      <c r="A16" t="s">
        <v>104</v>
      </c>
      <c r="F16" s="5">
        <f>SUBTOTAL(109,Tabelle10[Total])</f>
        <v>120.63</v>
      </c>
    </row>
    <row r="17" spans="1:6" x14ac:dyDescent="0.2">
      <c r="B17" s="6"/>
      <c r="E17" s="5"/>
      <c r="F17" s="5"/>
    </row>
    <row r="18" spans="1:6" x14ac:dyDescent="0.2">
      <c r="A18" s="1" t="s">
        <v>77</v>
      </c>
    </row>
    <row r="19" spans="1:6" ht="17" thickBot="1" x14ac:dyDescent="0.25">
      <c r="A19" s="7" t="s">
        <v>0</v>
      </c>
      <c r="B19" s="2" t="s">
        <v>1</v>
      </c>
      <c r="C19" s="3" t="s">
        <v>2</v>
      </c>
      <c r="D19" s="3" t="s">
        <v>3</v>
      </c>
      <c r="E19" s="4" t="s">
        <v>4</v>
      </c>
      <c r="F19" s="4" t="s">
        <v>8</v>
      </c>
    </row>
    <row r="20" spans="1:6" x14ac:dyDescent="0.2">
      <c r="A20" t="s">
        <v>23</v>
      </c>
      <c r="B20" t="s">
        <v>22</v>
      </c>
      <c r="C20" t="s">
        <v>24</v>
      </c>
      <c r="D20">
        <v>16</v>
      </c>
      <c r="E20" s="8">
        <v>62.67</v>
      </c>
      <c r="F20" s="8">
        <f>Tabelle5[[#This Row],[Anzahl]]*Tabelle5[[#This Row],[Einzelpreis]]</f>
        <v>1002.72</v>
      </c>
    </row>
    <row r="21" spans="1:6" x14ac:dyDescent="0.2">
      <c r="A21" t="s">
        <v>25</v>
      </c>
      <c r="B21" t="s">
        <v>26</v>
      </c>
      <c r="C21" t="s">
        <v>24</v>
      </c>
      <c r="D21">
        <v>1</v>
      </c>
      <c r="E21" s="8">
        <v>66.81</v>
      </c>
      <c r="F21" s="8">
        <f>Tabelle5[[#This Row],[Anzahl]]*Tabelle5[[#This Row],[Einzelpreis]]</f>
        <v>66.81</v>
      </c>
    </row>
    <row r="22" spans="1:6" x14ac:dyDescent="0.2">
      <c r="A22" t="s">
        <v>27</v>
      </c>
      <c r="B22" t="s">
        <v>28</v>
      </c>
      <c r="C22" t="s">
        <v>24</v>
      </c>
      <c r="D22">
        <v>1</v>
      </c>
      <c r="E22" s="8">
        <v>162.96</v>
      </c>
      <c r="F22" s="8">
        <f>Tabelle5[[#This Row],[Anzahl]]*Tabelle5[[#This Row],[Einzelpreis]]</f>
        <v>162.96</v>
      </c>
    </row>
    <row r="23" spans="1:6" x14ac:dyDescent="0.2">
      <c r="A23" t="s">
        <v>29</v>
      </c>
      <c r="B23" t="s">
        <v>30</v>
      </c>
      <c r="C23" t="s">
        <v>24</v>
      </c>
      <c r="D23">
        <v>1</v>
      </c>
      <c r="E23" s="8">
        <v>75.25</v>
      </c>
      <c r="F23" s="8">
        <f>Tabelle5[[#This Row],[Anzahl]]*Tabelle5[[#This Row],[Einzelpreis]]</f>
        <v>75.25</v>
      </c>
    </row>
    <row r="24" spans="1:6" x14ac:dyDescent="0.2">
      <c r="A24" t="s">
        <v>32</v>
      </c>
      <c r="B24" t="s">
        <v>31</v>
      </c>
      <c r="C24" t="s">
        <v>24</v>
      </c>
      <c r="D24">
        <v>40</v>
      </c>
      <c r="E24" s="8">
        <v>2.42</v>
      </c>
      <c r="F24" s="8">
        <f>Tabelle5[[#This Row],[Anzahl]]*Tabelle5[[#This Row],[Einzelpreis]]</f>
        <v>96.8</v>
      </c>
    </row>
    <row r="25" spans="1:6" x14ac:dyDescent="0.2">
      <c r="A25" t="s">
        <v>34</v>
      </c>
      <c r="B25" t="s">
        <v>33</v>
      </c>
      <c r="C25" t="s">
        <v>24</v>
      </c>
      <c r="D25">
        <v>10</v>
      </c>
      <c r="E25" s="8">
        <v>2.42</v>
      </c>
      <c r="F25" s="8">
        <f>Tabelle5[[#This Row],[Anzahl]]*Tabelle5[[#This Row],[Einzelpreis]]</f>
        <v>24.2</v>
      </c>
    </row>
    <row r="26" spans="1:6" x14ac:dyDescent="0.2">
      <c r="A26" t="s">
        <v>104</v>
      </c>
      <c r="F26" s="8">
        <f>SUBTOTAL(109,Tabelle5[Total])</f>
        <v>1428.74</v>
      </c>
    </row>
    <row r="27" spans="1:6" x14ac:dyDescent="0.2">
      <c r="E27" t="s">
        <v>106</v>
      </c>
      <c r="F27" s="5">
        <v>1196.5</v>
      </c>
    </row>
    <row r="29" spans="1:6" x14ac:dyDescent="0.2">
      <c r="A29" s="1" t="s">
        <v>78</v>
      </c>
    </row>
    <row r="30" spans="1:6" ht="17" thickBot="1" x14ac:dyDescent="0.25">
      <c r="A30" s="7" t="s">
        <v>0</v>
      </c>
      <c r="B30" s="2" t="s">
        <v>1</v>
      </c>
      <c r="C30" s="3" t="s">
        <v>2</v>
      </c>
      <c r="D30" s="3" t="s">
        <v>3</v>
      </c>
      <c r="E30" s="4" t="s">
        <v>4</v>
      </c>
      <c r="F30" s="10" t="s">
        <v>8</v>
      </c>
    </row>
    <row r="31" spans="1:6" x14ac:dyDescent="0.2">
      <c r="A31" t="s">
        <v>35</v>
      </c>
      <c r="B31" t="s">
        <v>37</v>
      </c>
      <c r="C31" t="s">
        <v>36</v>
      </c>
      <c r="D31">
        <v>2</v>
      </c>
      <c r="E31" s="5">
        <v>46.12</v>
      </c>
      <c r="F31" s="5">
        <f>Tabelle6[[#This Row],[Anzahl]]*Tabelle6[[#This Row],[Einzelpreis]]</f>
        <v>92.24</v>
      </c>
    </row>
    <row r="32" spans="1:6" x14ac:dyDescent="0.2">
      <c r="A32" t="s">
        <v>42</v>
      </c>
      <c r="B32" t="s">
        <v>38</v>
      </c>
      <c r="C32" t="s">
        <v>36</v>
      </c>
      <c r="D32">
        <v>2</v>
      </c>
      <c r="E32" s="5">
        <v>79.930000000000007</v>
      </c>
      <c r="F32" s="5">
        <f>Tabelle6[[#This Row],[Anzahl]]*Tabelle6[[#This Row],[Einzelpreis]]</f>
        <v>159.86000000000001</v>
      </c>
    </row>
    <row r="33" spans="1:6" x14ac:dyDescent="0.2">
      <c r="A33" t="s">
        <v>39</v>
      </c>
      <c r="B33" t="s">
        <v>40</v>
      </c>
      <c r="C33" t="s">
        <v>36</v>
      </c>
      <c r="D33">
        <v>1</v>
      </c>
      <c r="E33" s="5">
        <v>86.91</v>
      </c>
      <c r="F33" s="5">
        <f>Tabelle6[[#This Row],[Anzahl]]*Tabelle6[[#This Row],[Einzelpreis]]</f>
        <v>86.91</v>
      </c>
    </row>
    <row r="34" spans="1:6" x14ac:dyDescent="0.2">
      <c r="A34" t="s">
        <v>43</v>
      </c>
      <c r="B34" t="s">
        <v>45</v>
      </c>
      <c r="C34" t="s">
        <v>44</v>
      </c>
      <c r="D34">
        <v>1</v>
      </c>
      <c r="E34" s="5">
        <v>23.82</v>
      </c>
      <c r="F34" s="5">
        <f>Tabelle6[[#This Row],[Anzahl]]*Tabelle6[[#This Row],[Einzelpreis]]</f>
        <v>23.82</v>
      </c>
    </row>
    <row r="35" spans="1:6" x14ac:dyDescent="0.2">
      <c r="A35" t="s">
        <v>46</v>
      </c>
      <c r="B35" t="s">
        <v>47</v>
      </c>
      <c r="C35" t="s">
        <v>44</v>
      </c>
      <c r="D35">
        <v>1</v>
      </c>
      <c r="E35" s="5">
        <v>16.54</v>
      </c>
      <c r="F35" s="5">
        <f>Tabelle6[[#This Row],[Anzahl]]*Tabelle6[[#This Row],[Einzelpreis]]</f>
        <v>16.54</v>
      </c>
    </row>
    <row r="36" spans="1:6" x14ac:dyDescent="0.2">
      <c r="A36" t="s">
        <v>48</v>
      </c>
      <c r="B36" t="s">
        <v>49</v>
      </c>
      <c r="C36" t="s">
        <v>44</v>
      </c>
      <c r="D36">
        <v>1</v>
      </c>
      <c r="E36" s="5">
        <v>14.47</v>
      </c>
      <c r="F36" s="5">
        <f>Tabelle6[[#This Row],[Anzahl]]*Tabelle6[[#This Row],[Einzelpreis]]</f>
        <v>14.47</v>
      </c>
    </row>
    <row r="37" spans="1:6" x14ac:dyDescent="0.2">
      <c r="A37" t="s">
        <v>50</v>
      </c>
      <c r="B37" t="s">
        <v>51</v>
      </c>
      <c r="C37" t="s">
        <v>44</v>
      </c>
      <c r="D37">
        <v>1</v>
      </c>
      <c r="E37" s="5">
        <v>14.33</v>
      </c>
      <c r="F37" s="5">
        <f>Tabelle6[[#This Row],[Anzahl]]*Tabelle6[[#This Row],[Einzelpreis]]</f>
        <v>14.33</v>
      </c>
    </row>
    <row r="38" spans="1:6" x14ac:dyDescent="0.2">
      <c r="A38" t="s">
        <v>53</v>
      </c>
      <c r="B38" t="s">
        <v>52</v>
      </c>
      <c r="C38" t="s">
        <v>54</v>
      </c>
      <c r="D38">
        <v>6</v>
      </c>
      <c r="E38" s="5">
        <v>1.24</v>
      </c>
      <c r="F38" s="5">
        <f>Tabelle6[[#This Row],[Anzahl]]*Tabelle6[[#This Row],[Einzelpreis]]</f>
        <v>7.4399999999999995</v>
      </c>
    </row>
    <row r="39" spans="1:6" x14ac:dyDescent="0.2">
      <c r="A39" t="s">
        <v>55</v>
      </c>
      <c r="B39" t="s">
        <v>56</v>
      </c>
      <c r="C39" t="s">
        <v>54</v>
      </c>
      <c r="D39">
        <v>5</v>
      </c>
      <c r="E39" s="5">
        <v>1.19</v>
      </c>
      <c r="F39" s="5">
        <f>Tabelle6[[#This Row],[Anzahl]]*Tabelle6[[#This Row],[Einzelpreis]]</f>
        <v>5.9499999999999993</v>
      </c>
    </row>
    <row r="40" spans="1:6" x14ac:dyDescent="0.2">
      <c r="A40" t="s">
        <v>58</v>
      </c>
      <c r="B40" t="s">
        <v>57</v>
      </c>
      <c r="C40" t="s">
        <v>54</v>
      </c>
      <c r="D40">
        <v>5</v>
      </c>
      <c r="E40" s="5">
        <v>1.24</v>
      </c>
      <c r="F40" s="5">
        <f>Tabelle6[[#This Row],[Anzahl]]*Tabelle6[[#This Row],[Einzelpreis]]</f>
        <v>6.2</v>
      </c>
    </row>
    <row r="41" spans="1:6" x14ac:dyDescent="0.2">
      <c r="A41" t="s">
        <v>60</v>
      </c>
      <c r="B41" t="s">
        <v>59</v>
      </c>
      <c r="C41" t="s">
        <v>54</v>
      </c>
      <c r="D41">
        <v>3</v>
      </c>
      <c r="E41" s="5">
        <v>1.52</v>
      </c>
      <c r="F41" s="5">
        <f>Tabelle6[[#This Row],[Anzahl]]*Tabelle6[[#This Row],[Einzelpreis]]</f>
        <v>4.5600000000000005</v>
      </c>
    </row>
    <row r="42" spans="1:6" x14ac:dyDescent="0.2">
      <c r="A42" t="s">
        <v>61</v>
      </c>
      <c r="B42" t="s">
        <v>62</v>
      </c>
      <c r="C42" t="s">
        <v>54</v>
      </c>
      <c r="D42">
        <v>3</v>
      </c>
      <c r="E42" s="5">
        <v>1.59</v>
      </c>
      <c r="F42" s="5">
        <f>Tabelle6[[#This Row],[Anzahl]]*Tabelle6[[#This Row],[Einzelpreis]]</f>
        <v>4.7700000000000005</v>
      </c>
    </row>
    <row r="43" spans="1:6" x14ac:dyDescent="0.2">
      <c r="A43" t="s">
        <v>63</v>
      </c>
      <c r="B43" t="s">
        <v>64</v>
      </c>
      <c r="C43" t="s">
        <v>54</v>
      </c>
      <c r="D43">
        <v>3</v>
      </c>
      <c r="E43" s="5">
        <v>1.71</v>
      </c>
      <c r="F43" s="5">
        <f>Tabelle6[[#This Row],[Anzahl]]*Tabelle6[[#This Row],[Einzelpreis]]</f>
        <v>5.13</v>
      </c>
    </row>
    <row r="44" spans="1:6" x14ac:dyDescent="0.2">
      <c r="A44" t="s">
        <v>65</v>
      </c>
      <c r="B44" t="s">
        <v>66</v>
      </c>
      <c r="C44" t="s">
        <v>54</v>
      </c>
      <c r="D44">
        <v>1</v>
      </c>
      <c r="E44" s="5">
        <v>2.88</v>
      </c>
      <c r="F44" s="5">
        <f>Tabelle6[[#This Row],[Anzahl]]*Tabelle6[[#This Row],[Einzelpreis]]</f>
        <v>2.88</v>
      </c>
    </row>
    <row r="45" spans="1:6" x14ac:dyDescent="0.2">
      <c r="A45" t="s">
        <v>68</v>
      </c>
      <c r="B45" t="s">
        <v>67</v>
      </c>
      <c r="C45" t="s">
        <v>54</v>
      </c>
      <c r="D45">
        <v>2</v>
      </c>
      <c r="E45" s="5">
        <v>1.58</v>
      </c>
      <c r="F45" s="5">
        <f>Tabelle6[[#This Row],[Anzahl]]*Tabelle6[[#This Row],[Einzelpreis]]</f>
        <v>3.16</v>
      </c>
    </row>
    <row r="46" spans="1:6" x14ac:dyDescent="0.2">
      <c r="A46" t="s">
        <v>70</v>
      </c>
      <c r="B46" t="s">
        <v>69</v>
      </c>
      <c r="C46" t="s">
        <v>54</v>
      </c>
      <c r="D46">
        <v>1</v>
      </c>
      <c r="E46" s="5">
        <v>6</v>
      </c>
      <c r="F46" s="5">
        <f>Tabelle6[[#This Row],[Anzahl]]*Tabelle6[[#This Row],[Einzelpreis]]</f>
        <v>6</v>
      </c>
    </row>
    <row r="47" spans="1:6" x14ac:dyDescent="0.2">
      <c r="A47" t="s">
        <v>72</v>
      </c>
      <c r="B47" t="s">
        <v>71</v>
      </c>
      <c r="C47" t="s">
        <v>54</v>
      </c>
      <c r="D47">
        <v>1</v>
      </c>
      <c r="E47" s="5">
        <v>2.02</v>
      </c>
      <c r="F47" s="5">
        <f>Tabelle6[[#This Row],[Anzahl]]*Tabelle6[[#This Row],[Einzelpreis]]</f>
        <v>2.02</v>
      </c>
    </row>
    <row r="48" spans="1:6" x14ac:dyDescent="0.2">
      <c r="A48" t="s">
        <v>74</v>
      </c>
      <c r="B48" t="s">
        <v>73</v>
      </c>
      <c r="C48" t="s">
        <v>54</v>
      </c>
      <c r="D48">
        <v>1</v>
      </c>
      <c r="E48" s="5">
        <v>10</v>
      </c>
      <c r="F48" s="5">
        <f>Tabelle6[[#This Row],[Anzahl]]*Tabelle6[[#This Row],[Einzelpreis]]</f>
        <v>10</v>
      </c>
    </row>
    <row r="49" spans="1:6" x14ac:dyDescent="0.2">
      <c r="A49" t="s">
        <v>76</v>
      </c>
      <c r="B49" s="9" t="s">
        <v>75</v>
      </c>
      <c r="C49" t="s">
        <v>54</v>
      </c>
      <c r="D49">
        <v>1</v>
      </c>
      <c r="E49" s="5">
        <v>0.66</v>
      </c>
      <c r="F49" s="5">
        <f>Tabelle6[[#This Row],[Anzahl]]*Tabelle6[[#This Row],[Einzelpreis]]</f>
        <v>0.66</v>
      </c>
    </row>
    <row r="50" spans="1:6" x14ac:dyDescent="0.2">
      <c r="A50" t="s">
        <v>104</v>
      </c>
      <c r="F50" s="5">
        <f>SUBTOTAL(109,Tabelle6[Total])</f>
        <v>466.94</v>
      </c>
    </row>
    <row r="52" spans="1:6" x14ac:dyDescent="0.2">
      <c r="A52" s="1" t="s">
        <v>105</v>
      </c>
    </row>
    <row r="53" spans="1:6" ht="17" thickBot="1" x14ac:dyDescent="0.25">
      <c r="A53" s="7" t="s">
        <v>0</v>
      </c>
      <c r="B53" s="2" t="s">
        <v>1</v>
      </c>
      <c r="C53" s="3" t="s">
        <v>2</v>
      </c>
      <c r="D53" s="3" t="s">
        <v>3</v>
      </c>
      <c r="E53" s="4" t="s">
        <v>4</v>
      </c>
      <c r="F53" s="10" t="s">
        <v>8</v>
      </c>
    </row>
    <row r="54" spans="1:6" x14ac:dyDescent="0.2">
      <c r="A54" t="s">
        <v>87</v>
      </c>
      <c r="B54" t="s">
        <v>86</v>
      </c>
      <c r="C54" t="s">
        <v>15</v>
      </c>
      <c r="D54">
        <v>1</v>
      </c>
      <c r="E54" s="5">
        <v>0.98</v>
      </c>
      <c r="F54" s="5">
        <f>Tabelle8[[#This Row],[Anzahl]]*Tabelle8[[#This Row],[Einzelpreis]]</f>
        <v>0.98</v>
      </c>
    </row>
    <row r="55" spans="1:6" x14ac:dyDescent="0.2">
      <c r="A55" t="s">
        <v>92</v>
      </c>
      <c r="B55" t="s">
        <v>93</v>
      </c>
      <c r="C55" t="s">
        <v>15</v>
      </c>
      <c r="D55">
        <v>10</v>
      </c>
      <c r="E55" s="5">
        <v>0.11</v>
      </c>
      <c r="F55" s="5">
        <f>Tabelle8[[#This Row],[Anzahl]]*Tabelle8[[#This Row],[Einzelpreis]]</f>
        <v>1.1000000000000001</v>
      </c>
    </row>
    <row r="56" spans="1:6" x14ac:dyDescent="0.2">
      <c r="A56" t="s">
        <v>94</v>
      </c>
      <c r="B56" t="s">
        <v>95</v>
      </c>
      <c r="C56" t="s">
        <v>15</v>
      </c>
      <c r="D56">
        <v>10</v>
      </c>
      <c r="E56" s="5">
        <v>0.13</v>
      </c>
      <c r="F56" s="5">
        <f>Tabelle8[[#This Row],[Anzahl]]*Tabelle8[[#This Row],[Einzelpreis]]</f>
        <v>1.3</v>
      </c>
    </row>
    <row r="57" spans="1:6" x14ac:dyDescent="0.2">
      <c r="A57" t="s">
        <v>96</v>
      </c>
      <c r="B57" t="s">
        <v>97</v>
      </c>
      <c r="C57" t="s">
        <v>15</v>
      </c>
      <c r="D57">
        <v>10</v>
      </c>
      <c r="E57" s="5">
        <v>0.17</v>
      </c>
      <c r="F57" s="5">
        <f>Tabelle8[[#This Row],[Anzahl]]*Tabelle8[[#This Row],[Einzelpreis]]</f>
        <v>1.7000000000000002</v>
      </c>
    </row>
    <row r="58" spans="1:6" x14ac:dyDescent="0.2">
      <c r="A58" t="s">
        <v>99</v>
      </c>
      <c r="B58" t="s">
        <v>98</v>
      </c>
      <c r="C58" t="s">
        <v>15</v>
      </c>
      <c r="D58">
        <v>30</v>
      </c>
      <c r="E58" s="5">
        <v>0.2</v>
      </c>
      <c r="F58" s="5">
        <f>Tabelle8[[#This Row],[Anzahl]]*Tabelle8[[#This Row],[Einzelpreis]]</f>
        <v>6</v>
      </c>
    </row>
    <row r="59" spans="1:6" x14ac:dyDescent="0.2">
      <c r="A59" t="s">
        <v>100</v>
      </c>
      <c r="B59" t="s">
        <v>101</v>
      </c>
      <c r="C59" t="s">
        <v>15</v>
      </c>
      <c r="D59">
        <v>1</v>
      </c>
      <c r="E59" s="5">
        <v>1.1499999999999999</v>
      </c>
      <c r="F59" s="5">
        <f>Tabelle8[[#This Row],[Anzahl]]*Tabelle8[[#This Row],[Einzelpreis]]</f>
        <v>1.1499999999999999</v>
      </c>
    </row>
    <row r="60" spans="1:6" x14ac:dyDescent="0.2">
      <c r="A60" t="s">
        <v>103</v>
      </c>
      <c r="B60" t="s">
        <v>102</v>
      </c>
      <c r="C60" t="s">
        <v>15</v>
      </c>
      <c r="D60">
        <v>1</v>
      </c>
      <c r="E60" s="5">
        <v>1.85</v>
      </c>
      <c r="F60" s="5">
        <f>Tabelle8[[#This Row],[Anzahl]]*Tabelle8[[#This Row],[Einzelpreis]]</f>
        <v>1.85</v>
      </c>
    </row>
    <row r="61" spans="1:6" x14ac:dyDescent="0.2">
      <c r="A61" t="s">
        <v>104</v>
      </c>
      <c r="F61" s="5">
        <f>SUBTOTAL(109,Tabelle8[Total])</f>
        <v>14.08</v>
      </c>
    </row>
  </sheetData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50" zoomScaleNormal="150" workbookViewId="0">
      <selection activeCell="A4" sqref="A4:XFD7"/>
    </sheetView>
  </sheetViews>
  <sheetFormatPr baseColWidth="10" defaultRowHeight="16" x14ac:dyDescent="0.2"/>
  <cols>
    <col min="1" max="1" width="43.5" customWidth="1"/>
    <col min="2" max="2" width="11.6640625" customWidth="1"/>
    <col min="5" max="5" width="12.6640625" customWidth="1"/>
    <col min="7" max="7" width="12.6640625" customWidth="1"/>
    <col min="8" max="8" width="14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Elektronik</vt:lpstr>
      <vt:lpstr>Optional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Benjamin Escribano</cp:lastModifiedBy>
  <dcterms:created xsi:type="dcterms:W3CDTF">2017-10-12T12:00:50Z</dcterms:created>
  <dcterms:modified xsi:type="dcterms:W3CDTF">2021-06-15T15:02:23Z</dcterms:modified>
</cp:coreProperties>
</file>