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A50369E2-C443-40E5-BCCE-944CC41169A4}" xr6:coauthVersionLast="32" xr6:coauthVersionMax="32" xr10:uidLastSave="{00000000-0000-0000-0000-000000000000}"/>
  <bookViews>
    <workbookView xWindow="0" yWindow="0" windowWidth="19200" windowHeight="7060" xr2:uid="{00000000-000D-0000-FFFF-FFFF00000000}"/>
  </bookViews>
  <sheets>
    <sheet name="Homework" sheetId="1" r:id="rId1"/>
    <sheet name="MarketData" sheetId="2" r:id="rId2"/>
  </sheets>
  <calcPr calcId="179017"/>
</workbook>
</file>

<file path=xl/calcChain.xml><?xml version="1.0" encoding="utf-8"?>
<calcChain xmlns="http://schemas.openxmlformats.org/spreadsheetml/2006/main">
  <c r="C57" i="2" l="1"/>
  <c r="C58" i="2" s="1"/>
  <c r="C59" i="2" s="1"/>
  <c r="C60" i="2" s="1"/>
  <c r="C61" i="2" s="1"/>
  <c r="C62" i="2" s="1"/>
  <c r="C63" i="2" s="1"/>
  <c r="C64" i="2" s="1"/>
  <c r="C56" i="2"/>
  <c r="C47" i="2"/>
  <c r="C48" i="2" s="1"/>
  <c r="C49" i="2" s="1"/>
  <c r="C50" i="2" s="1"/>
  <c r="C51" i="2" s="1"/>
  <c r="C52" i="2" s="1"/>
  <c r="C53" i="2" s="1"/>
  <c r="C54" i="2" s="1"/>
  <c r="C46" i="2"/>
  <c r="C37" i="2"/>
  <c r="C38" i="2" s="1"/>
  <c r="C39" i="2" s="1"/>
  <c r="C40" i="2" s="1"/>
  <c r="C41" i="2" s="1"/>
  <c r="C42" i="2" s="1"/>
  <c r="C43" i="2" s="1"/>
  <c r="C44" i="2" s="1"/>
  <c r="C36" i="2"/>
  <c r="C27" i="2"/>
  <c r="C28" i="2" s="1"/>
  <c r="C29" i="2" s="1"/>
  <c r="C30" i="2" s="1"/>
  <c r="C31" i="2" s="1"/>
  <c r="C32" i="2" s="1"/>
  <c r="C33" i="2" s="1"/>
  <c r="C34" i="2" s="1"/>
  <c r="C26" i="2"/>
  <c r="C17" i="2"/>
  <c r="C18" i="2" s="1"/>
  <c r="C19" i="2" s="1"/>
  <c r="C20" i="2" s="1"/>
  <c r="C21" i="2" s="1"/>
  <c r="C22" i="2" s="1"/>
  <c r="C23" i="2" s="1"/>
  <c r="C24" i="2" s="1"/>
  <c r="C16" i="2"/>
  <c r="C7" i="2"/>
  <c r="C8" i="2" s="1"/>
  <c r="C9" i="2" s="1"/>
  <c r="C10" i="2" s="1"/>
  <c r="C11" i="2" s="1"/>
  <c r="C12" i="2" s="1"/>
  <c r="C13" i="2" s="1"/>
  <c r="C14" i="2" s="1"/>
  <c r="C6" i="2"/>
  <c r="F6" i="2" s="1"/>
  <c r="K4" i="2"/>
  <c r="J4" i="2"/>
  <c r="I4" i="2"/>
  <c r="H4" i="2"/>
  <c r="F5" i="2"/>
  <c r="F4" i="2"/>
  <c r="G4" i="2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H5" i="2" s="1"/>
  <c r="D16" i="2"/>
  <c r="H6" i="2" s="1"/>
  <c r="D17" i="2"/>
  <c r="H7" i="2" s="1"/>
  <c r="D18" i="2"/>
  <c r="H8" i="2" s="1"/>
  <c r="D19" i="2"/>
  <c r="H9" i="2" s="1"/>
  <c r="D20" i="2"/>
  <c r="H10" i="2" s="1"/>
  <c r="D21" i="2"/>
  <c r="H11" i="2" s="1"/>
  <c r="D22" i="2"/>
  <c r="H12" i="2" s="1"/>
  <c r="D23" i="2"/>
  <c r="H13" i="2" s="1"/>
  <c r="D24" i="2"/>
  <c r="H14" i="2" s="1"/>
  <c r="D25" i="2"/>
  <c r="I5" i="2" s="1"/>
  <c r="D26" i="2"/>
  <c r="I6" i="2" s="1"/>
  <c r="D27" i="2"/>
  <c r="I7" i="2" s="1"/>
  <c r="D28" i="2"/>
  <c r="I8" i="2" s="1"/>
  <c r="D29" i="2"/>
  <c r="I9" i="2" s="1"/>
  <c r="D30" i="2"/>
  <c r="I10" i="2" s="1"/>
  <c r="D31" i="2"/>
  <c r="I11" i="2" s="1"/>
  <c r="D32" i="2"/>
  <c r="I12" i="2" s="1"/>
  <c r="D33" i="2"/>
  <c r="I13" i="2" s="1"/>
  <c r="D34" i="2"/>
  <c r="I14" i="2" s="1"/>
  <c r="D35" i="2"/>
  <c r="J5" i="2" s="1"/>
  <c r="D36" i="2"/>
  <c r="J6" i="2" s="1"/>
  <c r="D37" i="2"/>
  <c r="J7" i="2" s="1"/>
  <c r="D38" i="2"/>
  <c r="J8" i="2" s="1"/>
  <c r="D39" i="2"/>
  <c r="J9" i="2" s="1"/>
  <c r="D40" i="2"/>
  <c r="J10" i="2" s="1"/>
  <c r="D41" i="2"/>
  <c r="J11" i="2" s="1"/>
  <c r="D42" i="2"/>
  <c r="J12" i="2" s="1"/>
  <c r="D43" i="2"/>
  <c r="J13" i="2" s="1"/>
  <c r="D44" i="2"/>
  <c r="J14" i="2" s="1"/>
  <c r="D45" i="2"/>
  <c r="K5" i="2" s="1"/>
  <c r="D46" i="2"/>
  <c r="K6" i="2" s="1"/>
  <c r="D47" i="2"/>
  <c r="K7" i="2" s="1"/>
  <c r="D48" i="2"/>
  <c r="K8" i="2" s="1"/>
  <c r="D49" i="2"/>
  <c r="K9" i="2" s="1"/>
  <c r="D50" i="2"/>
  <c r="K10" i="2" s="1"/>
  <c r="D51" i="2"/>
  <c r="K11" i="2" s="1"/>
  <c r="D52" i="2"/>
  <c r="K12" i="2" s="1"/>
  <c r="D53" i="2"/>
  <c r="K13" i="2" s="1"/>
  <c r="D54" i="2"/>
  <c r="K14" i="2" s="1"/>
  <c r="D55" i="2"/>
  <c r="D56" i="2"/>
  <c r="D57" i="2"/>
  <c r="D58" i="2"/>
  <c r="D59" i="2"/>
  <c r="D60" i="2"/>
  <c r="D61" i="2"/>
  <c r="D62" i="2"/>
  <c r="D63" i="2"/>
  <c r="D64" i="2"/>
  <c r="D5" i="2"/>
  <c r="G5" i="2" s="1"/>
  <c r="L14" i="2" l="1"/>
  <c r="L10" i="2"/>
  <c r="L6" i="2"/>
  <c r="L13" i="2"/>
  <c r="L9" i="2"/>
  <c r="L12" i="2"/>
  <c r="L8" i="2"/>
  <c r="L11" i="2"/>
  <c r="L7" i="2"/>
  <c r="L5" i="2"/>
  <c r="K18" i="2"/>
  <c r="I16" i="2"/>
  <c r="J16" i="2"/>
  <c r="H16" i="2"/>
  <c r="J18" i="2"/>
  <c r="J17" i="2"/>
  <c r="K17" i="2"/>
  <c r="K16" i="2"/>
  <c r="I18" i="2"/>
  <c r="I17" i="2"/>
  <c r="G16" i="2"/>
  <c r="H18" i="2"/>
  <c r="H17" i="2"/>
  <c r="G18" i="2"/>
  <c r="G17" i="2"/>
  <c r="G15" i="2"/>
  <c r="K15" i="2"/>
  <c r="I15" i="2"/>
  <c r="J15" i="2"/>
  <c r="H15" i="2"/>
  <c r="L16" i="2" l="1"/>
  <c r="C12" i="1" s="1"/>
  <c r="L17" i="2"/>
  <c r="L18" i="2"/>
  <c r="L15" i="2"/>
  <c r="C13" i="1" s="1"/>
  <c r="F7" i="2"/>
  <c r="F8" i="2" l="1"/>
  <c r="F9" i="2" l="1"/>
  <c r="F10" i="2" l="1"/>
  <c r="F11" i="2" l="1"/>
  <c r="F12" i="2" l="1"/>
  <c r="F14" i="2" l="1"/>
  <c r="F13" i="2"/>
</calcChain>
</file>

<file path=xl/sharedStrings.xml><?xml version="1.0" encoding="utf-8"?>
<sst xmlns="http://schemas.openxmlformats.org/spreadsheetml/2006/main" count="105" uniqueCount="36">
  <si>
    <t>Question 1:</t>
  </si>
  <si>
    <t>Question 2:</t>
  </si>
  <si>
    <t>Question 3:</t>
  </si>
  <si>
    <t>Add a VaR function which calculates the portfolio and marginal var of a single instrument type.</t>
  </si>
  <si>
    <t>Question 4:</t>
  </si>
  <si>
    <t>Question 5:</t>
  </si>
  <si>
    <t>On this sheet there should be a button. This will run the marginal vars of all instruments and present the following information:</t>
  </si>
  <si>
    <t>A.</t>
  </si>
  <si>
    <t>B.</t>
  </si>
  <si>
    <t>C.</t>
  </si>
  <si>
    <t>Which instrument had the highest marginal VaR.</t>
  </si>
  <si>
    <t>What the portfolio VaR is.</t>
  </si>
  <si>
    <t>Code a Derivatives class.</t>
  </si>
  <si>
    <t>Code a Portfolio collections class.</t>
  </si>
  <si>
    <t>Build a generic dataset (use Rand() ) on page "MarketData". This dataset should have 10 trading days, with 5 different instrument types, each once a day; total of 50 rows.</t>
  </si>
  <si>
    <t>D.</t>
  </si>
  <si>
    <t>Removing which instrument from the portfolio would yield the best overall portfolio return. You must remove only 1 instrument.</t>
  </si>
  <si>
    <t>Removing which instrument from the portfolio would yield the lowest (most attractive) portfolio VaR. You must remove only 1 instrument.</t>
  </si>
  <si>
    <t>Equity</t>
  </si>
  <si>
    <t>Commodity</t>
  </si>
  <si>
    <t>CDS</t>
  </si>
  <si>
    <t>Fixed Income</t>
  </si>
  <si>
    <t>Futures</t>
  </si>
  <si>
    <t>FX</t>
  </si>
  <si>
    <t>Asset Class</t>
  </si>
  <si>
    <t>Date</t>
  </si>
  <si>
    <t>Return</t>
  </si>
  <si>
    <t>Market Data:ZaKoo! Finance</t>
  </si>
  <si>
    <t>Portfolio</t>
  </si>
  <si>
    <t>VaR</t>
  </si>
  <si>
    <t>Average Return</t>
  </si>
  <si>
    <t>average</t>
  </si>
  <si>
    <t>99% VaR</t>
  </si>
  <si>
    <t>95% VaR</t>
  </si>
  <si>
    <t>90% VaR</t>
  </si>
  <si>
    <t>Weighted Average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</si>
</sst>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/>
    <xf numFmtId="14" fontId="0" fillId="0" borderId="2" xfId="0" applyNumberFormat="1" applyBorder="1"/>
    <xf numFmtId="10" fontId="0" fillId="0" borderId="2" xfId="0" applyNumberFormat="1" applyBorder="1"/>
    <xf numFmtId="0" fontId="0" fillId="2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showGridLines="0" tabSelected="1" workbookViewId="0">
      <selection activeCell="C12" sqref="C12"/>
    </sheetView>
  </sheetViews>
  <sheetFormatPr defaultRowHeight="14.5" x14ac:dyDescent="0.35"/>
  <cols>
    <col min="1" max="1" width="13" customWidth="1"/>
  </cols>
  <sheetData>
    <row r="1" spans="1:18" x14ac:dyDescent="0.35">
      <c r="A1" s="1" t="s">
        <v>0</v>
      </c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5">
      <c r="A2" s="1" t="s">
        <v>1</v>
      </c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5">
      <c r="A3" s="1" t="s">
        <v>2</v>
      </c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5">
      <c r="A4" s="1" t="s">
        <v>4</v>
      </c>
      <c r="B4" s="3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5">
      <c r="A5" s="1" t="s">
        <v>5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5">
      <c r="A6" s="2" t="s">
        <v>7</v>
      </c>
      <c r="B6" s="3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5">
      <c r="A7" s="2" t="s">
        <v>8</v>
      </c>
      <c r="B7" s="3" t="s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5">
      <c r="A8" s="2" t="s">
        <v>9</v>
      </c>
      <c r="B8" s="3" t="s">
        <v>16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5">
      <c r="A9" s="2" t="s">
        <v>15</v>
      </c>
      <c r="B9" s="3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1" spans="1:18" x14ac:dyDescent="0.35">
      <c r="B11" s="7" t="s">
        <v>28</v>
      </c>
      <c r="C11" s="7"/>
      <c r="E11" s="7" t="s">
        <v>18</v>
      </c>
      <c r="F11" s="7"/>
      <c r="H11" s="7" t="s">
        <v>19</v>
      </c>
      <c r="I11" s="7"/>
      <c r="K11" s="7" t="s">
        <v>21</v>
      </c>
      <c r="L11" s="7"/>
      <c r="N11" s="7" t="s">
        <v>20</v>
      </c>
      <c r="O11" s="7"/>
      <c r="Q11" s="7" t="s">
        <v>22</v>
      </c>
      <c r="R11" s="7"/>
    </row>
    <row r="12" spans="1:18" x14ac:dyDescent="0.35">
      <c r="B12" s="4" t="s">
        <v>29</v>
      </c>
      <c r="C12" s="6">
        <f ca="1">MarketData!L16</f>
        <v>-4.4227354697997316E-2</v>
      </c>
      <c r="E12" s="4" t="s">
        <v>29</v>
      </c>
      <c r="F12" s="4"/>
      <c r="H12" s="4" t="s">
        <v>29</v>
      </c>
      <c r="I12" s="4"/>
      <c r="K12" s="4" t="s">
        <v>29</v>
      </c>
      <c r="L12" s="4"/>
      <c r="N12" s="4" t="s">
        <v>29</v>
      </c>
      <c r="O12" s="4"/>
      <c r="Q12" s="4" t="s">
        <v>29</v>
      </c>
      <c r="R12" s="4"/>
    </row>
    <row r="13" spans="1:18" x14ac:dyDescent="0.35">
      <c r="B13" s="4" t="s">
        <v>30</v>
      </c>
      <c r="C13" s="6">
        <f ca="1">MarketData!L15</f>
        <v>-9.8673743047366399E-4</v>
      </c>
      <c r="E13" s="4" t="s">
        <v>30</v>
      </c>
      <c r="F13" s="4"/>
      <c r="H13" s="4" t="s">
        <v>30</v>
      </c>
      <c r="I13" s="4"/>
      <c r="K13" s="4" t="s">
        <v>30</v>
      </c>
      <c r="L13" s="4"/>
      <c r="N13" s="4" t="s">
        <v>30</v>
      </c>
      <c r="O13" s="4"/>
      <c r="Q13" s="4" t="s">
        <v>30</v>
      </c>
      <c r="R13" s="4"/>
    </row>
  </sheetData>
  <mergeCells count="9">
    <mergeCell ref="B7:R7"/>
    <mergeCell ref="B8:R8"/>
    <mergeCell ref="B9:R9"/>
    <mergeCell ref="B1:R1"/>
    <mergeCell ref="B2:R2"/>
    <mergeCell ref="B3:R3"/>
    <mergeCell ref="B4:R4"/>
    <mergeCell ref="B5:R5"/>
    <mergeCell ref="B6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64"/>
  <sheetViews>
    <sheetView showGridLines="0" topLeftCell="A3" workbookViewId="0">
      <selection activeCell="M10" sqref="M10"/>
    </sheetView>
  </sheetViews>
  <sheetFormatPr defaultRowHeight="14.5" x14ac:dyDescent="0.35"/>
  <cols>
    <col min="3" max="3" width="9.453125" bestFit="1" customWidth="1"/>
    <col min="6" max="6" width="9.453125" bestFit="1" customWidth="1"/>
    <col min="7" max="7" width="9" customWidth="1"/>
  </cols>
  <sheetData>
    <row r="3" spans="2:12" x14ac:dyDescent="0.35">
      <c r="B3" t="s">
        <v>27</v>
      </c>
    </row>
    <row r="4" spans="2:12" x14ac:dyDescent="0.35">
      <c r="B4" s="7" t="s">
        <v>24</v>
      </c>
      <c r="C4" s="7" t="s">
        <v>25</v>
      </c>
      <c r="D4" s="7" t="s">
        <v>26</v>
      </c>
      <c r="F4" s="7" t="str">
        <f>C4</f>
        <v>Date</v>
      </c>
      <c r="G4" s="7" t="str">
        <f>B5</f>
        <v>Equity</v>
      </c>
      <c r="H4" s="7" t="str">
        <f>B15</f>
        <v>Commodity</v>
      </c>
      <c r="I4" s="7" t="str">
        <f>B25</f>
        <v>CDS</v>
      </c>
      <c r="J4" s="7" t="str">
        <f>B35</f>
        <v>Fixed Income</v>
      </c>
      <c r="K4" s="7" t="str">
        <f>B45</f>
        <v>Futures</v>
      </c>
      <c r="L4" s="7" t="s">
        <v>35</v>
      </c>
    </row>
    <row r="5" spans="2:12" x14ac:dyDescent="0.35">
      <c r="B5" s="4" t="s">
        <v>18</v>
      </c>
      <c r="C5" s="5">
        <v>43235</v>
      </c>
      <c r="D5" s="6">
        <f ca="1">RAND()*0.2-0.1</f>
        <v>6.7574766278481774E-2</v>
      </c>
      <c r="F5" s="5">
        <f>C5</f>
        <v>43235</v>
      </c>
      <c r="G5" s="6">
        <f ca="1">D5</f>
        <v>6.7574766278481774E-2</v>
      </c>
      <c r="H5" s="6">
        <f ca="1">D15</f>
        <v>-9.4453507874811063E-2</v>
      </c>
      <c r="I5" s="6">
        <f ca="1">D25</f>
        <v>-2.571786128000389E-2</v>
      </c>
      <c r="J5" s="6">
        <f ca="1">D35</f>
        <v>-4.7445739357424847E-2</v>
      </c>
      <c r="K5" s="6">
        <f ca="1">D45</f>
        <v>-9.6171532531101736E-2</v>
      </c>
      <c r="L5" s="6">
        <f ca="1">AVERAGE(G5:K5)</f>
        <v>-3.9242774952971946E-2</v>
      </c>
    </row>
    <row r="6" spans="2:12" x14ac:dyDescent="0.35">
      <c r="B6" s="4" t="s">
        <v>18</v>
      </c>
      <c r="C6" s="5">
        <f>WORKDAY(C5,-1)</f>
        <v>43234</v>
      </c>
      <c r="D6" s="6">
        <f t="shared" ref="D6:D64" ca="1" si="0">RAND()*0.2-0.1</f>
        <v>9.3959760220113847E-2</v>
      </c>
      <c r="F6" s="5">
        <f t="shared" ref="F6:F14" si="1">C6</f>
        <v>43234</v>
      </c>
      <c r="G6" s="6">
        <f t="shared" ref="G6:G14" ca="1" si="2">D6</f>
        <v>9.3959760220113847E-2</v>
      </c>
      <c r="H6" s="6">
        <f t="shared" ref="H6:H14" ca="1" si="3">D16</f>
        <v>1.1185775261845873E-2</v>
      </c>
      <c r="I6" s="6">
        <f t="shared" ref="I6:I14" ca="1" si="4">D26</f>
        <v>-4.7670079776441047E-2</v>
      </c>
      <c r="J6" s="6">
        <f t="shared" ref="J6:J14" ca="1" si="5">D36</f>
        <v>-3.1116585158310103E-2</v>
      </c>
      <c r="K6" s="6">
        <f t="shared" ref="K6:K14" ca="1" si="6">D46</f>
        <v>-8.9200547244301404E-2</v>
      </c>
      <c r="L6" s="6">
        <f t="shared" ref="L6:L14" ca="1" si="7">AVERAGE(G6:K6)</f>
        <v>-1.2568335339418568E-2</v>
      </c>
    </row>
    <row r="7" spans="2:12" x14ac:dyDescent="0.35">
      <c r="B7" s="4" t="s">
        <v>18</v>
      </c>
      <c r="C7" s="5">
        <f t="shared" ref="C7:C14" si="8">WORKDAY(C6,-1)</f>
        <v>43231</v>
      </c>
      <c r="D7" s="6">
        <f t="shared" ca="1" si="0"/>
        <v>1.8540568653821032E-2</v>
      </c>
      <c r="F7" s="5">
        <f t="shared" si="1"/>
        <v>43231</v>
      </c>
      <c r="G7" s="6">
        <f t="shared" ca="1" si="2"/>
        <v>1.8540568653821032E-2</v>
      </c>
      <c r="H7" s="6">
        <f t="shared" ca="1" si="3"/>
        <v>8.8853924895664904E-2</v>
      </c>
      <c r="I7" s="6">
        <f t="shared" ca="1" si="4"/>
        <v>-9.8813999756223903E-2</v>
      </c>
      <c r="J7" s="6">
        <f t="shared" ca="1" si="5"/>
        <v>3.3912085079329912E-2</v>
      </c>
      <c r="K7" s="6">
        <f t="shared" ca="1" si="6"/>
        <v>2.2123217378406126E-2</v>
      </c>
      <c r="L7" s="6">
        <f t="shared" ca="1" si="7"/>
        <v>1.2923159250199615E-2</v>
      </c>
    </row>
    <row r="8" spans="2:12" x14ac:dyDescent="0.35">
      <c r="B8" s="4" t="s">
        <v>18</v>
      </c>
      <c r="C8" s="5">
        <f t="shared" si="8"/>
        <v>43230</v>
      </c>
      <c r="D8" s="6">
        <f t="shared" ca="1" si="0"/>
        <v>2.0691571988695492E-2</v>
      </c>
      <c r="F8" s="5">
        <f t="shared" si="1"/>
        <v>43230</v>
      </c>
      <c r="G8" s="6">
        <f t="shared" ca="1" si="2"/>
        <v>2.0691571988695492E-2</v>
      </c>
      <c r="H8" s="6">
        <f t="shared" ca="1" si="3"/>
        <v>-6.3211926833154866E-2</v>
      </c>
      <c r="I8" s="6">
        <f t="shared" ca="1" si="4"/>
        <v>-5.2989796818571633E-2</v>
      </c>
      <c r="J8" s="6">
        <f t="shared" ca="1" si="5"/>
        <v>-5.9215767619281448E-2</v>
      </c>
      <c r="K8" s="6">
        <f t="shared" ca="1" si="6"/>
        <v>-6.8875756279389966E-2</v>
      </c>
      <c r="L8" s="6">
        <f t="shared" ca="1" si="7"/>
        <v>-4.4720335112340484E-2</v>
      </c>
    </row>
    <row r="9" spans="2:12" x14ac:dyDescent="0.35">
      <c r="B9" s="4" t="s">
        <v>18</v>
      </c>
      <c r="C9" s="5">
        <f t="shared" si="8"/>
        <v>43229</v>
      </c>
      <c r="D9" s="6">
        <f t="shared" ca="1" si="0"/>
        <v>3.7252843277648995E-2</v>
      </c>
      <c r="F9" s="5">
        <f t="shared" si="1"/>
        <v>43229</v>
      </c>
      <c r="G9" s="6">
        <f t="shared" ca="1" si="2"/>
        <v>3.7252843277648995E-2</v>
      </c>
      <c r="H9" s="6">
        <f t="shared" ca="1" si="3"/>
        <v>5.9971337841119993E-2</v>
      </c>
      <c r="I9" s="6">
        <f t="shared" ca="1" si="4"/>
        <v>-1.1048937610519352E-2</v>
      </c>
      <c r="J9" s="6">
        <f t="shared" ca="1" si="5"/>
        <v>7.2369273894447889E-2</v>
      </c>
      <c r="K9" s="6">
        <f t="shared" ca="1" si="6"/>
        <v>-6.5524543649635628E-2</v>
      </c>
      <c r="L9" s="6">
        <f t="shared" ca="1" si="7"/>
        <v>1.8603994750612383E-2</v>
      </c>
    </row>
    <row r="10" spans="2:12" x14ac:dyDescent="0.35">
      <c r="B10" s="4" t="s">
        <v>18</v>
      </c>
      <c r="C10" s="5">
        <f t="shared" si="8"/>
        <v>43228</v>
      </c>
      <c r="D10" s="6">
        <f t="shared" ca="1" si="0"/>
        <v>8.2580800434926799E-2</v>
      </c>
      <c r="F10" s="5">
        <f t="shared" si="1"/>
        <v>43228</v>
      </c>
      <c r="G10" s="6">
        <f t="shared" ca="1" si="2"/>
        <v>8.2580800434926799E-2</v>
      </c>
      <c r="H10" s="6">
        <f t="shared" ca="1" si="3"/>
        <v>8.8386595182662342E-2</v>
      </c>
      <c r="I10" s="6">
        <f t="shared" ca="1" si="4"/>
        <v>-8.4303368975124859E-2</v>
      </c>
      <c r="J10" s="6">
        <f t="shared" ca="1" si="5"/>
        <v>-5.0550309442661326E-2</v>
      </c>
      <c r="K10" s="6">
        <f t="shared" ca="1" si="6"/>
        <v>8.7353867125140622E-2</v>
      </c>
      <c r="L10" s="6">
        <f t="shared" ca="1" si="7"/>
        <v>2.4693516864988715E-2</v>
      </c>
    </row>
    <row r="11" spans="2:12" x14ac:dyDescent="0.35">
      <c r="B11" s="4" t="s">
        <v>18</v>
      </c>
      <c r="C11" s="5">
        <f t="shared" si="8"/>
        <v>43227</v>
      </c>
      <c r="D11" s="6">
        <f t="shared" ca="1" si="0"/>
        <v>9.7741022675728789E-2</v>
      </c>
      <c r="F11" s="5">
        <f t="shared" si="1"/>
        <v>43227</v>
      </c>
      <c r="G11" s="6">
        <f t="shared" ca="1" si="2"/>
        <v>9.7741022675728789E-2</v>
      </c>
      <c r="H11" s="6">
        <f t="shared" ca="1" si="3"/>
        <v>9.2514705025513816E-2</v>
      </c>
      <c r="I11" s="6">
        <f t="shared" ca="1" si="4"/>
        <v>-5.3672260077161915E-3</v>
      </c>
      <c r="J11" s="6">
        <f t="shared" ca="1" si="5"/>
        <v>-1.2267408366532104E-2</v>
      </c>
      <c r="K11" s="6">
        <f t="shared" ca="1" si="6"/>
        <v>-8.3482441992460008E-2</v>
      </c>
      <c r="L11" s="6">
        <f t="shared" ca="1" si="7"/>
        <v>1.7827730266906865E-2</v>
      </c>
    </row>
    <row r="12" spans="2:12" x14ac:dyDescent="0.35">
      <c r="B12" s="4" t="s">
        <v>18</v>
      </c>
      <c r="C12" s="5">
        <f t="shared" si="8"/>
        <v>43224</v>
      </c>
      <c r="D12" s="6">
        <f t="shared" ca="1" si="0"/>
        <v>8.7744861072533015E-2</v>
      </c>
      <c r="F12" s="5">
        <f t="shared" si="1"/>
        <v>43224</v>
      </c>
      <c r="G12" s="6">
        <f t="shared" ca="1" si="2"/>
        <v>8.7744861072533015E-2</v>
      </c>
      <c r="H12" s="6">
        <f t="shared" ca="1" si="3"/>
        <v>-5.2223054903046975E-2</v>
      </c>
      <c r="I12" s="6">
        <f t="shared" ca="1" si="4"/>
        <v>6.2922923111577045E-2</v>
      </c>
      <c r="J12" s="6">
        <f t="shared" ca="1" si="5"/>
        <v>8.9166112455361296E-2</v>
      </c>
      <c r="K12" s="6">
        <f t="shared" ca="1" si="6"/>
        <v>-1.9340492408900789E-4</v>
      </c>
      <c r="L12" s="6">
        <f t="shared" ca="1" si="7"/>
        <v>3.748348736246708E-2</v>
      </c>
    </row>
    <row r="13" spans="2:12" x14ac:dyDescent="0.35">
      <c r="B13" s="4" t="s">
        <v>18</v>
      </c>
      <c r="C13" s="5">
        <f t="shared" si="8"/>
        <v>43223</v>
      </c>
      <c r="D13" s="6">
        <f t="shared" ca="1" si="0"/>
        <v>2.5896799722826824E-2</v>
      </c>
      <c r="F13" s="5">
        <f t="shared" si="1"/>
        <v>43223</v>
      </c>
      <c r="G13" s="6">
        <f t="shared" ca="1" si="2"/>
        <v>2.5896799722826824E-2</v>
      </c>
      <c r="H13" s="6">
        <f t="shared" ca="1" si="3"/>
        <v>-7.6985909796634805E-3</v>
      </c>
      <c r="I13" s="6">
        <f t="shared" ca="1" si="4"/>
        <v>-1.4475147107858105E-2</v>
      </c>
      <c r="J13" s="6">
        <f t="shared" ca="1" si="5"/>
        <v>5.4943547949653143E-2</v>
      </c>
      <c r="K13" s="6">
        <f t="shared" ca="1" si="6"/>
        <v>-1.418024582600301E-2</v>
      </c>
      <c r="L13" s="6">
        <f t="shared" ca="1" si="7"/>
        <v>8.897272751791075E-3</v>
      </c>
    </row>
    <row r="14" spans="2:12" x14ac:dyDescent="0.35">
      <c r="B14" s="4" t="s">
        <v>18</v>
      </c>
      <c r="C14" s="5">
        <f t="shared" si="8"/>
        <v>43222</v>
      </c>
      <c r="D14" s="6">
        <f t="shared" ca="1" si="0"/>
        <v>6.3182004389089746E-2</v>
      </c>
      <c r="F14" s="5">
        <f t="shared" si="1"/>
        <v>43222</v>
      </c>
      <c r="G14" s="6">
        <f t="shared" ca="1" si="2"/>
        <v>6.3182004389089746E-2</v>
      </c>
      <c r="H14" s="6">
        <f t="shared" ca="1" si="3"/>
        <v>-6.2438920018685833E-2</v>
      </c>
      <c r="I14" s="6">
        <f t="shared" ca="1" si="4"/>
        <v>6.3951123307322694E-3</v>
      </c>
      <c r="J14" s="6">
        <f t="shared" ca="1" si="5"/>
        <v>-9.0632749509029317E-2</v>
      </c>
      <c r="K14" s="6">
        <f t="shared" ca="1" si="6"/>
        <v>-8.5330897926963759E-2</v>
      </c>
      <c r="L14" s="6">
        <f t="shared" ca="1" si="7"/>
        <v>-3.3765090146971377E-2</v>
      </c>
    </row>
    <row r="15" spans="2:12" x14ac:dyDescent="0.35">
      <c r="B15" s="4" t="s">
        <v>19</v>
      </c>
      <c r="C15" s="5">
        <v>43235</v>
      </c>
      <c r="D15" s="6">
        <f t="shared" ca="1" si="0"/>
        <v>-9.4453507874811063E-2</v>
      </c>
      <c r="F15" s="5" t="s">
        <v>31</v>
      </c>
      <c r="G15" s="6">
        <f ca="1">AVERAGE(G5:G14)</f>
        <v>5.9516499871386616E-2</v>
      </c>
      <c r="H15" s="6">
        <f t="shared" ref="H15:L15" ca="1" si="9">AVERAGE(H5:H14)</f>
        <v>6.0886337597444709E-3</v>
      </c>
      <c r="I15" s="6">
        <f t="shared" ca="1" si="9"/>
        <v>-2.7106838189014965E-2</v>
      </c>
      <c r="J15" s="6">
        <f t="shared" ca="1" si="9"/>
        <v>-4.08375400744469E-3</v>
      </c>
      <c r="K15" s="6">
        <f t="shared" ca="1" si="9"/>
        <v>-3.9348228587039777E-2</v>
      </c>
      <c r="L15" s="6">
        <f t="shared" ca="1" si="9"/>
        <v>-9.8673743047366399E-4</v>
      </c>
    </row>
    <row r="16" spans="2:12" x14ac:dyDescent="0.35">
      <c r="B16" s="4" t="s">
        <v>19</v>
      </c>
      <c r="C16" s="5">
        <f>WORKDAY(C15,-1)</f>
        <v>43234</v>
      </c>
      <c r="D16" s="6">
        <f t="shared" ca="1" si="0"/>
        <v>1.1185775261845873E-2</v>
      </c>
      <c r="F16" s="5" t="s">
        <v>32</v>
      </c>
      <c r="G16" s="6">
        <f ca="1">PERCENTILE(G5:G14,0.01)</f>
        <v>1.8734158953959735E-2</v>
      </c>
      <c r="H16" s="6">
        <f t="shared" ref="H16:K16" ca="1" si="10">PERCENTILE(H5:H14,0.01)</f>
        <v>-9.1641765581062004E-2</v>
      </c>
      <c r="I16" s="6">
        <f t="shared" ca="1" si="10"/>
        <v>-9.7508042985924984E-2</v>
      </c>
      <c r="J16" s="6">
        <f t="shared" ca="1" si="10"/>
        <v>-8.7805221138952005E-2</v>
      </c>
      <c r="K16" s="6">
        <f t="shared" ca="1" si="10"/>
        <v>-9.5544143855289712E-2</v>
      </c>
      <c r="L16" s="6">
        <f t="shared" ref="L16" ca="1" si="11">PERCENTILE(L5:L14,0.01)</f>
        <v>-4.4227354697997316E-2</v>
      </c>
    </row>
    <row r="17" spans="2:12" x14ac:dyDescent="0.35">
      <c r="B17" s="4" t="s">
        <v>19</v>
      </c>
      <c r="C17" s="5">
        <f t="shared" ref="C17:C24" si="12">WORKDAY(C16,-1)</f>
        <v>43231</v>
      </c>
      <c r="D17" s="6">
        <f t="shared" ca="1" si="0"/>
        <v>8.8853924895664904E-2</v>
      </c>
      <c r="F17" s="5" t="s">
        <v>33</v>
      </c>
      <c r="G17" s="6">
        <f ca="1">PERCENTILE(G5:G14,0.05)</f>
        <v>1.9508520154514538E-2</v>
      </c>
      <c r="H17" s="6">
        <f t="shared" ref="H17:K17" ca="1" si="13">PERCENTILE(H5:H14,0.05)</f>
        <v>-8.0394796406065783E-2</v>
      </c>
      <c r="I17" s="6">
        <f t="shared" ca="1" si="13"/>
        <v>-9.2284215904729336E-2</v>
      </c>
      <c r="J17" s="6">
        <f t="shared" ca="1" si="13"/>
        <v>-7.6495107658642772E-2</v>
      </c>
      <c r="K17" s="6">
        <f t="shared" ca="1" si="13"/>
        <v>-9.3034589152041589E-2</v>
      </c>
      <c r="L17" s="6">
        <f t="shared" ref="L17" ca="1" si="14">PERCENTILE(L5:L14,0.05)</f>
        <v>-4.2255433040624645E-2</v>
      </c>
    </row>
    <row r="18" spans="2:12" x14ac:dyDescent="0.35">
      <c r="B18" s="4" t="s">
        <v>19</v>
      </c>
      <c r="C18" s="5">
        <f t="shared" si="12"/>
        <v>43230</v>
      </c>
      <c r="D18" s="6">
        <f t="shared" ca="1" si="0"/>
        <v>-6.3211926833154866E-2</v>
      </c>
      <c r="F18" s="5" t="s">
        <v>34</v>
      </c>
      <c r="G18" s="6">
        <f ca="1">PERCENTILE(G5:G14,0.1)</f>
        <v>2.0476471655208047E-2</v>
      </c>
      <c r="H18" s="6">
        <f t="shared" ref="H18:K18" ca="1" si="15">PERCENTILE(H5:H14,0.1)</f>
        <v>-6.6336084937320489E-2</v>
      </c>
      <c r="I18" s="6">
        <f t="shared" ca="1" si="15"/>
        <v>-8.5754432053234769E-2</v>
      </c>
      <c r="J18" s="6">
        <f t="shared" ca="1" si="15"/>
        <v>-6.2357465808256241E-2</v>
      </c>
      <c r="K18" s="6">
        <f t="shared" ca="1" si="15"/>
        <v>-8.9897645772981441E-2</v>
      </c>
      <c r="L18" s="6">
        <f t="shared" ref="L18" ca="1" si="16">PERCENTILE(L5:L14,0.1)</f>
        <v>-3.9790530968908798E-2</v>
      </c>
    </row>
    <row r="19" spans="2:12" x14ac:dyDescent="0.35">
      <c r="B19" s="4" t="s">
        <v>19</v>
      </c>
      <c r="C19" s="5">
        <f t="shared" si="12"/>
        <v>43229</v>
      </c>
      <c r="D19" s="6">
        <f t="shared" ca="1" si="0"/>
        <v>5.9971337841119993E-2</v>
      </c>
    </row>
    <row r="20" spans="2:12" x14ac:dyDescent="0.35">
      <c r="B20" s="4" t="s">
        <v>19</v>
      </c>
      <c r="C20" s="5">
        <f t="shared" si="12"/>
        <v>43228</v>
      </c>
      <c r="D20" s="6">
        <f t="shared" ca="1" si="0"/>
        <v>8.8386595182662342E-2</v>
      </c>
    </row>
    <row r="21" spans="2:12" x14ac:dyDescent="0.35">
      <c r="B21" s="4" t="s">
        <v>19</v>
      </c>
      <c r="C21" s="5">
        <f t="shared" si="12"/>
        <v>43227</v>
      </c>
      <c r="D21" s="6">
        <f t="shared" ca="1" si="0"/>
        <v>9.2514705025513816E-2</v>
      </c>
    </row>
    <row r="22" spans="2:12" x14ac:dyDescent="0.35">
      <c r="B22" s="4" t="s">
        <v>19</v>
      </c>
      <c r="C22" s="5">
        <f t="shared" si="12"/>
        <v>43224</v>
      </c>
      <c r="D22" s="6">
        <f t="shared" ca="1" si="0"/>
        <v>-5.2223054903046975E-2</v>
      </c>
    </row>
    <row r="23" spans="2:12" x14ac:dyDescent="0.35">
      <c r="B23" s="4" t="s">
        <v>19</v>
      </c>
      <c r="C23" s="5">
        <f t="shared" si="12"/>
        <v>43223</v>
      </c>
      <c r="D23" s="6">
        <f t="shared" ca="1" si="0"/>
        <v>-7.6985909796634805E-3</v>
      </c>
    </row>
    <row r="24" spans="2:12" x14ac:dyDescent="0.35">
      <c r="B24" s="4" t="s">
        <v>19</v>
      </c>
      <c r="C24" s="5">
        <f t="shared" si="12"/>
        <v>43222</v>
      </c>
      <c r="D24" s="6">
        <f t="shared" ca="1" si="0"/>
        <v>-6.2438920018685833E-2</v>
      </c>
    </row>
    <row r="25" spans="2:12" x14ac:dyDescent="0.35">
      <c r="B25" s="4" t="s">
        <v>20</v>
      </c>
      <c r="C25" s="5">
        <v>43235</v>
      </c>
      <c r="D25" s="6">
        <f t="shared" ca="1" si="0"/>
        <v>-2.571786128000389E-2</v>
      </c>
    </row>
    <row r="26" spans="2:12" x14ac:dyDescent="0.35">
      <c r="B26" s="4" t="s">
        <v>20</v>
      </c>
      <c r="C26" s="5">
        <f>WORKDAY(C25,-1)</f>
        <v>43234</v>
      </c>
      <c r="D26" s="6">
        <f t="shared" ca="1" si="0"/>
        <v>-4.7670079776441047E-2</v>
      </c>
    </row>
    <row r="27" spans="2:12" x14ac:dyDescent="0.35">
      <c r="B27" s="4" t="s">
        <v>20</v>
      </c>
      <c r="C27" s="5">
        <f t="shared" ref="C27:C34" si="17">WORKDAY(C26,-1)</f>
        <v>43231</v>
      </c>
      <c r="D27" s="6">
        <f t="shared" ca="1" si="0"/>
        <v>-9.8813999756223903E-2</v>
      </c>
    </row>
    <row r="28" spans="2:12" x14ac:dyDescent="0.35">
      <c r="B28" s="4" t="s">
        <v>20</v>
      </c>
      <c r="C28" s="5">
        <f t="shared" si="17"/>
        <v>43230</v>
      </c>
      <c r="D28" s="6">
        <f t="shared" ca="1" si="0"/>
        <v>-5.2989796818571633E-2</v>
      </c>
    </row>
    <row r="29" spans="2:12" x14ac:dyDescent="0.35">
      <c r="B29" s="4" t="s">
        <v>20</v>
      </c>
      <c r="C29" s="5">
        <f t="shared" si="17"/>
        <v>43229</v>
      </c>
      <c r="D29" s="6">
        <f t="shared" ca="1" si="0"/>
        <v>-1.1048937610519352E-2</v>
      </c>
    </row>
    <row r="30" spans="2:12" x14ac:dyDescent="0.35">
      <c r="B30" s="4" t="s">
        <v>20</v>
      </c>
      <c r="C30" s="5">
        <f t="shared" si="17"/>
        <v>43228</v>
      </c>
      <c r="D30" s="6">
        <f t="shared" ca="1" si="0"/>
        <v>-8.4303368975124859E-2</v>
      </c>
    </row>
    <row r="31" spans="2:12" x14ac:dyDescent="0.35">
      <c r="B31" s="4" t="s">
        <v>20</v>
      </c>
      <c r="C31" s="5">
        <f t="shared" si="17"/>
        <v>43227</v>
      </c>
      <c r="D31" s="6">
        <f t="shared" ca="1" si="0"/>
        <v>-5.3672260077161915E-3</v>
      </c>
    </row>
    <row r="32" spans="2:12" x14ac:dyDescent="0.35">
      <c r="B32" s="4" t="s">
        <v>20</v>
      </c>
      <c r="C32" s="5">
        <f t="shared" si="17"/>
        <v>43224</v>
      </c>
      <c r="D32" s="6">
        <f t="shared" ca="1" si="0"/>
        <v>6.2922923111577045E-2</v>
      </c>
    </row>
    <row r="33" spans="2:4" x14ac:dyDescent="0.35">
      <c r="B33" s="4" t="s">
        <v>20</v>
      </c>
      <c r="C33" s="5">
        <f t="shared" si="17"/>
        <v>43223</v>
      </c>
      <c r="D33" s="6">
        <f t="shared" ca="1" si="0"/>
        <v>-1.4475147107858105E-2</v>
      </c>
    </row>
    <row r="34" spans="2:4" x14ac:dyDescent="0.35">
      <c r="B34" s="4" t="s">
        <v>20</v>
      </c>
      <c r="C34" s="5">
        <f t="shared" si="17"/>
        <v>43222</v>
      </c>
      <c r="D34" s="6">
        <f t="shared" ca="1" si="0"/>
        <v>6.3951123307322694E-3</v>
      </c>
    </row>
    <row r="35" spans="2:4" x14ac:dyDescent="0.35">
      <c r="B35" s="4" t="s">
        <v>21</v>
      </c>
      <c r="C35" s="5">
        <v>43235</v>
      </c>
      <c r="D35" s="6">
        <f t="shared" ca="1" si="0"/>
        <v>-4.7445739357424847E-2</v>
      </c>
    </row>
    <row r="36" spans="2:4" x14ac:dyDescent="0.35">
      <c r="B36" s="4" t="s">
        <v>21</v>
      </c>
      <c r="C36" s="5">
        <f>WORKDAY(C35,-1)</f>
        <v>43234</v>
      </c>
      <c r="D36" s="6">
        <f t="shared" ca="1" si="0"/>
        <v>-3.1116585158310103E-2</v>
      </c>
    </row>
    <row r="37" spans="2:4" x14ac:dyDescent="0.35">
      <c r="B37" s="4" t="s">
        <v>21</v>
      </c>
      <c r="C37" s="5">
        <f t="shared" ref="C37:C44" si="18">WORKDAY(C36,-1)</f>
        <v>43231</v>
      </c>
      <c r="D37" s="6">
        <f t="shared" ca="1" si="0"/>
        <v>3.3912085079329912E-2</v>
      </c>
    </row>
    <row r="38" spans="2:4" x14ac:dyDescent="0.35">
      <c r="B38" s="4" t="s">
        <v>21</v>
      </c>
      <c r="C38" s="5">
        <f t="shared" si="18"/>
        <v>43230</v>
      </c>
      <c r="D38" s="6">
        <f t="shared" ca="1" si="0"/>
        <v>-5.9215767619281448E-2</v>
      </c>
    </row>
    <row r="39" spans="2:4" x14ac:dyDescent="0.35">
      <c r="B39" s="4" t="s">
        <v>21</v>
      </c>
      <c r="C39" s="5">
        <f t="shared" si="18"/>
        <v>43229</v>
      </c>
      <c r="D39" s="6">
        <f t="shared" ca="1" si="0"/>
        <v>7.2369273894447889E-2</v>
      </c>
    </row>
    <row r="40" spans="2:4" x14ac:dyDescent="0.35">
      <c r="B40" s="4" t="s">
        <v>21</v>
      </c>
      <c r="C40" s="5">
        <f t="shared" si="18"/>
        <v>43228</v>
      </c>
      <c r="D40" s="6">
        <f t="shared" ca="1" si="0"/>
        <v>-5.0550309442661326E-2</v>
      </c>
    </row>
    <row r="41" spans="2:4" x14ac:dyDescent="0.35">
      <c r="B41" s="4" t="s">
        <v>21</v>
      </c>
      <c r="C41" s="5">
        <f t="shared" si="18"/>
        <v>43227</v>
      </c>
      <c r="D41" s="6">
        <f t="shared" ca="1" si="0"/>
        <v>-1.2267408366532104E-2</v>
      </c>
    </row>
    <row r="42" spans="2:4" x14ac:dyDescent="0.35">
      <c r="B42" s="4" t="s">
        <v>21</v>
      </c>
      <c r="C42" s="5">
        <f t="shared" si="18"/>
        <v>43224</v>
      </c>
      <c r="D42" s="6">
        <f t="shared" ca="1" si="0"/>
        <v>8.9166112455361296E-2</v>
      </c>
    </row>
    <row r="43" spans="2:4" x14ac:dyDescent="0.35">
      <c r="B43" s="4" t="s">
        <v>21</v>
      </c>
      <c r="C43" s="5">
        <f t="shared" si="18"/>
        <v>43223</v>
      </c>
      <c r="D43" s="6">
        <f t="shared" ca="1" si="0"/>
        <v>5.4943547949653143E-2</v>
      </c>
    </row>
    <row r="44" spans="2:4" x14ac:dyDescent="0.35">
      <c r="B44" s="4" t="s">
        <v>21</v>
      </c>
      <c r="C44" s="5">
        <f t="shared" si="18"/>
        <v>43222</v>
      </c>
      <c r="D44" s="6">
        <f t="shared" ca="1" si="0"/>
        <v>-9.0632749509029317E-2</v>
      </c>
    </row>
    <row r="45" spans="2:4" x14ac:dyDescent="0.35">
      <c r="B45" s="4" t="s">
        <v>22</v>
      </c>
      <c r="C45" s="5">
        <v>43235</v>
      </c>
      <c r="D45" s="6">
        <f t="shared" ca="1" si="0"/>
        <v>-9.6171532531101736E-2</v>
      </c>
    </row>
    <row r="46" spans="2:4" x14ac:dyDescent="0.35">
      <c r="B46" s="4" t="s">
        <v>22</v>
      </c>
      <c r="C46" s="5">
        <f>WORKDAY(C45,-1)</f>
        <v>43234</v>
      </c>
      <c r="D46" s="6">
        <f t="shared" ca="1" si="0"/>
        <v>-8.9200547244301404E-2</v>
      </c>
    </row>
    <row r="47" spans="2:4" x14ac:dyDescent="0.35">
      <c r="B47" s="4" t="s">
        <v>22</v>
      </c>
      <c r="C47" s="5">
        <f t="shared" ref="C47:C54" si="19">WORKDAY(C46,-1)</f>
        <v>43231</v>
      </c>
      <c r="D47" s="6">
        <f t="shared" ca="1" si="0"/>
        <v>2.2123217378406126E-2</v>
      </c>
    </row>
    <row r="48" spans="2:4" x14ac:dyDescent="0.35">
      <c r="B48" s="4" t="s">
        <v>22</v>
      </c>
      <c r="C48" s="5">
        <f t="shared" si="19"/>
        <v>43230</v>
      </c>
      <c r="D48" s="6">
        <f t="shared" ca="1" si="0"/>
        <v>-6.8875756279389966E-2</v>
      </c>
    </row>
    <row r="49" spans="2:4" x14ac:dyDescent="0.35">
      <c r="B49" s="4" t="s">
        <v>22</v>
      </c>
      <c r="C49" s="5">
        <f t="shared" si="19"/>
        <v>43229</v>
      </c>
      <c r="D49" s="6">
        <f t="shared" ca="1" si="0"/>
        <v>-6.5524543649635628E-2</v>
      </c>
    </row>
    <row r="50" spans="2:4" x14ac:dyDescent="0.35">
      <c r="B50" s="4" t="s">
        <v>22</v>
      </c>
      <c r="C50" s="5">
        <f t="shared" si="19"/>
        <v>43228</v>
      </c>
      <c r="D50" s="6">
        <f t="shared" ca="1" si="0"/>
        <v>8.7353867125140622E-2</v>
      </c>
    </row>
    <row r="51" spans="2:4" x14ac:dyDescent="0.35">
      <c r="B51" s="4" t="s">
        <v>22</v>
      </c>
      <c r="C51" s="5">
        <f t="shared" si="19"/>
        <v>43227</v>
      </c>
      <c r="D51" s="6">
        <f t="shared" ca="1" si="0"/>
        <v>-8.3482441992460008E-2</v>
      </c>
    </row>
    <row r="52" spans="2:4" x14ac:dyDescent="0.35">
      <c r="B52" s="4" t="s">
        <v>22</v>
      </c>
      <c r="C52" s="5">
        <f t="shared" si="19"/>
        <v>43224</v>
      </c>
      <c r="D52" s="6">
        <f t="shared" ca="1" si="0"/>
        <v>-1.9340492408900789E-4</v>
      </c>
    </row>
    <row r="53" spans="2:4" x14ac:dyDescent="0.35">
      <c r="B53" s="4" t="s">
        <v>22</v>
      </c>
      <c r="C53" s="5">
        <f t="shared" si="19"/>
        <v>43223</v>
      </c>
      <c r="D53" s="6">
        <f t="shared" ca="1" si="0"/>
        <v>-1.418024582600301E-2</v>
      </c>
    </row>
    <row r="54" spans="2:4" x14ac:dyDescent="0.35">
      <c r="B54" s="4" t="s">
        <v>22</v>
      </c>
      <c r="C54" s="5">
        <f t="shared" si="19"/>
        <v>43222</v>
      </c>
      <c r="D54" s="6">
        <f t="shared" ca="1" si="0"/>
        <v>-8.5330897926963759E-2</v>
      </c>
    </row>
    <row r="55" spans="2:4" x14ac:dyDescent="0.35">
      <c r="B55" s="4" t="s">
        <v>23</v>
      </c>
      <c r="C55" s="5">
        <v>43235</v>
      </c>
      <c r="D55" s="6">
        <f t="shared" ca="1" si="0"/>
        <v>-7.2077053835264304E-2</v>
      </c>
    </row>
    <row r="56" spans="2:4" x14ac:dyDescent="0.35">
      <c r="B56" s="4" t="s">
        <v>23</v>
      </c>
      <c r="C56" s="5">
        <f>WORKDAY(C55,-1)</f>
        <v>43234</v>
      </c>
      <c r="D56" s="6">
        <f t="shared" ca="1" si="0"/>
        <v>-1.8375708037614749E-2</v>
      </c>
    </row>
    <row r="57" spans="2:4" x14ac:dyDescent="0.35">
      <c r="B57" s="4" t="s">
        <v>23</v>
      </c>
      <c r="C57" s="5">
        <f t="shared" ref="C57:C64" si="20">WORKDAY(C56,-1)</f>
        <v>43231</v>
      </c>
      <c r="D57" s="6">
        <f t="shared" ca="1" si="0"/>
        <v>9.228522581784035E-2</v>
      </c>
    </row>
    <row r="58" spans="2:4" x14ac:dyDescent="0.35">
      <c r="B58" s="4" t="s">
        <v>23</v>
      </c>
      <c r="C58" s="5">
        <f t="shared" si="20"/>
        <v>43230</v>
      </c>
      <c r="D58" s="6">
        <f t="shared" ca="1" si="0"/>
        <v>5.7675283882057837E-2</v>
      </c>
    </row>
    <row r="59" spans="2:4" x14ac:dyDescent="0.35">
      <c r="B59" s="4" t="s">
        <v>23</v>
      </c>
      <c r="C59" s="5">
        <f t="shared" si="20"/>
        <v>43229</v>
      </c>
      <c r="D59" s="6">
        <f t="shared" ca="1" si="0"/>
        <v>4.390403400019216E-2</v>
      </c>
    </row>
    <row r="60" spans="2:4" x14ac:dyDescent="0.35">
      <c r="B60" s="4" t="s">
        <v>23</v>
      </c>
      <c r="C60" s="5">
        <f t="shared" si="20"/>
        <v>43228</v>
      </c>
      <c r="D60" s="6">
        <f t="shared" ca="1" si="0"/>
        <v>-6.1618076461909671E-2</v>
      </c>
    </row>
    <row r="61" spans="2:4" x14ac:dyDescent="0.35">
      <c r="B61" s="4" t="s">
        <v>23</v>
      </c>
      <c r="C61" s="5">
        <f t="shared" si="20"/>
        <v>43227</v>
      </c>
      <c r="D61" s="6">
        <f t="shared" ca="1" si="0"/>
        <v>-2.1039148141426267E-3</v>
      </c>
    </row>
    <row r="62" spans="2:4" x14ac:dyDescent="0.35">
      <c r="B62" s="4" t="s">
        <v>23</v>
      </c>
      <c r="C62" s="5">
        <f t="shared" si="20"/>
        <v>43224</v>
      </c>
      <c r="D62" s="6">
        <f t="shared" ca="1" si="0"/>
        <v>1.2032690815914002E-2</v>
      </c>
    </row>
    <row r="63" spans="2:4" x14ac:dyDescent="0.35">
      <c r="B63" s="4" t="s">
        <v>23</v>
      </c>
      <c r="C63" s="5">
        <f t="shared" si="20"/>
        <v>43223</v>
      </c>
      <c r="D63" s="6">
        <f t="shared" ca="1" si="0"/>
        <v>-8.3750287736748336E-2</v>
      </c>
    </row>
    <row r="64" spans="2:4" x14ac:dyDescent="0.35">
      <c r="B64" s="4" t="s">
        <v>23</v>
      </c>
      <c r="C64" s="5">
        <f t="shared" si="20"/>
        <v>43222</v>
      </c>
      <c r="D64" s="6">
        <f t="shared" ca="1" si="0"/>
        <v>-8.1672957347048894E-2</v>
      </c>
    </row>
  </sheetData>
  <conditionalFormatting sqref="G5:L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Homework</vt:lpstr>
      <vt:lpstr>MarketData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2018-05-15T15:29:55Z</dcterms:modified>
</cp:coreProperties>
</file>