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autoCompressPictures="0" defaultThemeVersion="166925"/>
  <mc:AlternateContent xmlns:mc="http://schemas.openxmlformats.org/markup-compatibility/2006">
    <mc:Choice Requires="x15">
      <x15ac:absPath xmlns:x15ac="http://schemas.microsoft.com/office/spreadsheetml/2010/11/ac" url="C:\Users\B\Dropbox\open source code\specs and costings\"/>
    </mc:Choice>
  </mc:AlternateContent>
  <xr:revisionPtr revIDLastSave="0" documentId="13_ncr:1_{762D2206-DB51-4B17-818A-515F1F053B3A}" xr6:coauthVersionLast="47" xr6:coauthVersionMax="47" xr10:uidLastSave="{00000000-0000-0000-0000-000000000000}"/>
  <bookViews>
    <workbookView xWindow="4900" yWindow="4900" windowWidth="28800" windowHeight="15460" xr2:uid="{00000000-000D-0000-FFFF-FFFF00000000}"/>
  </bookViews>
  <sheets>
    <sheet name="high throughput, iDus + Autolab" sheetId="2" r:id="rId1"/>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6" i="2" l="1"/>
  <c r="E15" i="2"/>
  <c r="E14" i="2"/>
  <c r="E3" i="2"/>
  <c r="E5" i="2"/>
  <c r="E6" i="2"/>
  <c r="E7" i="2"/>
  <c r="E8" i="2"/>
  <c r="E9" i="2"/>
  <c r="E11" i="2"/>
  <c r="E12" i="2"/>
  <c r="E13" i="2"/>
  <c r="E17" i="2"/>
  <c r="E18" i="2"/>
  <c r="E19" i="2"/>
  <c r="E20" i="2"/>
  <c r="E21" i="2"/>
  <c r="E22" i="2"/>
  <c r="E23" i="2"/>
  <c r="E24" i="2"/>
  <c r="E25" i="2"/>
  <c r="E34" i="2"/>
  <c r="E31" i="2"/>
  <c r="E26" i="2"/>
  <c r="E27" i="2"/>
  <c r="E28" i="2"/>
  <c r="E29" i="2"/>
  <c r="E30" i="2"/>
  <c r="E33" i="2"/>
</calcChain>
</file>

<file path=xl/sharedStrings.xml><?xml version="1.0" encoding="utf-8"?>
<sst xmlns="http://schemas.openxmlformats.org/spreadsheetml/2006/main" count="93" uniqueCount="86">
  <si>
    <t>Description</t>
  </si>
  <si>
    <t>Code</t>
  </si>
  <si>
    <t>Units</t>
  </si>
  <si>
    <t>Total</t>
  </si>
  <si>
    <t>Link</t>
  </si>
  <si>
    <t>50.0mm Dia. x 50.0mm FL, VIS-NIR, Inked, Plano-Convex Lens</t>
  </si>
  <si>
    <t>45-715-INK</t>
  </si>
  <si>
    <t>https://www.edmundoptics.co.uk/p/500mm-dia-x-500mm-fl-vis-nir-inked-plano-convex-lens/6192/</t>
  </si>
  <si>
    <t>50.0mm Optic Diameter, Optic Mount</t>
  </si>
  <si>
    <t>64-567</t>
  </si>
  <si>
    <t>https://www.edmundoptics.co.uk/p/500mm-optic-diameter-optic-mount/19279/</t>
  </si>
  <si>
    <t>4" Length, ¼-20 Stud, Steel Post</t>
  </si>
  <si>
    <t>59-000</t>
  </si>
  <si>
    <t>https://www.edmundoptics.co.uk/p/4quot-length-frac14-20-stud-steel-post/15744/</t>
  </si>
  <si>
    <t>101.6mm Length, M6 Thread, Post Holder</t>
  </si>
  <si>
    <t>58-974</t>
  </si>
  <si>
    <t>https://www.edmundoptics.co.uk/p/1016mm-length-m6-thread-post-holder/15722/</t>
  </si>
  <si>
    <t>500mm Length, Compact Optical Rail</t>
  </si>
  <si>
    <t>54-929</t>
  </si>
  <si>
    <t>https://www.edmundoptics.co.uk/p/500mm-length-compact-optical-rail/11678/</t>
  </si>
  <si>
    <t>25mm Length x 35mm Width, Compact Carrier</t>
  </si>
  <si>
    <t>Stock #54-931</t>
  </si>
  <si>
    <t>https://www.edmundoptics.co.uk/p/25mm-length-x-35mm-width-compact-carrier/11681/</t>
  </si>
  <si>
    <t>English Post Pivot Base</t>
  </si>
  <si>
    <t>Stock #53-355</t>
  </si>
  <si>
    <t>https://www.edmundoptics.co.uk/p/english-post-pivot-base-53355/10733/</t>
  </si>
  <si>
    <t>25mm sq - Rectangular Bar Clamp</t>
  </si>
  <si>
    <t>https://www.edmundoptics.co.uk/p/25mm-sq-rectangular-bar-clamp/11727/</t>
  </si>
  <si>
    <t>Price per unit £</t>
  </si>
  <si>
    <t>https://www.thorlabs.com/thorproduct.cfm?partnumber=T1020CK</t>
  </si>
  <si>
    <t>LLG5-4Z - Liquid Light Guide, Ø5 mm Core, 420 - 2000 nm, 4' (1.2 m) Length </t>
  </si>
  <si>
    <t>T1020CK </t>
  </si>
  <si>
    <t>T1020CK - Nexus Optical Table, 1 m x 2 m x 210 mm, with 700 mm Tall Active Isolator Legs </t>
  </si>
  <si>
    <t>https://www.thorlabs.com/thorproduct.cfm?partnumber=LLG5-4Z</t>
  </si>
  <si>
    <t>LLG5-4Z</t>
  </si>
  <si>
    <t>https://www.edmundoptics.co.uk/p/127mm-maximum-optic-diameter-x-y-translating-optic-mount/17572/</t>
  </si>
  <si>
    <t>12.5/12.7mm Optic Dia., X-Y Translating Optic Mount</t>
  </si>
  <si>
    <t>#62-955</t>
  </si>
  <si>
    <t>Compatibility not yet verifified!</t>
  </si>
  <si>
    <t>#54-994</t>
  </si>
  <si>
    <t>fiddly and annoying - suggested replacement below</t>
  </si>
  <si>
    <t>Optical components in green, detection in red, electrochem in blue, high throughput modifications in purple</t>
  </si>
  <si>
    <t xml:space="preserve">Note: some minor consumables may also be needed e.g screws, different hight post posts, different hight post holders to adjust between systems. Screw drivers and alan keys also needed etc etc This is not a comprehensive kit list </t>
  </si>
  <si>
    <t>KYMERA-193I-A</t>
  </si>
  <si>
    <t>Notes. LAST CHECKED 09/2022</t>
  </si>
  <si>
    <t>SR2-GRT-0300-1000</t>
  </si>
  <si>
    <t>SR2-GRT-0300-0500</t>
  </si>
  <si>
    <t>MFL-SR-CCD</t>
  </si>
  <si>
    <t>DU420A-BEX2-DD</t>
  </si>
  <si>
    <t>ANDOR-SDK-CCD</t>
  </si>
  <si>
    <t>SR-ASM-0065</t>
  </si>
  <si>
    <t>Kymera 193i ruled grating, 300 l/mm, 1000 nm blaze, aluminium + MgF2 coating, type -510R, TBD</t>
  </si>
  <si>
    <t>Kymera 193i ruled grating, 300 l/mm, 500 nm blaze, aluminium + MgF2 coating, type -270R, TBD</t>
  </si>
  <si>
    <t>Kymera mounting flange for iDus, Newton, iStar and iVac</t>
  </si>
  <si>
    <t>Scientific camera, back-illuminated deep-depletion CCD, fringe suppression, dual anti-reflection coating for broadband UV-Near IR detection, 1024x256 pixels, 26x26 μm pixel size, UltraVacTM thermo-electric cooling down to -100°C, 16 bit digitisation, 75 sps FVB, 88 sps crop mode, 100 kHz maximum pixel readout rate, USB2.0 interface</t>
  </si>
  <si>
    <t>Software library for custom software development. Allows control and image read-out of Andor cameras. 32bit &amp; 64bit libraries for Windows (7, 8 and 10) and Linux available.</t>
  </si>
  <si>
    <t>Kymera and Shamrock 30 mm cage system adapter</t>
  </si>
  <si>
    <t>The software does not currently move the spectroscopy. Solis control software will be needed to move this - check if solis comes with the system before buying….</t>
  </si>
  <si>
    <t>shipping (UK)</t>
  </si>
  <si>
    <t>Autolab PGSTAT204 with FRA32M Module</t>
  </si>
  <si>
    <t>AUT204.FRA32M.S</t>
  </si>
  <si>
    <t>This does not include a discount - we negotiated £10k inlcuding tax</t>
  </si>
  <si>
    <t>https://andor.oxinst.com/products/kymera-spectrographs</t>
  </si>
  <si>
    <t>-</t>
  </si>
  <si>
    <t>https://andor.oxinst.com/products/idus-spectroscopy-cameras/idus-420</t>
  </si>
  <si>
    <t>https://www.metrohm.com/en_gb/products/a/ut20/aut204_s.html</t>
  </si>
  <si>
    <t>High throughput system - currenlty under development - rough and unverified costings!</t>
  </si>
  <si>
    <t>https://uk.aerotech.com/product/stages-actuators-en-uk/ats3600-mechanical-bearing-screw-driven-linear-stage-with-aperture/</t>
  </si>
  <si>
    <t>ATS3600 Mechanical Bearing, Screw-Driven Linear Stage with Aperture</t>
  </si>
  <si>
    <t>OR</t>
  </si>
  <si>
    <t>Original WorkBee Z1+ CNC Machine</t>
  </si>
  <si>
    <t>https://ooznest.co.uk/product/original-workbee-z1plus-cnc-machine/#size-colour</t>
  </si>
  <si>
    <t>With</t>
  </si>
  <si>
    <t>ALL KIT</t>
  </si>
  <si>
    <t>Machine shop/additional consultant work/devlopment costs/prototyping  and consumables to design cell etc</t>
  </si>
  <si>
    <t>BASE SYSTEM - no high throughput.</t>
  </si>
  <si>
    <t>https://www.thorlabs.com/thorproduct.cfm?partnumber=SLS201L/M</t>
  </si>
  <si>
    <t>SLS201L/M - Stabilized Fiber-Coupled Light Source w/ Universal Power Adapter, 360 - 2600 nm, M6 Taps </t>
  </si>
  <si>
    <t>SLS201L/M </t>
  </si>
  <si>
    <t>Collimation Package for SLS201L(/M) Light Source</t>
  </si>
  <si>
    <t>SLS201C</t>
  </si>
  <si>
    <t>https://www.thorlabs.com/newgrouppage9.cfm?objectgroup_id=7269</t>
  </si>
  <si>
    <t>FGT200 - Ø25.0 mm Temperature-Balancing Filter, -160 mireds </t>
  </si>
  <si>
    <t>FGT200 </t>
  </si>
  <si>
    <t>https://www.thorlabs.com/thorproduct.cfm?partnumber=FGT200</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</si>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</sst>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20"/>
      <color theme="1"/>
      <name val="Calibri"/>
      <family val="2"/>
      <scheme val="minor"/>
    </font>
    <font>
      <u/>
      <sz val="20"/>
      <color theme="10"/>
      <name val="Calibri"/>
      <family val="2"/>
      <scheme val="minor"/>
    </font>
    <font>
      <sz val="14"/>
      <color rgb="FF333333"/>
      <name val="Arial"/>
      <family val="2"/>
    </font>
    <font>
      <sz val="14"/>
      <color theme="1"/>
      <name val="Arial"/>
    </font>
    <font>
      <sz val="14"/>
      <name val="Arial"/>
    </font>
    <font>
      <u/>
      <sz val="20"/>
      <color theme="11"/>
      <name val="Calibri"/>
      <family val="2"/>
      <scheme val="minor"/>
    </font>
    <font>
      <u/>
      <sz val="14"/>
      <color theme="10"/>
      <name val="Arial"/>
    </font>
    <font>
      <sz val="14"/>
      <color theme="1"/>
      <name val="Arial"/>
      <family val="2"/>
    </font>
    <font>
      <sz val="14"/>
      <color theme="1"/>
      <name val="Calibri"/>
      <family val="2"/>
      <scheme val="minor"/>
    </font>
    <font>
      <sz val="15"/>
      <color rgb="FF333333"/>
      <name val="Arial"/>
      <family val="2"/>
    </font>
    <font>
      <sz val="16"/>
      <color theme="1"/>
      <name val="Arial"/>
      <family val="2"/>
    </font>
    <font>
      <sz val="16"/>
      <color theme="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FB755F"/>
        <bgColor indexed="64"/>
      </patternFill>
    </fill>
    <fill>
      <patternFill patternType="solid">
        <fgColor theme="4"/>
        <bgColor indexed="64"/>
      </patternFill>
    </fill>
    <fill>
      <patternFill patternType="solid">
        <fgColor rgb="FFCC99FF"/>
        <bgColor indexed="64"/>
      </patternFill>
    </fill>
    <fill>
      <patternFill patternType="solid">
        <fgColor rgb="FFFFFF00"/>
        <bgColor indexed="64"/>
      </patternFill>
    </fill>
  </fills>
  <borders count="5">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s>
  <cellStyleXfs count="3">
    <xf numFmtId="0" fontId="0" fillId="0" borderId="0"/>
    <xf numFmtId="0" fontId="1" fillId="0" borderId="0" applyNumberFormat="0" applyFill="0" applyBorder="0" applyAlignment="0" applyProtection="0"/>
    <xf numFmtId="0" fontId="5" fillId="0" borderId="0" applyNumberFormat="0" applyFill="0" applyBorder="0" applyAlignment="0" applyProtection="0"/>
  </cellStyleXfs>
  <cellXfs count="46">
    <xf numFmtId="0" fontId="0" fillId="0" borderId="0" xfId="0"/>
    <xf numFmtId="0" fontId="0" fillId="0" borderId="0" xfId="0" applyAlignment="1">
      <alignment wrapText="1" shrinkToFit="1"/>
    </xf>
    <xf numFmtId="0" fontId="0" fillId="0" borderId="0" xfId="0" applyAlignment="1">
      <alignment wrapText="1"/>
    </xf>
    <xf numFmtId="0" fontId="3" fillId="0" borderId="2" xfId="0" applyFont="1" applyBorder="1"/>
    <xf numFmtId="0" fontId="3" fillId="0" borderId="2" xfId="0" applyFont="1" applyBorder="1" applyAlignment="1">
      <alignment wrapText="1" shrinkToFit="1"/>
    </xf>
    <xf numFmtId="0" fontId="3" fillId="0" borderId="3" xfId="0" applyFont="1" applyFill="1" applyBorder="1"/>
    <xf numFmtId="0" fontId="3" fillId="0" borderId="0" xfId="0" applyFont="1"/>
    <xf numFmtId="0" fontId="7" fillId="0" borderId="3" xfId="0" applyFont="1" applyFill="1" applyBorder="1"/>
    <xf numFmtId="0" fontId="3" fillId="2" borderId="2" xfId="0" applyFont="1" applyFill="1" applyBorder="1"/>
    <xf numFmtId="0" fontId="2" fillId="2" borderId="2" xfId="0" applyFont="1" applyFill="1" applyBorder="1" applyAlignment="1">
      <alignment wrapText="1" shrinkToFit="1"/>
    </xf>
    <xf numFmtId="4" fontId="3" fillId="2" borderId="2" xfId="0" applyNumberFormat="1" applyFont="1" applyFill="1" applyBorder="1"/>
    <xf numFmtId="0" fontId="3" fillId="2" borderId="2" xfId="0" applyFont="1" applyFill="1" applyBorder="1" applyAlignment="1">
      <alignment wrapText="1"/>
    </xf>
    <xf numFmtId="0" fontId="3" fillId="2" borderId="2" xfId="0" applyFont="1" applyFill="1" applyBorder="1" applyAlignment="1">
      <alignment wrapText="1" shrinkToFit="1"/>
    </xf>
    <xf numFmtId="0" fontId="4" fillId="2" borderId="2" xfId="0" applyFont="1" applyFill="1" applyBorder="1"/>
    <xf numFmtId="0" fontId="4" fillId="2" borderId="2" xfId="0" applyFont="1" applyFill="1" applyBorder="1" applyAlignment="1">
      <alignment wrapText="1"/>
    </xf>
    <xf numFmtId="0" fontId="6" fillId="2" borderId="2" xfId="1" applyFont="1" applyFill="1" applyBorder="1" applyAlignment="1">
      <alignment wrapText="1"/>
    </xf>
    <xf numFmtId="0" fontId="1" fillId="2" borderId="2" xfId="1" applyFill="1" applyBorder="1" applyAlignment="1">
      <alignment wrapText="1"/>
    </xf>
    <xf numFmtId="0" fontId="9" fillId="2" borderId="0" xfId="0" applyFont="1" applyFill="1" applyAlignment="1">
      <alignment horizontal="left" vertical="center" wrapText="1"/>
    </xf>
    <xf numFmtId="0" fontId="3" fillId="3" borderId="2" xfId="0" applyFont="1" applyFill="1" applyBorder="1" applyAlignment="1">
      <alignment wrapText="1" shrinkToFit="1"/>
    </xf>
    <xf numFmtId="0" fontId="3" fillId="3" borderId="2" xfId="0" applyFont="1" applyFill="1" applyBorder="1"/>
    <xf numFmtId="0" fontId="3" fillId="3" borderId="2" xfId="0" applyFont="1" applyFill="1" applyBorder="1" applyAlignment="1">
      <alignment wrapText="1"/>
    </xf>
    <xf numFmtId="0" fontId="8" fillId="3" borderId="0" xfId="0" applyFont="1" applyFill="1" applyAlignment="1">
      <alignment wrapText="1" shrinkToFit="1"/>
    </xf>
    <xf numFmtId="0" fontId="0" fillId="3" borderId="0" xfId="0" applyFill="1"/>
    <xf numFmtId="0" fontId="0" fillId="3" borderId="0" xfId="0" applyFill="1" applyAlignment="1">
      <alignment wrapText="1"/>
    </xf>
    <xf numFmtId="0" fontId="0" fillId="3" borderId="0" xfId="0" applyFill="1" applyAlignment="1">
      <alignment wrapText="1" shrinkToFit="1"/>
    </xf>
    <xf numFmtId="0" fontId="7" fillId="3" borderId="0" xfId="0" applyFont="1" applyFill="1" applyBorder="1"/>
    <xf numFmtId="0" fontId="7" fillId="3" borderId="4" xfId="0" applyFont="1" applyFill="1" applyBorder="1"/>
    <xf numFmtId="0" fontId="7" fillId="3" borderId="3" xfId="0" applyFont="1" applyFill="1" applyBorder="1"/>
    <xf numFmtId="0" fontId="0" fillId="4" borderId="0" xfId="0" applyFill="1" applyAlignment="1">
      <alignment wrapText="1" shrinkToFit="1"/>
    </xf>
    <xf numFmtId="0" fontId="0" fillId="4" borderId="0" xfId="0" applyFill="1"/>
    <xf numFmtId="4" fontId="0" fillId="4" borderId="0" xfId="0" applyNumberFormat="1" applyFill="1"/>
    <xf numFmtId="0" fontId="7" fillId="4" borderId="0" xfId="0" applyFont="1" applyFill="1" applyBorder="1"/>
    <xf numFmtId="0" fontId="7" fillId="4" borderId="3" xfId="0" applyFont="1" applyFill="1" applyBorder="1"/>
    <xf numFmtId="0" fontId="0" fillId="4" borderId="0" xfId="0" applyFill="1" applyAlignment="1">
      <alignment wrapText="1"/>
    </xf>
    <xf numFmtId="0" fontId="7" fillId="3" borderId="2" xfId="0" applyFont="1" applyFill="1" applyBorder="1" applyAlignment="1">
      <alignment wrapText="1"/>
    </xf>
    <xf numFmtId="0" fontId="0" fillId="5" borderId="0" xfId="0" applyFill="1" applyAlignment="1">
      <alignment wrapText="1" shrinkToFit="1"/>
    </xf>
    <xf numFmtId="0" fontId="0" fillId="5" borderId="0" xfId="0" applyFill="1"/>
    <xf numFmtId="0" fontId="7" fillId="5" borderId="3" xfId="0" applyFont="1" applyFill="1" applyBorder="1"/>
    <xf numFmtId="0" fontId="7" fillId="5" borderId="0" xfId="0" applyFont="1" applyFill="1" applyBorder="1"/>
    <xf numFmtId="0" fontId="7" fillId="5" borderId="4" xfId="0" applyFont="1" applyFill="1" applyBorder="1"/>
    <xf numFmtId="0" fontId="0" fillId="6" borderId="0" xfId="0" applyFill="1" applyAlignment="1">
      <alignment wrapText="1" shrinkToFit="1"/>
    </xf>
    <xf numFmtId="0" fontId="0" fillId="6" borderId="0" xfId="0" applyFill="1"/>
    <xf numFmtId="0" fontId="10" fillId="6" borderId="0" xfId="0" applyFont="1" applyFill="1"/>
    <xf numFmtId="0" fontId="10" fillId="6" borderId="1" xfId="0" applyFont="1" applyFill="1" applyBorder="1"/>
    <xf numFmtId="0" fontId="11" fillId="6" borderId="0" xfId="0" applyFont="1" applyFill="1"/>
    <xf numFmtId="0" fontId="7" fillId="2" borderId="2" xfId="0" applyFont="1" applyFill="1" applyBorder="1"/>
  </cellXfs>
  <cellStyles count="3">
    <cellStyle name="Followed Hyperlink" xfId="2" builtinId="9" hidden="1"/>
    <cellStyle name="Hyperlink" xfId="1" builtinId="8"/>
    <cellStyle name="Normal" xfId="0" builtinId="0"/>
  </cellStyles>
  <dxfs count="0"/>
  <tableStyles count="0" defaultTableStyle="TableStyleMedium2" defaultPivotStyle="PivotStyleLight16"/>
  <colors>
    <mruColors>
      <color rgb="FFCC99FF"/>
      <color rgb="FFFB75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dmundoptics.co.uk/p/english-post-pivot-base-53355/10733/" TargetMode="External"/><Relationship Id="rId2" Type="http://schemas.openxmlformats.org/officeDocument/2006/relationships/hyperlink" Target="https://www.edmundoptics.co.uk/p/25mm-length-x-35mm-width-compact-carrier/11681/" TargetMode="External"/><Relationship Id="rId1" Type="http://schemas.openxmlformats.org/officeDocument/2006/relationships/hyperlink" Target="https://www.edmundoptics.co.uk/p/4quot-length-frac14-20-stud-steel-post/15744/"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4"/>
  <sheetViews>
    <sheetView tabSelected="1" workbookViewId="0">
      <selection activeCell="A33" sqref="A33"/>
    </sheetView>
  </sheetViews>
  <sheetFormatPr defaultColWidth="10.84765625" defaultRowHeight="26" x14ac:dyDescent="0.6"/>
  <cols>
    <col min="1" max="1" width="22.546875" style="1" customWidth="1"/>
    <col min="2" max="2" width="12.796875" customWidth="1"/>
    <col min="3" max="3" width="14.546875" customWidth="1"/>
    <col min="4" max="4" width="4.34765625" customWidth="1"/>
    <col min="5" max="5" width="7.34765625" customWidth="1"/>
    <col min="6" max="6" width="21.3984375" style="2" customWidth="1"/>
    <col min="7" max="7" width="39.84765625" bestFit="1" customWidth="1"/>
  </cols>
  <sheetData>
    <row r="1" spans="1:7" x14ac:dyDescent="0.6">
      <c r="A1" s="4" t="s">
        <v>0</v>
      </c>
      <c r="B1" s="3" t="s">
        <v>1</v>
      </c>
      <c r="C1" s="3" t="s">
        <v>28</v>
      </c>
      <c r="D1" s="5" t="s">
        <v>2</v>
      </c>
      <c r="E1" s="3" t="s">
        <v>3</v>
      </c>
      <c r="F1" s="4" t="s">
        <v>4</v>
      </c>
      <c r="G1" s="7" t="s">
        <v>44</v>
      </c>
    </row>
    <row r="2" spans="1:7" ht="55" x14ac:dyDescent="0.6">
      <c r="A2" s="9" t="s">
        <v>32</v>
      </c>
      <c r="B2" s="8" t="s">
        <v>31</v>
      </c>
      <c r="C2" s="10">
        <v>5212.88</v>
      </c>
      <c r="D2" s="8">
        <v>1</v>
      </c>
      <c r="E2" s="8">
        <v>5212.88</v>
      </c>
      <c r="F2" s="11" t="s">
        <v>29</v>
      </c>
      <c r="G2" t="s">
        <v>41</v>
      </c>
    </row>
    <row r="3" spans="1:7" ht="55" x14ac:dyDescent="0.6">
      <c r="A3" s="12" t="s">
        <v>30</v>
      </c>
      <c r="B3" s="8" t="s">
        <v>34</v>
      </c>
      <c r="C3" s="8">
        <v>350.46</v>
      </c>
      <c r="D3" s="8">
        <v>2</v>
      </c>
      <c r="E3" s="8">
        <f t="shared" ref="E3" si="0">C3*D3</f>
        <v>700.92</v>
      </c>
      <c r="F3" s="11" t="s">
        <v>33</v>
      </c>
      <c r="G3" t="s">
        <v>42</v>
      </c>
    </row>
    <row r="4" spans="1:7" x14ac:dyDescent="0.6">
      <c r="A4" s="12"/>
      <c r="B4" s="8"/>
      <c r="C4" s="8"/>
      <c r="D4" s="8"/>
      <c r="E4" s="8"/>
      <c r="F4" s="11"/>
    </row>
    <row r="5" spans="1:7" ht="55" x14ac:dyDescent="0.6">
      <c r="A5" s="12" t="s">
        <v>5</v>
      </c>
      <c r="B5" s="13" t="s">
        <v>6</v>
      </c>
      <c r="C5" s="13">
        <v>72.89</v>
      </c>
      <c r="D5" s="13">
        <v>3</v>
      </c>
      <c r="E5" s="13">
        <f>C5*D5</f>
        <v>218.67000000000002</v>
      </c>
      <c r="F5" s="14" t="s">
        <v>7</v>
      </c>
    </row>
    <row r="6" spans="1:7" ht="55" x14ac:dyDescent="0.6">
      <c r="A6" s="12" t="s">
        <v>8</v>
      </c>
      <c r="B6" s="13" t="s">
        <v>9</v>
      </c>
      <c r="C6" s="13">
        <v>46.75</v>
      </c>
      <c r="D6" s="13">
        <v>3</v>
      </c>
      <c r="E6" s="13">
        <f t="shared" ref="E6:E9" si="1">C6*D6</f>
        <v>140.25</v>
      </c>
      <c r="F6" s="14" t="s">
        <v>10</v>
      </c>
    </row>
    <row r="7" spans="1:7" ht="55" x14ac:dyDescent="0.6">
      <c r="A7" s="12" t="s">
        <v>14</v>
      </c>
      <c r="B7" s="8" t="s">
        <v>15</v>
      </c>
      <c r="C7" s="8">
        <v>12.96</v>
      </c>
      <c r="D7" s="8">
        <v>8</v>
      </c>
      <c r="E7" s="8">
        <f t="shared" si="1"/>
        <v>103.68</v>
      </c>
      <c r="F7" s="11" t="s">
        <v>16</v>
      </c>
    </row>
    <row r="8" spans="1:7" ht="55" x14ac:dyDescent="0.6">
      <c r="A8" s="12" t="s">
        <v>11</v>
      </c>
      <c r="B8" s="13" t="s">
        <v>12</v>
      </c>
      <c r="C8" s="13">
        <v>9.7799999999999994</v>
      </c>
      <c r="D8" s="13">
        <v>8</v>
      </c>
      <c r="E8" s="13">
        <f t="shared" si="1"/>
        <v>78.239999999999995</v>
      </c>
      <c r="F8" s="15" t="s">
        <v>13</v>
      </c>
    </row>
    <row r="9" spans="1:7" ht="104" x14ac:dyDescent="0.6">
      <c r="A9" s="12" t="s">
        <v>17</v>
      </c>
      <c r="B9" s="8" t="s">
        <v>18</v>
      </c>
      <c r="C9" s="8">
        <v>171.81</v>
      </c>
      <c r="D9" s="8">
        <v>1</v>
      </c>
      <c r="E9" s="8">
        <f t="shared" si="1"/>
        <v>171.81</v>
      </c>
      <c r="F9" s="16" t="s">
        <v>19</v>
      </c>
    </row>
    <row r="10" spans="1:7" ht="104" x14ac:dyDescent="0.6">
      <c r="A10" s="12" t="s">
        <v>20</v>
      </c>
      <c r="B10" s="13" t="s">
        <v>21</v>
      </c>
      <c r="C10" s="13">
        <v>43.78</v>
      </c>
      <c r="D10" s="13">
        <v>4</v>
      </c>
      <c r="E10" s="13">
        <v>146.19999999999999</v>
      </c>
      <c r="F10" s="16" t="s">
        <v>22</v>
      </c>
    </row>
    <row r="11" spans="1:7" ht="78" x14ac:dyDescent="0.6">
      <c r="A11" s="12" t="s">
        <v>23</v>
      </c>
      <c r="B11" s="8" t="s">
        <v>24</v>
      </c>
      <c r="C11" s="8">
        <v>4</v>
      </c>
      <c r="D11" s="8">
        <v>13.18</v>
      </c>
      <c r="E11" s="8">
        <f t="shared" ref="E11:E16" si="2">C11*D11</f>
        <v>52.72</v>
      </c>
      <c r="F11" s="16" t="s">
        <v>25</v>
      </c>
    </row>
    <row r="12" spans="1:7" ht="104" x14ac:dyDescent="0.6">
      <c r="A12" s="17" t="s">
        <v>26</v>
      </c>
      <c r="B12" s="8" t="s">
        <v>39</v>
      </c>
      <c r="C12" s="8">
        <v>81.680000000000007</v>
      </c>
      <c r="D12" s="8">
        <v>2</v>
      </c>
      <c r="E12" s="8">
        <f t="shared" si="2"/>
        <v>163.36000000000001</v>
      </c>
      <c r="F12" s="16" t="s">
        <v>27</v>
      </c>
      <c r="G12" t="s">
        <v>40</v>
      </c>
    </row>
    <row r="13" spans="1:7" ht="72.5" x14ac:dyDescent="0.6">
      <c r="A13" s="12" t="s">
        <v>36</v>
      </c>
      <c r="B13" s="8" t="s">
        <v>37</v>
      </c>
      <c r="C13" s="8">
        <v>197.2</v>
      </c>
      <c r="D13" s="8">
        <v>2</v>
      </c>
      <c r="E13" s="8">
        <f t="shared" si="2"/>
        <v>394.4</v>
      </c>
      <c r="F13" s="11" t="s">
        <v>35</v>
      </c>
      <c r="G13" t="s">
        <v>38</v>
      </c>
    </row>
    <row r="14" spans="1:7" ht="72.5" x14ac:dyDescent="0.6">
      <c r="A14" s="12" t="s">
        <v>77</v>
      </c>
      <c r="B14" s="8" t="s">
        <v>78</v>
      </c>
      <c r="C14" s="8">
        <v>840.2</v>
      </c>
      <c r="D14" s="8">
        <v>1</v>
      </c>
      <c r="E14" s="8">
        <f t="shared" si="2"/>
        <v>840.2</v>
      </c>
      <c r="F14" s="11" t="s">
        <v>76</v>
      </c>
    </row>
    <row r="15" spans="1:7" ht="55" x14ac:dyDescent="0.6">
      <c r="A15" s="12" t="s">
        <v>79</v>
      </c>
      <c r="B15" s="8" t="s">
        <v>80</v>
      </c>
      <c r="C15" s="8">
        <v>153.07</v>
      </c>
      <c r="D15" s="8">
        <v>1</v>
      </c>
      <c r="E15" s="8">
        <f t="shared" si="2"/>
        <v>153.07</v>
      </c>
      <c r="F15" s="11" t="s">
        <v>81</v>
      </c>
    </row>
    <row r="16" spans="1:7" ht="37.5" x14ac:dyDescent="0.6">
      <c r="A16" s="12" t="s">
        <v>82</v>
      </c>
      <c r="B16" s="8" t="s">
        <v>83</v>
      </c>
      <c r="C16" s="45">
        <v>83.25</v>
      </c>
      <c r="D16" s="8">
        <v>1</v>
      </c>
      <c r="E16" s="8">
        <f t="shared" si="2"/>
        <v>83.25</v>
      </c>
      <c r="F16" s="11" t="s">
        <v>84</v>
      </c>
    </row>
    <row r="17" spans="1:7" ht="37.5" x14ac:dyDescent="0.6">
      <c r="A17" s="18"/>
      <c r="B17" s="18" t="s">
        <v>43</v>
      </c>
      <c r="C17" s="19">
        <v>5086</v>
      </c>
      <c r="D17" s="19">
        <v>1</v>
      </c>
      <c r="E17" s="19">
        <f>C17*D17</f>
        <v>5086</v>
      </c>
      <c r="F17" s="20" t="s">
        <v>62</v>
      </c>
    </row>
    <row r="18" spans="1:7" ht="55" x14ac:dyDescent="0.6">
      <c r="A18" s="18" t="s">
        <v>51</v>
      </c>
      <c r="B18" s="19" t="s">
        <v>45</v>
      </c>
      <c r="C18" s="19">
        <v>666</v>
      </c>
      <c r="D18" s="19">
        <v>1</v>
      </c>
      <c r="E18" s="19">
        <f>C18*D18</f>
        <v>666</v>
      </c>
      <c r="F18" s="34" t="s">
        <v>63</v>
      </c>
    </row>
    <row r="19" spans="1:7" ht="55" x14ac:dyDescent="0.6">
      <c r="A19" s="18" t="s">
        <v>52</v>
      </c>
      <c r="B19" s="19" t="s">
        <v>46</v>
      </c>
      <c r="C19" s="19">
        <v>666</v>
      </c>
      <c r="D19" s="19">
        <v>1</v>
      </c>
      <c r="E19" s="19">
        <f>C19*D19</f>
        <v>666</v>
      </c>
      <c r="F19" s="34" t="s">
        <v>63</v>
      </c>
    </row>
    <row r="20" spans="1:7" s="6" customFormat="1" ht="38.5" x14ac:dyDescent="0.6">
      <c r="A20" s="21" t="s">
        <v>53</v>
      </c>
      <c r="B20" s="22" t="s">
        <v>47</v>
      </c>
      <c r="C20" s="22">
        <v>84</v>
      </c>
      <c r="D20" s="22">
        <v>1</v>
      </c>
      <c r="E20" s="19">
        <f>C20*D20</f>
        <v>84</v>
      </c>
      <c r="F20" s="23" t="s">
        <v>63</v>
      </c>
    </row>
    <row r="21" spans="1:7" ht="390" x14ac:dyDescent="0.6">
      <c r="A21" s="24" t="s">
        <v>54</v>
      </c>
      <c r="B21" s="22" t="s">
        <v>48</v>
      </c>
      <c r="C21" s="25">
        <v>22031</v>
      </c>
      <c r="D21" s="26">
        <v>1</v>
      </c>
      <c r="E21" s="19">
        <f>C21*D21</f>
        <v>22031</v>
      </c>
      <c r="F21" s="23" t="s">
        <v>64</v>
      </c>
    </row>
    <row r="22" spans="1:7" ht="208" x14ac:dyDescent="0.6">
      <c r="A22" s="24" t="s">
        <v>55</v>
      </c>
      <c r="B22" s="22" t="s">
        <v>49</v>
      </c>
      <c r="C22" s="25">
        <v>459</v>
      </c>
      <c r="D22" s="26">
        <v>1</v>
      </c>
      <c r="E22" s="19">
        <f>C22*D22</f>
        <v>459</v>
      </c>
      <c r="F22" s="23" t="s">
        <v>63</v>
      </c>
    </row>
    <row r="23" spans="1:7" ht="104" x14ac:dyDescent="0.6">
      <c r="A23" s="24" t="s">
        <v>56</v>
      </c>
      <c r="B23" s="22" t="s">
        <v>50</v>
      </c>
      <c r="C23" s="25">
        <v>234</v>
      </c>
      <c r="D23" s="26">
        <v>1</v>
      </c>
      <c r="E23" s="27">
        <f>C23*D23</f>
        <v>234</v>
      </c>
      <c r="F23" s="23" t="s">
        <v>63</v>
      </c>
      <c r="G23" s="23" t="s">
        <v>57</v>
      </c>
    </row>
    <row r="24" spans="1:7" x14ac:dyDescent="0.6">
      <c r="A24" s="24" t="s">
        <v>58</v>
      </c>
      <c r="B24" s="22"/>
      <c r="C24" s="25">
        <v>100</v>
      </c>
      <c r="D24" s="26">
        <v>1</v>
      </c>
      <c r="E24" s="27">
        <f>C24*D24</f>
        <v>100</v>
      </c>
      <c r="F24" s="23" t="s">
        <v>63</v>
      </c>
    </row>
    <row r="25" spans="1:7" ht="78" x14ac:dyDescent="0.6">
      <c r="A25" s="28" t="s">
        <v>59</v>
      </c>
      <c r="B25" s="29" t="s">
        <v>60</v>
      </c>
      <c r="C25" s="30">
        <v>16445.439999999999</v>
      </c>
      <c r="D25" s="31">
        <v>1</v>
      </c>
      <c r="E25" s="32">
        <f>C25*D25</f>
        <v>16445.439999999999</v>
      </c>
      <c r="F25" s="33" t="s">
        <v>65</v>
      </c>
      <c r="G25" s="33" t="s">
        <v>61</v>
      </c>
    </row>
    <row r="26" spans="1:7" ht="104" x14ac:dyDescent="0.6">
      <c r="A26" s="35" t="s">
        <v>66</v>
      </c>
      <c r="B26" s="36"/>
      <c r="C26" s="36"/>
      <c r="D26" s="36"/>
      <c r="E26" s="37">
        <f t="shared" ref="E26:E31" si="3">C26*D26</f>
        <v>0</v>
      </c>
    </row>
    <row r="27" spans="1:7" ht="78" x14ac:dyDescent="0.6">
      <c r="A27" s="35" t="s">
        <v>68</v>
      </c>
      <c r="B27" s="36"/>
      <c r="C27" s="38">
        <v>24000</v>
      </c>
      <c r="D27" s="39">
        <v>1</v>
      </c>
      <c r="E27" s="37">
        <f t="shared" si="3"/>
        <v>24000</v>
      </c>
      <c r="F27" t="s">
        <v>67</v>
      </c>
    </row>
    <row r="28" spans="1:7" x14ac:dyDescent="0.6">
      <c r="A28" s="35" t="s">
        <v>69</v>
      </c>
      <c r="B28" s="36"/>
      <c r="C28" s="36"/>
      <c r="D28" s="36"/>
      <c r="E28" s="37">
        <f t="shared" si="3"/>
        <v>0</v>
      </c>
      <c r="F28"/>
    </row>
    <row r="29" spans="1:7" ht="52" x14ac:dyDescent="0.6">
      <c r="A29" s="35" t="s">
        <v>70</v>
      </c>
      <c r="B29" s="36"/>
      <c r="C29" s="36"/>
      <c r="D29" s="36"/>
      <c r="E29" s="37">
        <f t="shared" si="3"/>
        <v>0</v>
      </c>
      <c r="F29" t="s">
        <v>71</v>
      </c>
    </row>
    <row r="30" spans="1:7" x14ac:dyDescent="0.6">
      <c r="A30" s="35" t="s">
        <v>72</v>
      </c>
      <c r="B30" s="36"/>
      <c r="C30" s="36"/>
      <c r="D30" s="36"/>
      <c r="E30" s="37">
        <f t="shared" si="3"/>
        <v>0</v>
      </c>
    </row>
    <row r="31" spans="1:7" ht="156" x14ac:dyDescent="0.6">
      <c r="A31" s="35" t="s">
        <v>74</v>
      </c>
      <c r="B31" s="36"/>
      <c r="C31" s="36">
        <v>15000</v>
      </c>
      <c r="D31" s="36">
        <v>1</v>
      </c>
      <c r="E31" s="37">
        <f t="shared" si="3"/>
        <v>15000</v>
      </c>
    </row>
    <row r="32" spans="1:7" ht="26.5" thickBot="1" x14ac:dyDescent="0.65">
      <c r="A32" s="1" t="s">
        <v>85</v>
      </c>
    </row>
    <row r="33" spans="1:5" ht="26.5" thickBot="1" x14ac:dyDescent="0.65">
      <c r="A33" s="40" t="s">
        <v>73</v>
      </c>
      <c r="B33" s="41"/>
      <c r="C33" s="41"/>
      <c r="D33" s="42" t="s">
        <v>3</v>
      </c>
      <c r="E33" s="43">
        <f>SUM(E2:E31)</f>
        <v>93231.09</v>
      </c>
    </row>
    <row r="34" spans="1:5" ht="52" x14ac:dyDescent="0.6">
      <c r="A34" s="40" t="s">
        <v>75</v>
      </c>
      <c r="B34" s="41"/>
      <c r="C34" s="41"/>
      <c r="D34" s="44" t="s">
        <v>3</v>
      </c>
      <c r="E34" s="44">
        <f>SUM(E2:E25)</f>
        <v>54231.09</v>
      </c>
    </row>
  </sheetData>
  <hyperlinks>
    <hyperlink ref="F8" r:id="rId1" xr:uid="{67603301-8CB6-48F2-9CE2-619A3989F06E}"/>
    <hyperlink ref="F10" r:id="rId2" xr:uid="{C0CD1A37-61E5-49D2-9D9D-A3297CC3F027}"/>
    <hyperlink ref="F11" r:id="rId3" xr:uid="{4F3BD2FA-4E54-458E-9A60-2B839C17449E}"/>
  </hyperlinks>
  <pageMargins left="0.75" right="0.75" top="1" bottom="1" header="0.5" footer="0.5"/>
  <pageSetup scale="25" orientation="landscape" horizontalDpi="4294967292" verticalDpi="4294967292" r:id="rId4"/>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EE9D0275751E24E9D699D551A5DF0A4" ma:contentTypeVersion="7" ma:contentTypeDescription="Create a new document." ma:contentTypeScope="" ma:versionID="db79dba6482692f773f90559890f60f5">
  <xsd:schema xmlns:xsd="http://www.w3.org/2001/XMLSchema" xmlns:xs="http://www.w3.org/2001/XMLSchema" xmlns:p="http://schemas.microsoft.com/office/2006/metadata/properties" xmlns:ns3="9e8c2109-5918-49a3-a556-c6189586690d" xmlns:ns4="431fc7b7-c7d1-4168-8930-f80b31797d45" targetNamespace="http://schemas.microsoft.com/office/2006/metadata/properties" ma:root="true" ma:fieldsID="752dbf6020f8ef67697a832c418e5dc4" ns3:_="" ns4:_="">
    <xsd:import namespace="9e8c2109-5918-49a3-a556-c6189586690d"/>
    <xsd:import namespace="431fc7b7-c7d1-4168-8930-f80b31797d4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8c2109-5918-49a3-a556-c618958669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1fc7b7-c7d1-4168-8930-f80b31797d4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51989C-A7D0-4414-9ECE-BEFAD571677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68F9FFC-4950-4C53-BA08-8CEBB39234D6}">
  <ds:schemaRefs>
    <ds:schemaRef ds:uri="http://schemas.microsoft.com/sharepoint/v3/contenttype/forms"/>
  </ds:schemaRefs>
</ds:datastoreItem>
</file>

<file path=customXml/itemProps3.xml><?xml version="1.0" encoding="utf-8"?>
<ds:datastoreItem xmlns:ds="http://schemas.openxmlformats.org/officeDocument/2006/customXml" ds:itemID="{96020A0C-F780-4141-9D1C-CC723C36A0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8c2109-5918-49a3-a556-c6189586690d"/>
    <ds:schemaRef ds:uri="431fc7b7-c7d1-4168-8930-f80b31797d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high throughput, iDus + Autolab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Benjamin</dc:creator>
  <cp:keywords/>
  <dc:description/>
  <cp:lastModifiedBy>B</cp:lastModifiedBy>
  <cp:revision/>
  <dcterms:created xsi:type="dcterms:W3CDTF">2020-09-04T18:15:04Z</dcterms:created>
  <dcterms:modified xsi:type="dcterms:W3CDTF">2022-09-12T10:55:09Z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0x0101005EE9D0275751E24E9D699D551A5DF0A4</vt:lpwstr>
  </property>
</Properties>
</file>