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06" i="1" l="1"/>
  <c r="W109" i="1"/>
  <c r="W105" i="1"/>
  <c r="W108" i="1"/>
  <c r="Y105" i="1"/>
  <c r="AA105" i="1"/>
  <c r="W102" i="1"/>
  <c r="W101" i="1"/>
  <c r="Y101" i="1"/>
  <c r="AB101" i="1"/>
  <c r="W94" i="1"/>
  <c r="W97" i="1"/>
  <c r="W93" i="1"/>
  <c r="W96" i="1"/>
  <c r="Y93" i="1"/>
  <c r="AA93" i="1"/>
  <c r="W90" i="1"/>
  <c r="W89" i="1"/>
  <c r="Y89" i="1"/>
  <c r="AB89" i="1"/>
  <c r="W82" i="1"/>
  <c r="W85" i="1"/>
  <c r="W81" i="1"/>
  <c r="W84" i="1"/>
  <c r="Y81" i="1"/>
  <c r="AA81" i="1"/>
  <c r="W78" i="1"/>
  <c r="W77" i="1"/>
  <c r="Y77" i="1"/>
  <c r="AB77" i="1"/>
  <c r="W70" i="1"/>
  <c r="W73" i="1"/>
  <c r="W69" i="1"/>
  <c r="W72" i="1"/>
  <c r="Y69" i="1"/>
  <c r="AA69" i="1"/>
  <c r="W66" i="1"/>
  <c r="W65" i="1"/>
  <c r="Y65" i="1"/>
  <c r="AB65" i="1"/>
  <c r="W58" i="1"/>
  <c r="W61" i="1"/>
  <c r="W57" i="1"/>
  <c r="W60" i="1"/>
  <c r="Y57" i="1"/>
  <c r="AA57" i="1"/>
  <c r="W54" i="1"/>
  <c r="W53" i="1"/>
  <c r="Y53" i="1"/>
  <c r="AB53" i="1"/>
  <c r="W46" i="1"/>
  <c r="W49" i="1"/>
  <c r="W45" i="1"/>
  <c r="W48" i="1"/>
  <c r="Y45" i="1"/>
  <c r="AA45" i="1"/>
  <c r="W42" i="1"/>
  <c r="W41" i="1"/>
  <c r="Y41" i="1"/>
  <c r="AB41" i="1"/>
  <c r="W34" i="1"/>
  <c r="W37" i="1"/>
  <c r="W33" i="1"/>
  <c r="W36" i="1"/>
  <c r="Y33" i="1"/>
  <c r="AA33" i="1"/>
  <c r="W30" i="1"/>
  <c r="W29" i="1"/>
  <c r="Y29" i="1"/>
  <c r="AB29" i="1"/>
  <c r="F106" i="1"/>
  <c r="F109" i="1"/>
  <c r="F105" i="1"/>
  <c r="F108" i="1"/>
  <c r="H105" i="1"/>
  <c r="J105" i="1"/>
  <c r="F102" i="1"/>
  <c r="F101" i="1"/>
  <c r="H101" i="1"/>
  <c r="K101" i="1"/>
  <c r="F94" i="1"/>
  <c r="F97" i="1"/>
  <c r="F93" i="1"/>
  <c r="F96" i="1"/>
  <c r="H93" i="1"/>
  <c r="J93" i="1"/>
  <c r="F90" i="1"/>
  <c r="F89" i="1"/>
  <c r="H89" i="1"/>
  <c r="K89" i="1"/>
  <c r="F82" i="1"/>
  <c r="F85" i="1"/>
  <c r="F81" i="1"/>
  <c r="F84" i="1"/>
  <c r="H81" i="1"/>
  <c r="J81" i="1"/>
  <c r="F78" i="1"/>
  <c r="F77" i="1"/>
  <c r="H77" i="1"/>
  <c r="K77" i="1"/>
  <c r="F70" i="1"/>
  <c r="F73" i="1"/>
  <c r="F69" i="1"/>
  <c r="F72" i="1"/>
  <c r="H69" i="1"/>
  <c r="J69" i="1"/>
  <c r="F66" i="1"/>
  <c r="F65" i="1"/>
  <c r="H65" i="1"/>
  <c r="K65" i="1"/>
  <c r="F58" i="1"/>
  <c r="F61" i="1"/>
  <c r="F57" i="1"/>
  <c r="F60" i="1"/>
  <c r="H57" i="1"/>
  <c r="J57" i="1"/>
  <c r="F54" i="1"/>
  <c r="F53" i="1"/>
  <c r="H53" i="1"/>
  <c r="K53" i="1"/>
  <c r="F46" i="1"/>
  <c r="F49" i="1"/>
  <c r="F45" i="1"/>
  <c r="F48" i="1"/>
  <c r="H45" i="1"/>
  <c r="J45" i="1"/>
  <c r="F42" i="1"/>
  <c r="F41" i="1"/>
  <c r="H41" i="1"/>
  <c r="K41" i="1"/>
  <c r="F34" i="1"/>
  <c r="F37" i="1"/>
  <c r="F33" i="1"/>
  <c r="F36" i="1"/>
  <c r="H33" i="1"/>
  <c r="J33" i="1"/>
  <c r="F30" i="1"/>
  <c r="F29" i="1"/>
  <c r="H29" i="1"/>
  <c r="K29" i="1"/>
  <c r="F21" i="1"/>
  <c r="F24" i="1"/>
  <c r="F20" i="1"/>
  <c r="F23" i="1"/>
  <c r="H20" i="1"/>
  <c r="J20" i="1"/>
  <c r="F17" i="1"/>
  <c r="F16" i="1"/>
  <c r="H16" i="1"/>
  <c r="K16" i="1"/>
  <c r="F10" i="1"/>
  <c r="F9" i="1"/>
  <c r="K2" i="1"/>
  <c r="J6" i="1"/>
  <c r="H6" i="1"/>
  <c r="F7" i="1"/>
  <c r="F6" i="1"/>
  <c r="F3" i="1"/>
  <c r="H2" i="1"/>
  <c r="F2" i="1"/>
</calcChain>
</file>

<file path=xl/sharedStrings.xml><?xml version="1.0" encoding="utf-8"?>
<sst xmlns="http://schemas.openxmlformats.org/spreadsheetml/2006/main" count="268" uniqueCount="27">
  <si>
    <t>V2</t>
  </si>
  <si>
    <t>Obs</t>
  </si>
  <si>
    <t>Bkg</t>
  </si>
  <si>
    <t>Xi</t>
  </si>
  <si>
    <t>h-h</t>
  </si>
  <si>
    <t>v2</t>
  </si>
  <si>
    <t>fsig</t>
  </si>
  <si>
    <t>sig</t>
  </si>
  <si>
    <t>Errors</t>
  </si>
  <si>
    <t>v2 Errors squared</t>
  </si>
  <si>
    <t>sig error</t>
  </si>
  <si>
    <t>sig error squared</t>
  </si>
  <si>
    <t>Rel Error</t>
  </si>
  <si>
    <t>8 TeV</t>
  </si>
  <si>
    <t>NO PT CUT</t>
  </si>
  <si>
    <t>PT CUT</t>
  </si>
  <si>
    <t>1-1.4</t>
  </si>
  <si>
    <t>1.4-1.8</t>
  </si>
  <si>
    <t>1.8-2.2</t>
  </si>
  <si>
    <t>2.2-2.8</t>
  </si>
  <si>
    <t>2.8-3.6</t>
  </si>
  <si>
    <t>3.6-4.6</t>
  </si>
  <si>
    <t>Pt Bins</t>
  </si>
  <si>
    <t>4.6-6</t>
  </si>
  <si>
    <t>v2 signal</t>
  </si>
  <si>
    <t>Relative Error</t>
  </si>
  <si>
    <t>PT CUT (Almost all of PD1-4)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</si>
</sst>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  <xf numFmtId="0" fontId="0" fillId="0" borderId="0" xfId="0" applyFill="1"/>
    <xf numFmtId="2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1" fontId="3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1" fontId="3" fillId="0" borderId="0" xfId="0" applyNumberFormat="1" applyFont="1" applyAlignment="1"/>
    <xf numFmtId="11" fontId="0" fillId="0" borderId="0" xfId="0" applyNumberFormat="1" applyAlignment="1"/>
    <xf numFmtId="0" fontId="0" fillId="0" borderId="0" xfId="0" applyAlignment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9"/>
  <sheetViews>
    <sheetView tabSelected="1" topLeftCell="L88" workbookViewId="0">
      <selection activeCell="AA33" sqref="AA33"/>
    </sheetView>
  </sheetViews>
  <sheetFormatPr baseColWidth="10" defaultRowHeight="15" x14ac:dyDescent="0"/>
  <cols>
    <col min="8" max="8" width="15" bestFit="1" customWidth="1"/>
    <col min="15" max="15" width="21.5" customWidth="1"/>
    <col min="16" max="16" width="15.33203125" customWidth="1"/>
  </cols>
  <sheetData>
    <row r="1" spans="1:11">
      <c r="A1" t="s">
        <v>0</v>
      </c>
      <c r="B1" t="s">
        <v>3</v>
      </c>
      <c r="C1" t="s">
        <v>4</v>
      </c>
      <c r="D1" t="s">
        <v>6</v>
      </c>
      <c r="F1" t="s">
        <v>5</v>
      </c>
      <c r="H1" t="s">
        <v>7</v>
      </c>
      <c r="K1" t="s">
        <v>12</v>
      </c>
    </row>
    <row r="2" spans="1:11">
      <c r="A2" t="s">
        <v>1</v>
      </c>
      <c r="B2" s="1">
        <v>1.0800000000000001E-2</v>
      </c>
      <c r="C2" s="1">
        <v>1.18E-2</v>
      </c>
      <c r="D2">
        <v>0.77400000000000002</v>
      </c>
      <c r="F2" s="1">
        <f>B2/SQRT(C2)</f>
        <v>9.9422058733018917E-2</v>
      </c>
      <c r="H2">
        <f>(F2-(1-D2)*F3)/(D2)</f>
        <v>0.1029701959424689</v>
      </c>
      <c r="K2">
        <f>J6/H2</f>
        <v>9.6909607202942283E-2</v>
      </c>
    </row>
    <row r="3" spans="1:11">
      <c r="A3" t="s">
        <v>2</v>
      </c>
      <c r="B3" s="1">
        <v>9.4800000000000006E-3</v>
      </c>
      <c r="F3" s="1">
        <f>B3/SQRT(C2)</f>
        <v>8.7270473776761059E-2</v>
      </c>
    </row>
    <row r="5" spans="1:11">
      <c r="A5" t="s">
        <v>8</v>
      </c>
      <c r="F5" t="s">
        <v>9</v>
      </c>
      <c r="H5" t="s">
        <v>11</v>
      </c>
      <c r="J5" t="s">
        <v>10</v>
      </c>
    </row>
    <row r="6" spans="1:11">
      <c r="A6" t="s">
        <v>1</v>
      </c>
      <c r="B6" s="1">
        <v>8.2700000000000004E-4</v>
      </c>
      <c r="C6" s="9">
        <v>1.2711899999999999E-5</v>
      </c>
      <c r="F6" s="1">
        <f>B6^2/C2 + C6^2*0.25*B2^2/(C2)^3</f>
        <v>5.7962952635390526E-5</v>
      </c>
      <c r="H6">
        <f>F6/(D2)^2 + F7*((1-D2)/D2)^2</f>
        <v>9.9576474235217241E-5</v>
      </c>
      <c r="J6">
        <f>SQRT(H6)</f>
        <v>9.9788012423946623E-3</v>
      </c>
    </row>
    <row r="7" spans="1:11">
      <c r="A7" t="s">
        <v>2</v>
      </c>
      <c r="B7" s="1">
        <v>6.2500000000000001E-4</v>
      </c>
      <c r="C7" s="10"/>
      <c r="F7" s="1">
        <f>B7^2/C2 + C6^2*0.25*B3^2/(C2)^3</f>
        <v>3.3106023250577236E-5</v>
      </c>
    </row>
    <row r="9" spans="1:11">
      <c r="F9">
        <f>SQRT(F6)</f>
        <v>7.613340438689874E-3</v>
      </c>
    </row>
    <row r="10" spans="1:11">
      <c r="F10">
        <f>SQRT(F7)</f>
        <v>5.7537833857886269E-3</v>
      </c>
    </row>
    <row r="13" spans="1:11">
      <c r="A13" t="s">
        <v>13</v>
      </c>
    </row>
    <row r="14" spans="1:11">
      <c r="A14" s="10" t="s">
        <v>14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>
      <c r="A15" t="s">
        <v>0</v>
      </c>
      <c r="B15" t="s">
        <v>3</v>
      </c>
      <c r="C15" t="s">
        <v>4</v>
      </c>
      <c r="D15" t="s">
        <v>6</v>
      </c>
      <c r="F15" t="s">
        <v>5</v>
      </c>
      <c r="H15" t="s">
        <v>7</v>
      </c>
      <c r="K15" t="s">
        <v>12</v>
      </c>
    </row>
    <row r="16" spans="1:11">
      <c r="A16" t="s">
        <v>1</v>
      </c>
      <c r="B16" s="1">
        <v>1.0265E-2</v>
      </c>
      <c r="C16" s="1">
        <v>5.0289999999999996E-3</v>
      </c>
      <c r="D16">
        <v>0.95599999999999996</v>
      </c>
      <c r="F16" s="1">
        <f>B16/SQRT(C16)</f>
        <v>0.14474985451386693</v>
      </c>
      <c r="H16">
        <f>(F16-(1-D16)*F17)/(D16)</f>
        <v>0.14476620966294818</v>
      </c>
      <c r="K16">
        <f>J20/H16</f>
        <v>1.7326847084940263E-2</v>
      </c>
    </row>
    <row r="17" spans="1:28">
      <c r="A17" t="s">
        <v>2</v>
      </c>
      <c r="B17" s="1">
        <v>1.02398E-2</v>
      </c>
      <c r="F17" s="1">
        <f>B17/SQRT(C16)</f>
        <v>0.14439450172928345</v>
      </c>
    </row>
    <row r="19" spans="1:28">
      <c r="A19" t="s">
        <v>8</v>
      </c>
      <c r="F19" t="s">
        <v>9</v>
      </c>
      <c r="H19" t="s">
        <v>11</v>
      </c>
      <c r="J19" t="s">
        <v>10</v>
      </c>
    </row>
    <row r="20" spans="1:28">
      <c r="A20" t="s">
        <v>1</v>
      </c>
      <c r="B20" s="1">
        <v>1.69605E-4</v>
      </c>
      <c r="C20" s="9">
        <v>5.9501299999999996E-7</v>
      </c>
      <c r="F20" s="1">
        <f>B20^2/C16 + C20^2*0.25*B16^2/(C16)^3</f>
        <v>5.720068559988449E-6</v>
      </c>
      <c r="H20">
        <f>F20/(D16)^2 + F21*((1-D16)/D16)^2</f>
        <v>6.2917794780767462E-6</v>
      </c>
      <c r="J20">
        <f>SQRT(H20)</f>
        <v>2.5083419778963046E-3</v>
      </c>
    </row>
    <row r="21" spans="1:28">
      <c r="A21" t="s">
        <v>2</v>
      </c>
      <c r="B21" s="1">
        <v>2.8015599999999999E-4</v>
      </c>
      <c r="C21" s="10"/>
      <c r="F21" s="1">
        <f>B21^2/C16 + C20^2*0.25*B17^2/(C16)^3</f>
        <v>1.5607029487138288E-5</v>
      </c>
    </row>
    <row r="23" spans="1:28">
      <c r="F23">
        <f>SQRT(F20)</f>
        <v>2.391666481762967E-3</v>
      </c>
    </row>
    <row r="24" spans="1:28">
      <c r="F24">
        <f>SQRT(F21)</f>
        <v>3.9505733111965266E-3</v>
      </c>
    </row>
    <row r="26" spans="1:28">
      <c r="A26" s="11" t="s">
        <v>15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R26" s="11" t="s">
        <v>26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>
      <c r="A27" t="s">
        <v>16</v>
      </c>
      <c r="R27" t="s">
        <v>16</v>
      </c>
    </row>
    <row r="28" spans="1:28">
      <c r="A28" t="s">
        <v>0</v>
      </c>
      <c r="B28" t="s">
        <v>3</v>
      </c>
      <c r="C28" t="s">
        <v>4</v>
      </c>
      <c r="D28" t="s">
        <v>6</v>
      </c>
      <c r="F28" t="s">
        <v>5</v>
      </c>
      <c r="H28" t="s">
        <v>7</v>
      </c>
      <c r="K28" t="s">
        <v>12</v>
      </c>
      <c r="N28" t="s">
        <v>22</v>
      </c>
      <c r="O28" t="s">
        <v>24</v>
      </c>
      <c r="P28" t="s">
        <v>25</v>
      </c>
      <c r="R28" t="s">
        <v>0</v>
      </c>
      <c r="S28" t="s">
        <v>3</v>
      </c>
      <c r="T28" t="s">
        <v>4</v>
      </c>
      <c r="U28" t="s">
        <v>6</v>
      </c>
      <c r="W28" t="s">
        <v>5</v>
      </c>
      <c r="Y28" t="s">
        <v>7</v>
      </c>
      <c r="AB28" t="s">
        <v>12</v>
      </c>
    </row>
    <row r="29" spans="1:28">
      <c r="A29" t="s">
        <v>1</v>
      </c>
      <c r="B29" s="1">
        <v>3.9086800000000003E-3</v>
      </c>
      <c r="C29" s="1">
        <v>5.0295799999999996E-3</v>
      </c>
      <c r="D29">
        <v>0.95326699999999998</v>
      </c>
      <c r="F29" s="1">
        <f>B29/SQRT(C29)</f>
        <v>5.5114294993109846E-2</v>
      </c>
      <c r="H29" s="4">
        <f>(F29-(1-D29)*F30)/(D29)</f>
        <v>5.6368121446440135E-2</v>
      </c>
      <c r="K29">
        <f>J33/H29</f>
        <v>0.30290081543083358</v>
      </c>
      <c r="N29" t="s">
        <v>16</v>
      </c>
      <c r="O29" s="6">
        <v>5.63681214464401E-2</v>
      </c>
      <c r="P29" s="5">
        <v>0.30290081543083358</v>
      </c>
      <c r="R29" t="s">
        <v>1</v>
      </c>
      <c r="S29" s="1">
        <v>3.5723600000000001E-3</v>
      </c>
      <c r="T29" s="1">
        <v>5.0295799999999996E-3</v>
      </c>
      <c r="U29">
        <v>0.95326699999999998</v>
      </c>
      <c r="W29" s="1">
        <f>S29/SQRT(T29)</f>
        <v>5.0372018907044291E-2</v>
      </c>
      <c r="Y29" s="4">
        <f>(W29-(1-U29)*W30)/(U29)</f>
        <v>5.1750072214157193E-2</v>
      </c>
      <c r="AB29">
        <f>AA33/Y29</f>
        <v>0.29685578521723788</v>
      </c>
    </row>
    <row r="30" spans="1:28">
      <c r="A30" t="s">
        <v>2</v>
      </c>
      <c r="B30" s="1">
        <v>2.09486E-3</v>
      </c>
      <c r="F30" s="1">
        <f>B30/SQRT(C29)</f>
        <v>2.9538548054398438E-2</v>
      </c>
      <c r="N30" t="s">
        <v>17</v>
      </c>
      <c r="O30" s="7">
        <v>6.4875933775467298E-2</v>
      </c>
      <c r="P30" s="5">
        <v>0.131491250810882</v>
      </c>
      <c r="R30" t="s">
        <v>2</v>
      </c>
      <c r="S30" s="1">
        <v>1.57883E-3</v>
      </c>
      <c r="W30" s="1">
        <f>S30/SQRT(T29)</f>
        <v>2.226227329020836E-2</v>
      </c>
    </row>
    <row r="31" spans="1:28">
      <c r="N31" t="s">
        <v>18</v>
      </c>
      <c r="O31" s="7">
        <v>0.1099989609524949</v>
      </c>
      <c r="P31" s="5">
        <v>6.5087491546706247E-2</v>
      </c>
    </row>
    <row r="32" spans="1:28">
      <c r="A32" t="s">
        <v>8</v>
      </c>
      <c r="F32" t="s">
        <v>9</v>
      </c>
      <c r="H32" t="s">
        <v>11</v>
      </c>
      <c r="J32" t="s">
        <v>10</v>
      </c>
      <c r="N32" t="s">
        <v>19</v>
      </c>
      <c r="O32" s="7">
        <v>0.12630714105509813</v>
      </c>
      <c r="P32" s="5">
        <v>4.0820441896712134E-2</v>
      </c>
      <c r="R32" t="s">
        <v>8</v>
      </c>
      <c r="W32" t="s">
        <v>9</v>
      </c>
      <c r="Y32" t="s">
        <v>11</v>
      </c>
      <c r="AA32" t="s">
        <v>10</v>
      </c>
    </row>
    <row r="33" spans="1:28">
      <c r="A33" t="s">
        <v>1</v>
      </c>
      <c r="B33" s="1">
        <v>1.1517999999999999E-3</v>
      </c>
      <c r="C33" s="9">
        <v>5.9501299999999996E-7</v>
      </c>
      <c r="F33" s="1">
        <f>B33^2/C29 + C33^2*0.25*B29^2/(C29)^3</f>
        <v>2.6376820598442998E-4</v>
      </c>
      <c r="H33">
        <f>F33/(D29)^2 + F34*((1-D29)/D29)^2</f>
        <v>2.915197669098219E-4</v>
      </c>
      <c r="J33">
        <f>SQRT(H33)</f>
        <v>1.7073949950430975E-2</v>
      </c>
      <c r="N33" t="s">
        <v>20</v>
      </c>
      <c r="O33" s="7">
        <v>0.15316548557983833</v>
      </c>
      <c r="P33" s="5">
        <v>3.1950323854232042E-2</v>
      </c>
      <c r="R33" t="s">
        <v>1</v>
      </c>
      <c r="S33" s="1">
        <v>1.03633E-3</v>
      </c>
      <c r="T33" s="13">
        <v>5.3852999999999999E-7</v>
      </c>
      <c r="W33" s="1">
        <f>S33^2/T29 + T33^2*0.25*S29^2/(T29)^3</f>
        <v>2.1353272151489641E-4</v>
      </c>
      <c r="Y33">
        <f>W33/(U29)^2 + W34*((1-U29)/U29)^2</f>
        <v>2.3600051698579458E-4</v>
      </c>
      <c r="AA33">
        <f>SQRT(Y33)</f>
        <v>1.5362308322182399E-2</v>
      </c>
    </row>
    <row r="34" spans="1:28">
      <c r="A34" t="s">
        <v>2</v>
      </c>
      <c r="B34" s="1">
        <v>1.62104E-3</v>
      </c>
      <c r="C34" s="10"/>
      <c r="F34" s="1">
        <f>B34^2/C29 + C33^2*0.25*B30^2/(C29)^3</f>
        <v>5.2246324682272364E-4</v>
      </c>
      <c r="N34" t="s">
        <v>21</v>
      </c>
      <c r="O34" s="7">
        <v>0.1822977368690569</v>
      </c>
      <c r="P34" s="5">
        <v>3.3873671896799913E-2</v>
      </c>
      <c r="R34" t="s">
        <v>2</v>
      </c>
      <c r="S34" s="1">
        <v>1.4596800000000001E-3</v>
      </c>
      <c r="T34" s="14"/>
      <c r="W34" s="1">
        <f>S34^2/T29 + T33^2*0.25*S30^2/(T29)^3</f>
        <v>4.2362696478521518E-4</v>
      </c>
    </row>
    <row r="35" spans="1:28">
      <c r="N35" t="s">
        <v>23</v>
      </c>
      <c r="O35" s="7">
        <v>0.21770241685354796</v>
      </c>
      <c r="P35" s="5">
        <v>4.7980277714905512E-2</v>
      </c>
    </row>
    <row r="36" spans="1:28">
      <c r="F36">
        <f>SQRT(F33)</f>
        <v>1.6240942275140009E-2</v>
      </c>
      <c r="W36">
        <f>SQRT(W33)</f>
        <v>1.4612758860492306E-2</v>
      </c>
    </row>
    <row r="37" spans="1:28">
      <c r="F37">
        <f>SQRT(F34)</f>
        <v>2.285745495068783E-2</v>
      </c>
      <c r="W37">
        <f>SQRT(W34)</f>
        <v>2.0582200193011806E-2</v>
      </c>
    </row>
    <row r="39" spans="1:28">
      <c r="A39" t="s">
        <v>17</v>
      </c>
      <c r="R39" t="s">
        <v>17</v>
      </c>
    </row>
    <row r="40" spans="1:28">
      <c r="A40" s="2" t="s">
        <v>0</v>
      </c>
      <c r="B40" s="2" t="s">
        <v>3</v>
      </c>
      <c r="C40" s="2" t="s">
        <v>4</v>
      </c>
      <c r="D40" s="2" t="s">
        <v>6</v>
      </c>
      <c r="E40" s="2"/>
      <c r="F40" t="s">
        <v>5</v>
      </c>
      <c r="H40" t="s">
        <v>7</v>
      </c>
      <c r="K40" t="s">
        <v>12</v>
      </c>
      <c r="R40" s="2" t="s">
        <v>0</v>
      </c>
      <c r="S40" s="2" t="s">
        <v>3</v>
      </c>
      <c r="T40" s="2" t="s">
        <v>4</v>
      </c>
      <c r="U40" s="2" t="s">
        <v>6</v>
      </c>
      <c r="V40" s="2"/>
      <c r="W40" t="s">
        <v>5</v>
      </c>
      <c r="Y40" t="s">
        <v>7</v>
      </c>
      <c r="AB40" t="s">
        <v>12</v>
      </c>
    </row>
    <row r="41" spans="1:28">
      <c r="A41" s="2" t="s">
        <v>1</v>
      </c>
      <c r="B41" s="3">
        <v>4.66936E-3</v>
      </c>
      <c r="C41" s="1">
        <v>5.0295799999999996E-3</v>
      </c>
      <c r="D41" s="2">
        <v>0.953677</v>
      </c>
      <c r="E41" s="2"/>
      <c r="F41" s="1">
        <f>B41/SQRT(C41)</f>
        <v>6.5840254118788785E-2</v>
      </c>
      <c r="H41">
        <f>(F41-(1-D41)*F42)/(D41)</f>
        <v>6.4878642483089902E-2</v>
      </c>
      <c r="K41">
        <f>J45/H41</f>
        <v>0.13149125081340679</v>
      </c>
      <c r="R41" s="2" t="s">
        <v>1</v>
      </c>
      <c r="S41" s="3">
        <v>5.0995099999999998E-3</v>
      </c>
      <c r="T41" s="1">
        <v>5.0295799999999996E-3</v>
      </c>
      <c r="U41" s="2">
        <v>0.953677</v>
      </c>
      <c r="V41" s="2"/>
      <c r="W41" s="1">
        <f>S41/SQRT(T41)</f>
        <v>7.1905578983266355E-2</v>
      </c>
      <c r="Y41">
        <f>(W41-(1-U41)*W42)/(U41)</f>
        <v>7.1787446794090104E-2</v>
      </c>
      <c r="AB41">
        <f>AA45/Y41</f>
        <v>0.10656287981727336</v>
      </c>
    </row>
    <row r="42" spans="1:28">
      <c r="A42" s="2" t="s">
        <v>2</v>
      </c>
      <c r="B42" s="3">
        <v>6.0733699999999998E-3</v>
      </c>
      <c r="C42" s="2"/>
      <c r="D42" s="2"/>
      <c r="E42" s="2"/>
      <c r="F42" s="1">
        <f>B42/SQRT(C41)</f>
        <v>8.5637480116638742E-2</v>
      </c>
      <c r="R42" s="2" t="s">
        <v>2</v>
      </c>
      <c r="S42" s="3">
        <v>5.2719899999999998E-3</v>
      </c>
      <c r="T42" s="2"/>
      <c r="U42" s="2"/>
      <c r="V42" s="2"/>
      <c r="W42" s="1">
        <f>S42/SQRT(T41)</f>
        <v>7.4337631133969823E-2</v>
      </c>
    </row>
    <row r="43" spans="1:28">
      <c r="A43" s="2"/>
      <c r="B43" s="2"/>
      <c r="C43" s="2"/>
      <c r="D43" s="2"/>
      <c r="E43" s="2"/>
      <c r="R43" s="2"/>
      <c r="S43" s="2"/>
      <c r="T43" s="2"/>
      <c r="U43" s="2"/>
      <c r="V43" s="2"/>
    </row>
    <row r="44" spans="1:28">
      <c r="A44" s="2" t="s">
        <v>8</v>
      </c>
      <c r="B44" s="2"/>
      <c r="C44" s="2"/>
      <c r="D44" s="2"/>
      <c r="E44" s="2"/>
      <c r="F44" t="s">
        <v>9</v>
      </c>
      <c r="H44" t="s">
        <v>11</v>
      </c>
      <c r="J44" t="s">
        <v>10</v>
      </c>
      <c r="R44" s="2" t="s">
        <v>8</v>
      </c>
      <c r="S44" s="2"/>
      <c r="T44" s="2"/>
      <c r="U44" s="2"/>
      <c r="V44" s="2"/>
      <c r="W44" t="s">
        <v>9</v>
      </c>
      <c r="Y44" t="s">
        <v>11</v>
      </c>
      <c r="AA44" t="s">
        <v>10</v>
      </c>
    </row>
    <row r="45" spans="1:28">
      <c r="A45" s="2" t="s">
        <v>1</v>
      </c>
      <c r="B45" s="3">
        <v>5.7454399999999997E-4</v>
      </c>
      <c r="C45" s="8">
        <v>5.9500000000000002E-7</v>
      </c>
      <c r="D45" s="2"/>
      <c r="E45" s="2"/>
      <c r="F45" s="1">
        <f>B45^2/C41 + C45^2*0.25*B41^2/(C41)^3</f>
        <v>6.5631898531995209E-5</v>
      </c>
      <c r="H45">
        <f>F45/(D41)^2 + F46*((1-D41)/D41)^2</f>
        <v>7.2777514849471254E-5</v>
      </c>
      <c r="J45">
        <f>SQRT(H45)</f>
        <v>8.5309738511773238E-3</v>
      </c>
      <c r="R45" s="2" t="s">
        <v>1</v>
      </c>
      <c r="S45" s="3">
        <v>5.1518099999999997E-4</v>
      </c>
      <c r="T45" s="12">
        <v>5.3852999999999999E-7</v>
      </c>
      <c r="U45" s="2"/>
      <c r="V45" s="2"/>
      <c r="W45" s="1">
        <f>S45^2/T41 + T45^2*0.25*S41^2/(T41)^3</f>
        <v>5.2770119432398038E-5</v>
      </c>
      <c r="Y45">
        <f>W45/(U41)^2 + W46*((1-U41)/U41)^2</f>
        <v>5.8520619111258179E-5</v>
      </c>
      <c r="AA45">
        <f>SQRT(Y45)</f>
        <v>7.649877065107529E-3</v>
      </c>
    </row>
    <row r="46" spans="1:28">
      <c r="A46" s="2" t="s">
        <v>2</v>
      </c>
      <c r="B46" s="3">
        <v>1.1448999999999999E-3</v>
      </c>
      <c r="C46" s="8"/>
      <c r="D46" s="2"/>
      <c r="E46" s="2"/>
      <c r="F46" s="1">
        <f>B46^2/C41 + C45^2*0.25*B42^2/(C41)^3</f>
        <v>2.6061741518249173E-4</v>
      </c>
      <c r="R46" s="2" t="s">
        <v>2</v>
      </c>
      <c r="S46" s="3">
        <v>1.03199E-3</v>
      </c>
      <c r="T46" s="12"/>
      <c r="U46" s="2"/>
      <c r="V46" s="2"/>
      <c r="W46" s="1">
        <f>S46^2/T41 + T45^2*0.25*S42^2/(T41)^3</f>
        <v>2.1174798686191657E-4</v>
      </c>
    </row>
    <row r="47" spans="1:28">
      <c r="A47" s="2"/>
      <c r="B47" s="2"/>
      <c r="C47" s="2"/>
      <c r="D47" s="2"/>
      <c r="E47" s="2"/>
      <c r="R47" s="2"/>
      <c r="S47" s="2"/>
      <c r="T47" s="2"/>
      <c r="U47" s="2"/>
      <c r="V47" s="2"/>
    </row>
    <row r="48" spans="1:28">
      <c r="A48" s="2"/>
      <c r="B48" s="2"/>
      <c r="C48" s="2"/>
      <c r="D48" s="2"/>
      <c r="E48" s="2"/>
      <c r="F48">
        <f>SQRT(F45)</f>
        <v>8.1013516484593606E-3</v>
      </c>
      <c r="R48" s="2"/>
      <c r="S48" s="2"/>
      <c r="T48" s="2"/>
      <c r="U48" s="2"/>
      <c r="V48" s="2"/>
      <c r="W48">
        <f>SQRT(W45)</f>
        <v>7.2643044699680671E-3</v>
      </c>
    </row>
    <row r="49" spans="1:28">
      <c r="A49" s="2"/>
      <c r="B49" s="2"/>
      <c r="C49" s="2"/>
      <c r="D49" s="2"/>
      <c r="E49" s="2"/>
      <c r="F49">
        <f>SQRT(F46)</f>
        <v>1.6143649376225058E-2</v>
      </c>
      <c r="R49" s="2"/>
      <c r="S49" s="2"/>
      <c r="T49" s="2"/>
      <c r="U49" s="2"/>
      <c r="V49" s="2"/>
      <c r="W49">
        <f>SQRT(W46)</f>
        <v>1.4551563038447676E-2</v>
      </c>
    </row>
    <row r="51" spans="1:28">
      <c r="A51" t="s">
        <v>18</v>
      </c>
      <c r="R51" t="s">
        <v>18</v>
      </c>
    </row>
    <row r="52" spans="1:28">
      <c r="A52" s="2" t="s">
        <v>0</v>
      </c>
      <c r="B52" s="2" t="s">
        <v>3</v>
      </c>
      <c r="C52" s="2" t="s">
        <v>4</v>
      </c>
      <c r="D52" s="2" t="s">
        <v>6</v>
      </c>
      <c r="E52" s="2"/>
      <c r="F52" t="s">
        <v>5</v>
      </c>
      <c r="H52" t="s">
        <v>7</v>
      </c>
      <c r="K52" t="s">
        <v>12</v>
      </c>
      <c r="R52" s="2" t="s">
        <v>0</v>
      </c>
      <c r="S52" s="2" t="s">
        <v>3</v>
      </c>
      <c r="T52" s="2" t="s">
        <v>4</v>
      </c>
      <c r="U52" s="2" t="s">
        <v>6</v>
      </c>
      <c r="V52" s="2"/>
      <c r="W52" t="s">
        <v>5</v>
      </c>
      <c r="Y52" t="s">
        <v>7</v>
      </c>
      <c r="AB52" t="s">
        <v>12</v>
      </c>
    </row>
    <row r="53" spans="1:28">
      <c r="A53" s="2" t="s">
        <v>1</v>
      </c>
      <c r="B53" s="3">
        <v>7.8558699999999992E-3</v>
      </c>
      <c r="C53" s="1">
        <v>5.0295799999999996E-3</v>
      </c>
      <c r="D53" s="2">
        <v>0.95487200000000005</v>
      </c>
      <c r="E53" s="2"/>
      <c r="F53" s="1">
        <f>B53/SQRT(C53)</f>
        <v>0.1107715997747377</v>
      </c>
      <c r="H53">
        <f>(F53-(1-D53)*F54)/(D53)</f>
        <v>0.11000355364205899</v>
      </c>
      <c r="K53">
        <f>J57/H53</f>
        <v>6.5087491551711077E-2</v>
      </c>
      <c r="R53" s="2" t="s">
        <v>1</v>
      </c>
      <c r="S53" s="3">
        <v>7.6369599999999999E-3</v>
      </c>
      <c r="T53" s="1">
        <v>5.0295799999999996E-3</v>
      </c>
      <c r="U53" s="2">
        <v>0.95487200000000005</v>
      </c>
      <c r="V53" s="2"/>
      <c r="W53" s="1">
        <f>S53/SQRT(T53)</f>
        <v>0.10768486197145331</v>
      </c>
      <c r="Y53">
        <f>(W53-(1-U53)*W54)/(U53)</f>
        <v>0.10711039174623081</v>
      </c>
      <c r="AB53">
        <f>AA57/Y53</f>
        <v>5.9928084209284999E-2</v>
      </c>
    </row>
    <row r="54" spans="1:28">
      <c r="A54" s="2" t="s">
        <v>2</v>
      </c>
      <c r="B54" s="3">
        <v>9.0083999999999997E-3</v>
      </c>
      <c r="C54" s="2"/>
      <c r="D54" s="2"/>
      <c r="E54" s="2"/>
      <c r="F54" s="1">
        <f>B54/SQRT(C53)</f>
        <v>0.12702283507883241</v>
      </c>
      <c r="R54" s="2" t="s">
        <v>2</v>
      </c>
      <c r="S54" s="3">
        <v>8.4990099999999996E-3</v>
      </c>
      <c r="T54" s="2"/>
      <c r="U54" s="2"/>
      <c r="V54" s="2"/>
      <c r="W54" s="1">
        <f>S54/SQRT(T53)</f>
        <v>0.11984018755421023</v>
      </c>
    </row>
    <row r="55" spans="1:28">
      <c r="A55" s="2"/>
      <c r="B55" s="2"/>
      <c r="C55" s="2"/>
      <c r="D55" s="2"/>
      <c r="E55" s="2"/>
      <c r="R55" s="2"/>
      <c r="S55" s="2"/>
      <c r="T55" s="2"/>
      <c r="U55" s="2"/>
      <c r="V55" s="2"/>
    </row>
    <row r="56" spans="1:28">
      <c r="A56" s="2" t="s">
        <v>8</v>
      </c>
      <c r="B56" s="2"/>
      <c r="C56" s="2"/>
      <c r="D56" s="2"/>
      <c r="E56" s="2"/>
      <c r="F56" t="s">
        <v>9</v>
      </c>
      <c r="H56" t="s">
        <v>11</v>
      </c>
      <c r="J56" t="s">
        <v>10</v>
      </c>
      <c r="R56" s="2" t="s">
        <v>8</v>
      </c>
      <c r="S56" s="2"/>
      <c r="T56" s="2"/>
      <c r="U56" s="2"/>
      <c r="V56" s="2"/>
      <c r="W56" t="s">
        <v>9</v>
      </c>
      <c r="Y56" t="s">
        <v>11</v>
      </c>
      <c r="AA56" t="s">
        <v>10</v>
      </c>
    </row>
    <row r="57" spans="1:28">
      <c r="A57" s="2" t="s">
        <v>1</v>
      </c>
      <c r="B57" s="3">
        <v>4.8321799999999999E-4</v>
      </c>
      <c r="C57" s="8">
        <v>5.9500000000000002E-7</v>
      </c>
      <c r="D57" s="2"/>
      <c r="E57" s="2"/>
      <c r="F57" s="1">
        <f>B57^2/C53 + C57^2*0.25*B53^2/(C53)^3</f>
        <v>4.6425318107492967E-5</v>
      </c>
      <c r="H57">
        <f>F57/(D53)^2 + F58*((1-D53)/D53)^2</f>
        <v>5.126352889548571E-5</v>
      </c>
      <c r="J57">
        <f>SQRT(H57)</f>
        <v>7.1598553683357114E-3</v>
      </c>
      <c r="R57" s="2" t="s">
        <v>1</v>
      </c>
      <c r="S57" s="3">
        <v>4.3320199999999999E-4</v>
      </c>
      <c r="T57" s="12">
        <v>5.3852999999999999E-7</v>
      </c>
      <c r="U57" s="2"/>
      <c r="V57" s="2"/>
      <c r="W57" s="1">
        <f>S57^2/T53 + T57^2*0.25*S53^2/(T53)^3</f>
        <v>3.7312089670696186E-5</v>
      </c>
      <c r="Y57">
        <f>W57/(U53)^2 + W58*((1-U53)/U53)^2</f>
        <v>4.120254136430352E-5</v>
      </c>
      <c r="AA57">
        <f>SQRT(Y57)</f>
        <v>6.4189205762576248E-3</v>
      </c>
    </row>
    <row r="58" spans="1:28">
      <c r="A58" s="2" t="s">
        <v>2</v>
      </c>
      <c r="B58" s="3">
        <v>8.8309E-4</v>
      </c>
      <c r="C58" s="8"/>
      <c r="D58" s="2"/>
      <c r="E58" s="2"/>
      <c r="F58" s="1">
        <f>B58^2/C53 + C57^2*0.25*B54^2/(C53)^3</f>
        <v>1.5505235666326631E-4</v>
      </c>
      <c r="R58" s="2" t="s">
        <v>2</v>
      </c>
      <c r="S58" s="3">
        <v>7.94489E-4</v>
      </c>
      <c r="T58" s="12"/>
      <c r="U58" s="2"/>
      <c r="V58" s="2"/>
      <c r="W58" s="1">
        <f>S58^2/T53 + T57^2*0.25*S54^2/(T53)^3</f>
        <v>1.2550013682074651E-4</v>
      </c>
    </row>
    <row r="59" spans="1:28">
      <c r="A59" s="2"/>
      <c r="B59" s="2"/>
      <c r="C59" s="2"/>
      <c r="D59" s="2"/>
      <c r="E59" s="2"/>
      <c r="R59" s="2"/>
      <c r="S59" s="2"/>
      <c r="T59" s="2"/>
      <c r="U59" s="2"/>
      <c r="V59" s="2"/>
    </row>
    <row r="60" spans="1:28">
      <c r="A60" s="2"/>
      <c r="B60" s="2"/>
      <c r="C60" s="2"/>
      <c r="D60" s="2"/>
      <c r="E60" s="2"/>
      <c r="F60">
        <f>SQRT(F57)</f>
        <v>6.8136127060094169E-3</v>
      </c>
      <c r="R60" s="2"/>
      <c r="S60" s="2"/>
      <c r="T60" s="2"/>
      <c r="U60" s="2"/>
      <c r="V60" s="2"/>
      <c r="W60">
        <f>SQRT(W57)</f>
        <v>6.1083622740220793E-3</v>
      </c>
    </row>
    <row r="61" spans="1:28">
      <c r="A61" s="2"/>
      <c r="B61" s="2"/>
      <c r="C61" s="2"/>
      <c r="D61" s="2"/>
      <c r="E61" s="2"/>
      <c r="F61">
        <f>SQRT(F58)</f>
        <v>1.2452002114650732E-2</v>
      </c>
      <c r="R61" s="2"/>
      <c r="S61" s="2"/>
      <c r="T61" s="2"/>
      <c r="U61" s="2"/>
      <c r="V61" s="2"/>
      <c r="W61">
        <f>SQRT(W58)</f>
        <v>1.1202684357811145E-2</v>
      </c>
    </row>
    <row r="63" spans="1:28">
      <c r="A63" t="s">
        <v>19</v>
      </c>
      <c r="R63" t="s">
        <v>19</v>
      </c>
    </row>
    <row r="64" spans="1:28">
      <c r="A64" s="2" t="s">
        <v>0</v>
      </c>
      <c r="B64" s="2" t="s">
        <v>3</v>
      </c>
      <c r="C64" s="2" t="s">
        <v>4</v>
      </c>
      <c r="D64" s="2" t="s">
        <v>6</v>
      </c>
      <c r="E64" s="2"/>
      <c r="F64" t="s">
        <v>5</v>
      </c>
      <c r="H64" t="s">
        <v>7</v>
      </c>
      <c r="K64" t="s">
        <v>12</v>
      </c>
      <c r="R64" s="2" t="s">
        <v>0</v>
      </c>
      <c r="S64" s="2" t="s">
        <v>3</v>
      </c>
      <c r="T64" s="2" t="s">
        <v>4</v>
      </c>
      <c r="U64" s="2" t="s">
        <v>6</v>
      </c>
      <c r="V64" s="2"/>
      <c r="W64" t="s">
        <v>5</v>
      </c>
      <c r="Y64" t="s">
        <v>7</v>
      </c>
      <c r="AB64" t="s">
        <v>12</v>
      </c>
    </row>
    <row r="65" spans="1:28">
      <c r="A65" s="2" t="s">
        <v>1</v>
      </c>
      <c r="B65" s="3">
        <v>9.0376399999999996E-3</v>
      </c>
      <c r="C65" s="1">
        <v>5.0295799999999996E-3</v>
      </c>
      <c r="D65" s="2">
        <v>0.95613999999999999</v>
      </c>
      <c r="E65" s="2"/>
      <c r="F65" s="1">
        <f>B65/SQRT(C65)</f>
        <v>0.12743513334464043</v>
      </c>
      <c r="H65">
        <f>(F65-(1-D65)*F66)/(D65)</f>
        <v>0.12631241464571724</v>
      </c>
      <c r="K65">
        <f>J69/H65</f>
        <v>4.0820441904701729E-2</v>
      </c>
      <c r="R65" s="2" t="s">
        <v>1</v>
      </c>
      <c r="S65" s="3">
        <v>9.0660500000000008E-3</v>
      </c>
      <c r="T65" s="1">
        <v>5.0295799999999996E-3</v>
      </c>
      <c r="U65" s="2">
        <v>0.95613999999999999</v>
      </c>
      <c r="V65" s="2"/>
      <c r="W65" s="1">
        <f>S65/SQRT(T65)</f>
        <v>0.12783572820550251</v>
      </c>
      <c r="Y65">
        <f>(W65-(1-U65)*W66)/(U65)</f>
        <v>0.12682808468040832</v>
      </c>
      <c r="AB65">
        <f>AA69/Y65</f>
        <v>3.6521420558687623E-2</v>
      </c>
    </row>
    <row r="66" spans="1:28">
      <c r="A66" s="2" t="s">
        <v>2</v>
      </c>
      <c r="B66" s="3">
        <v>1.0773400000000001E-2</v>
      </c>
      <c r="C66" s="2"/>
      <c r="D66" s="2"/>
      <c r="E66" s="2"/>
      <c r="F66" s="1">
        <f>B66/SQRT(C65)</f>
        <v>0.15191019619891361</v>
      </c>
      <c r="R66" s="2" t="s">
        <v>2</v>
      </c>
      <c r="S66" s="3">
        <v>1.06239E-2</v>
      </c>
      <c r="T66" s="2"/>
      <c r="U66" s="2"/>
      <c r="V66" s="2"/>
      <c r="W66" s="1">
        <f>S66/SQRT(T65)</f>
        <v>0.14980217325984724</v>
      </c>
    </row>
    <row r="67" spans="1:28">
      <c r="A67" s="2"/>
      <c r="B67" s="2"/>
      <c r="C67" s="2"/>
      <c r="D67" s="2"/>
      <c r="E67" s="2"/>
      <c r="R67" s="2"/>
      <c r="S67" s="2"/>
      <c r="T67" s="2"/>
      <c r="U67" s="2"/>
      <c r="V67" s="2"/>
    </row>
    <row r="68" spans="1:28">
      <c r="A68" s="2" t="s">
        <v>8</v>
      </c>
      <c r="B68" s="2"/>
      <c r="C68" s="2"/>
      <c r="D68" s="2"/>
      <c r="E68" s="2"/>
      <c r="F68" t="s">
        <v>9</v>
      </c>
      <c r="H68" t="s">
        <v>11</v>
      </c>
      <c r="J68" t="s">
        <v>10</v>
      </c>
      <c r="R68" s="2" t="s">
        <v>8</v>
      </c>
      <c r="S68" s="2"/>
      <c r="T68" s="2"/>
      <c r="U68" s="2"/>
      <c r="V68" s="2"/>
      <c r="W68" t="s">
        <v>9</v>
      </c>
      <c r="Y68" t="s">
        <v>11</v>
      </c>
      <c r="AA68" t="s">
        <v>10</v>
      </c>
    </row>
    <row r="69" spans="1:28">
      <c r="A69" s="2" t="s">
        <v>1</v>
      </c>
      <c r="B69" s="3">
        <v>3.4812899999999997E-4</v>
      </c>
      <c r="C69" s="8">
        <v>5.9500000000000002E-7</v>
      </c>
      <c r="D69" s="2"/>
      <c r="E69" s="2"/>
      <c r="F69" s="1">
        <f>B69^2/C65 + C69^2*0.25*B65^2/(C65)^3</f>
        <v>2.4096263786159637E-5</v>
      </c>
      <c r="H69">
        <f>F69/(D65)^2 + F70*((1-D65)/D65)^2</f>
        <v>2.6585661973587867E-5</v>
      </c>
      <c r="J69">
        <f>SQRT(H69)</f>
        <v>5.1561285838880961E-3</v>
      </c>
      <c r="R69" s="2" t="s">
        <v>1</v>
      </c>
      <c r="S69" s="3">
        <v>3.1272100000000002E-4</v>
      </c>
      <c r="T69" s="12">
        <v>5.3852999999999999E-7</v>
      </c>
      <c r="U69" s="2"/>
      <c r="V69" s="2"/>
      <c r="W69" s="1">
        <f>S69^2/T65 + T69^2*0.25*S65^2/(T65)^3</f>
        <v>1.94439017607513E-5</v>
      </c>
      <c r="Y69">
        <f>W69/(U65)^2 + W70*((1-U65)/U65)^2</f>
        <v>2.1454885017065582E-5</v>
      </c>
      <c r="AA69">
        <f>SQRT(Y69)</f>
        <v>4.6319418192660392E-3</v>
      </c>
    </row>
    <row r="70" spans="1:28">
      <c r="A70" s="2" t="s">
        <v>2</v>
      </c>
      <c r="B70" s="3">
        <v>7.3823499999999995E-4</v>
      </c>
      <c r="C70" s="8"/>
      <c r="D70" s="2"/>
      <c r="E70" s="2"/>
      <c r="F70" s="1">
        <f>B70^2/C65 + C69^2*0.25*B66^2/(C65)^3</f>
        <v>1.0835722293097601E-4</v>
      </c>
      <c r="R70" s="2" t="s">
        <v>2</v>
      </c>
      <c r="S70" s="3">
        <v>6.6714400000000005E-4</v>
      </c>
      <c r="T70" s="12"/>
      <c r="U70" s="2"/>
      <c r="V70" s="2"/>
      <c r="W70" s="1">
        <f>S70^2/T65 + T69^2*0.25*S66^2/(T65)^3</f>
        <v>8.849276484886948E-5</v>
      </c>
    </row>
    <row r="71" spans="1:28">
      <c r="A71" s="2"/>
      <c r="B71" s="2"/>
      <c r="C71" s="2"/>
      <c r="D71" s="2"/>
      <c r="E71" s="2"/>
      <c r="R71" s="2"/>
      <c r="S71" s="2"/>
      <c r="T71" s="2"/>
      <c r="U71" s="2"/>
      <c r="V71" s="2"/>
    </row>
    <row r="72" spans="1:28">
      <c r="A72" s="2"/>
      <c r="B72" s="2"/>
      <c r="C72" s="2"/>
      <c r="D72" s="2"/>
      <c r="E72" s="2"/>
      <c r="F72">
        <f>SQRT(F69)</f>
        <v>4.9087945349301021E-3</v>
      </c>
      <c r="R72" s="2"/>
      <c r="S72" s="2"/>
      <c r="T72" s="2"/>
      <c r="U72" s="2"/>
      <c r="V72" s="2"/>
      <c r="W72">
        <f>SQRT(W69)</f>
        <v>4.409523983464802E-3</v>
      </c>
    </row>
    <row r="73" spans="1:28">
      <c r="A73" s="2"/>
      <c r="B73" s="2"/>
      <c r="C73" s="2"/>
      <c r="D73" s="2"/>
      <c r="E73" s="2"/>
      <c r="F73">
        <f>SQRT(F70)</f>
        <v>1.0409477553219278E-2</v>
      </c>
      <c r="R73" s="2"/>
      <c r="S73" s="2"/>
      <c r="T73" s="2"/>
      <c r="U73" s="2"/>
      <c r="V73" s="2"/>
      <c r="W73">
        <f>SQRT(W70)</f>
        <v>9.4070593093096566E-3</v>
      </c>
    </row>
    <row r="75" spans="1:28">
      <c r="A75" t="s">
        <v>20</v>
      </c>
      <c r="R75" t="s">
        <v>20</v>
      </c>
    </row>
    <row r="76" spans="1:28">
      <c r="A76" s="2" t="s">
        <v>0</v>
      </c>
      <c r="B76" s="2" t="s">
        <v>3</v>
      </c>
      <c r="C76" s="2" t="s">
        <v>4</v>
      </c>
      <c r="D76" s="2" t="s">
        <v>6</v>
      </c>
      <c r="E76" s="2"/>
      <c r="F76" t="s">
        <v>5</v>
      </c>
      <c r="H76" t="s">
        <v>7</v>
      </c>
      <c r="K76" t="s">
        <v>12</v>
      </c>
      <c r="R76" s="2" t="s">
        <v>0</v>
      </c>
      <c r="S76" s="2" t="s">
        <v>3</v>
      </c>
      <c r="T76" s="2" t="s">
        <v>4</v>
      </c>
      <c r="U76" s="2" t="s">
        <v>6</v>
      </c>
      <c r="V76" s="2"/>
      <c r="W76" t="s">
        <v>5</v>
      </c>
      <c r="Y76" t="s">
        <v>7</v>
      </c>
      <c r="AB76" t="s">
        <v>12</v>
      </c>
    </row>
    <row r="77" spans="1:28">
      <c r="A77" s="2" t="s">
        <v>1</v>
      </c>
      <c r="B77" s="3">
        <v>1.0930499999999999E-2</v>
      </c>
      <c r="C77" s="1">
        <v>5.0295799999999996E-3</v>
      </c>
      <c r="D77" s="2">
        <v>0.95709599999999995</v>
      </c>
      <c r="E77" s="2"/>
      <c r="F77" s="1">
        <f>B77/SQRT(C77)</f>
        <v>0.15412538284591909</v>
      </c>
      <c r="H77">
        <f>(F77-(1-D77)*F78)/(D77)</f>
        <v>0.15317188056321915</v>
      </c>
      <c r="K77">
        <f>J81/H77</f>
        <v>3.1950323864362098E-2</v>
      </c>
      <c r="R77" s="2" t="s">
        <v>1</v>
      </c>
      <c r="S77" s="3">
        <v>1.12055E-2</v>
      </c>
      <c r="T77" s="1">
        <v>5.0295799999999996E-3</v>
      </c>
      <c r="U77" s="2">
        <v>0.95709599999999995</v>
      </c>
      <c r="V77" s="2"/>
      <c r="W77" s="1">
        <f>S77/SQRT(T77)</f>
        <v>0.15800301701477029</v>
      </c>
      <c r="Y77">
        <f>(W77-(1-U77)*W78)/(U77)</f>
        <v>0.15777116773582145</v>
      </c>
      <c r="AB77">
        <f>AA81/Y77</f>
        <v>2.7911136751951948E-2</v>
      </c>
    </row>
    <row r="78" spans="1:28">
      <c r="A78" s="2" t="s">
        <v>2</v>
      </c>
      <c r="B78" s="3">
        <v>1.2439E-2</v>
      </c>
      <c r="C78" s="2"/>
      <c r="D78" s="2"/>
      <c r="E78" s="2"/>
      <c r="F78" s="1">
        <f>B78/SQRT(C77)</f>
        <v>0.17539596882305364</v>
      </c>
      <c r="R78" s="2" t="s">
        <v>2</v>
      </c>
      <c r="S78" s="3">
        <v>1.1572300000000001E-2</v>
      </c>
      <c r="T78" s="2"/>
      <c r="U78" s="2"/>
      <c r="V78" s="2"/>
      <c r="W78" s="1">
        <f>S78/SQRT(T77)</f>
        <v>0.16317507597162342</v>
      </c>
    </row>
    <row r="79" spans="1:28">
      <c r="A79" s="2"/>
      <c r="B79" s="2"/>
      <c r="C79" s="2"/>
      <c r="D79" s="2"/>
      <c r="E79" s="2"/>
      <c r="R79" s="2"/>
      <c r="S79" s="2"/>
      <c r="T79" s="2"/>
      <c r="U79" s="2"/>
      <c r="V79" s="2"/>
    </row>
    <row r="80" spans="1:28">
      <c r="A80" s="2" t="s">
        <v>8</v>
      </c>
      <c r="B80" s="2"/>
      <c r="C80" s="2"/>
      <c r="D80" s="2"/>
      <c r="E80" s="2"/>
      <c r="F80" t="s">
        <v>9</v>
      </c>
      <c r="H80" t="s">
        <v>11</v>
      </c>
      <c r="J80" t="s">
        <v>10</v>
      </c>
      <c r="R80" s="2" t="s">
        <v>8</v>
      </c>
      <c r="S80" s="2"/>
      <c r="T80" s="2"/>
      <c r="U80" s="2"/>
      <c r="V80" s="2"/>
      <c r="W80" t="s">
        <v>9</v>
      </c>
      <c r="Y80" t="s">
        <v>11</v>
      </c>
      <c r="AA80" t="s">
        <v>10</v>
      </c>
    </row>
    <row r="81" spans="1:28">
      <c r="A81" s="2" t="s">
        <v>1</v>
      </c>
      <c r="B81" s="3">
        <v>3.3058399999999998E-4</v>
      </c>
      <c r="C81" s="8">
        <v>5.9500000000000002E-7</v>
      </c>
      <c r="D81" s="2"/>
      <c r="E81" s="2"/>
      <c r="F81" s="1">
        <f>B81^2/C77 + C81^2*0.25*B77^2/(C77)^3</f>
        <v>2.1728692866947019E-5</v>
      </c>
      <c r="H81">
        <f>F81/(D77)^2 + F82*((1-D77)/D77)^2</f>
        <v>2.3950170988449283E-5</v>
      </c>
      <c r="J81">
        <f>SQRT(H81)</f>
        <v>4.8938911909082415E-3</v>
      </c>
      <c r="R81" s="2" t="s">
        <v>1</v>
      </c>
      <c r="S81" s="3">
        <v>2.9747699999999998E-4</v>
      </c>
      <c r="T81" s="12">
        <v>5.3852999999999999E-7</v>
      </c>
      <c r="U81" s="2"/>
      <c r="V81" s="2"/>
      <c r="W81" s="1">
        <f>S81^2/T77 + T81^2*0.25*S77^2/(T77)^3</f>
        <v>1.7594496043396074E-5</v>
      </c>
      <c r="Y81">
        <f>W81/(U77)^2 + W82*((1-U77)/U77)^2</f>
        <v>1.9391451979812651E-5</v>
      </c>
      <c r="AA81">
        <f>SQRT(Y81)</f>
        <v>4.4035726381896614E-3</v>
      </c>
    </row>
    <row r="82" spans="1:28">
      <c r="A82" s="2" t="s">
        <v>2</v>
      </c>
      <c r="B82" s="3">
        <v>7.5829900000000004E-4</v>
      </c>
      <c r="C82" s="8"/>
      <c r="D82" s="2"/>
      <c r="E82" s="2"/>
      <c r="F82" s="1">
        <f>B82^2/C77 + C81^2*0.25*B78^2/(C77)^3</f>
        <v>1.1432722309916651E-4</v>
      </c>
      <c r="R82" s="2" t="s">
        <v>2</v>
      </c>
      <c r="S82" s="3">
        <v>6.7894899999999998E-4</v>
      </c>
      <c r="T82" s="12"/>
      <c r="U82" s="2"/>
      <c r="V82" s="2"/>
      <c r="W82" s="1">
        <f>S82^2/T77 + T81^2*0.25*S78^2/(T77)^3</f>
        <v>9.1652211204154598E-5</v>
      </c>
    </row>
    <row r="83" spans="1:28">
      <c r="A83" s="2"/>
      <c r="B83" s="2"/>
      <c r="C83" s="2"/>
      <c r="D83" s="2"/>
      <c r="E83" s="2"/>
      <c r="R83" s="2"/>
      <c r="S83" s="2"/>
      <c r="T83" s="2"/>
      <c r="U83" s="2"/>
      <c r="V83" s="2"/>
    </row>
    <row r="84" spans="1:28">
      <c r="A84" s="2"/>
      <c r="B84" s="2"/>
      <c r="C84" s="2"/>
      <c r="D84" s="2"/>
      <c r="E84" s="2"/>
      <c r="F84">
        <f>SQRT(F81)</f>
        <v>4.6614046023647224E-3</v>
      </c>
      <c r="R84" s="2"/>
      <c r="S84" s="2"/>
      <c r="T84" s="2"/>
      <c r="U84" s="2"/>
      <c r="V84" s="2"/>
      <c r="W84">
        <f>SQRT(W81)</f>
        <v>4.1945793642981745E-3</v>
      </c>
    </row>
    <row r="85" spans="1:28">
      <c r="A85" s="2"/>
      <c r="B85" s="2"/>
      <c r="C85" s="2"/>
      <c r="D85" s="2"/>
      <c r="E85" s="2"/>
      <c r="F85">
        <f>SQRT(F82)</f>
        <v>1.0692390897229979E-2</v>
      </c>
      <c r="R85" s="2"/>
      <c r="S85" s="2"/>
      <c r="T85" s="2"/>
      <c r="U85" s="2"/>
      <c r="V85" s="2"/>
      <c r="W85">
        <f>SQRT(W82)</f>
        <v>9.5735161358904385E-3</v>
      </c>
    </row>
    <row r="87" spans="1:28">
      <c r="A87" s="2" t="s">
        <v>21</v>
      </c>
      <c r="B87" s="2"/>
      <c r="C87" s="2"/>
      <c r="D87" s="2"/>
      <c r="E87" s="2"/>
      <c r="F87" s="2"/>
      <c r="G87" s="2"/>
      <c r="H87" s="2"/>
      <c r="I87" s="2"/>
      <c r="J87" s="2"/>
      <c r="K87" s="2"/>
      <c r="R87" s="2" t="s">
        <v>21</v>
      </c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 t="s">
        <v>0</v>
      </c>
      <c r="B88" s="2" t="s">
        <v>3</v>
      </c>
      <c r="C88" s="2" t="s">
        <v>4</v>
      </c>
      <c r="D88" s="2" t="s">
        <v>6</v>
      </c>
      <c r="E88" s="2"/>
      <c r="F88" t="s">
        <v>5</v>
      </c>
      <c r="H88" t="s">
        <v>7</v>
      </c>
      <c r="K88" t="s">
        <v>12</v>
      </c>
      <c r="R88" s="2" t="s">
        <v>0</v>
      </c>
      <c r="S88" s="2" t="s">
        <v>3</v>
      </c>
      <c r="T88" s="2" t="s">
        <v>4</v>
      </c>
      <c r="U88" s="2" t="s">
        <v>6</v>
      </c>
      <c r="V88" s="2"/>
      <c r="W88" t="s">
        <v>5</v>
      </c>
      <c r="Y88" t="s">
        <v>7</v>
      </c>
      <c r="AB88" t="s">
        <v>12</v>
      </c>
    </row>
    <row r="89" spans="1:28">
      <c r="A89" s="2" t="s">
        <v>1</v>
      </c>
      <c r="B89" s="3">
        <v>1.30496E-2</v>
      </c>
      <c r="C89" s="1">
        <v>5.0295799999999996E-3</v>
      </c>
      <c r="D89" s="2">
        <v>0.95977100000000004</v>
      </c>
      <c r="E89" s="2"/>
      <c r="F89" s="1">
        <f>B89/SQRT(C89)</f>
        <v>0.18400572672669191</v>
      </c>
      <c r="H89">
        <f>(F89-(1-D89)*F90)/(D89)</f>
        <v>0.18230534818562227</v>
      </c>
      <c r="K89">
        <f>J93/H89</f>
        <v>3.3873671906360522E-2</v>
      </c>
      <c r="R89" s="2" t="s">
        <v>1</v>
      </c>
      <c r="S89" s="3">
        <v>1.30192E-2</v>
      </c>
      <c r="T89" s="1">
        <v>5.0295799999999996E-3</v>
      </c>
      <c r="U89" s="2">
        <v>0.95977100000000004</v>
      </c>
      <c r="V89" s="2"/>
      <c r="W89" s="1">
        <f>S89/SQRT(T89)</f>
        <v>0.18357707189493527</v>
      </c>
      <c r="Y89">
        <f>(W89-(1-U89)*W90)/(U89)</f>
        <v>0.18178112463294421</v>
      </c>
      <c r="AB89">
        <f>AA93/Y89</f>
        <v>3.0533726440326536E-2</v>
      </c>
    </row>
    <row r="90" spans="1:28">
      <c r="A90" s="2" t="s">
        <v>2</v>
      </c>
      <c r="B90" s="3">
        <v>1.5926599999999999E-2</v>
      </c>
      <c r="C90" s="2"/>
      <c r="D90" s="2"/>
      <c r="E90" s="2"/>
      <c r="F90" s="1">
        <f>B90/SQRT(C89)</f>
        <v>0.22457283037681855</v>
      </c>
      <c r="R90" s="2" t="s">
        <v>2</v>
      </c>
      <c r="S90" s="3">
        <v>1.60579E-2</v>
      </c>
      <c r="T90" s="2"/>
      <c r="U90" s="2"/>
      <c r="V90" s="2"/>
      <c r="W90" s="1">
        <f>S90/SQRT(T89)</f>
        <v>0.22642422443634641</v>
      </c>
    </row>
    <row r="91" spans="1:28">
      <c r="A91" s="2"/>
      <c r="B91" s="2"/>
      <c r="C91" s="2"/>
      <c r="D91" s="2"/>
      <c r="E91" s="2"/>
      <c r="R91" s="2"/>
      <c r="S91" s="2"/>
      <c r="T91" s="2"/>
      <c r="U91" s="2"/>
      <c r="V91" s="2"/>
    </row>
    <row r="92" spans="1:28">
      <c r="A92" s="2" t="s">
        <v>8</v>
      </c>
      <c r="B92" s="2"/>
      <c r="C92" s="2"/>
      <c r="D92" s="2"/>
      <c r="E92" s="2"/>
      <c r="F92" t="s">
        <v>9</v>
      </c>
      <c r="H92" t="s">
        <v>11</v>
      </c>
      <c r="J92" t="s">
        <v>10</v>
      </c>
      <c r="R92" s="2" t="s">
        <v>8</v>
      </c>
      <c r="S92" s="2"/>
      <c r="T92" s="2"/>
      <c r="U92" s="2"/>
      <c r="V92" s="2"/>
      <c r="W92" t="s">
        <v>9</v>
      </c>
      <c r="Y92" t="s">
        <v>11</v>
      </c>
      <c r="AA92" t="s">
        <v>10</v>
      </c>
    </row>
    <row r="93" spans="1:28">
      <c r="A93" s="2" t="s">
        <v>1</v>
      </c>
      <c r="B93" s="3">
        <v>4.1863300000000002E-4</v>
      </c>
      <c r="C93" s="8">
        <v>5.9500000000000002E-7</v>
      </c>
      <c r="D93" s="2"/>
      <c r="E93" s="2"/>
      <c r="F93" s="1">
        <f>B93^2/C89 + C93^2*0.25*B89^2/(C89)^3</f>
        <v>3.4844695679368123E-5</v>
      </c>
      <c r="H93">
        <f>F93/(D89)^2 + F94*((1-D89)/D89)^2</f>
        <v>3.8134966781088404E-5</v>
      </c>
      <c r="J93">
        <f>SQRT(H93)</f>
        <v>6.1753515512145869E-3</v>
      </c>
      <c r="R93" s="2" t="s">
        <v>1</v>
      </c>
      <c r="S93" s="3">
        <v>3.76263E-4</v>
      </c>
      <c r="T93" s="12">
        <v>5.3852999999999999E-7</v>
      </c>
      <c r="U93" s="2"/>
      <c r="V93" s="2"/>
      <c r="W93" s="1">
        <f>S93^2/T89 + T93^2*0.25*S89^2/(T89)^3</f>
        <v>2.8148340612405528E-5</v>
      </c>
      <c r="Y93">
        <f>W93/(U89)^2 + W94*((1-U89)/U89)^2</f>
        <v>3.0807552167429901E-5</v>
      </c>
      <c r="AA93">
        <f>SQRT(Y93)</f>
        <v>5.5504551315572219E-3</v>
      </c>
    </row>
    <row r="94" spans="1:28">
      <c r="A94" s="2" t="s">
        <v>2</v>
      </c>
      <c r="B94" s="3">
        <v>9.3902000000000005E-4</v>
      </c>
      <c r="C94" s="8"/>
      <c r="D94" s="2"/>
      <c r="E94" s="2"/>
      <c r="F94" s="1">
        <f>B94^2/C89 + C93^2*0.25*B90^2/(C89)^3</f>
        <v>1.7531472764645493E-4</v>
      </c>
      <c r="R94" s="2" t="s">
        <v>2</v>
      </c>
      <c r="S94" s="3">
        <v>8.4610800000000004E-4</v>
      </c>
      <c r="T94" s="12"/>
      <c r="U94" s="2"/>
      <c r="V94" s="2"/>
      <c r="W94" s="1">
        <f>S94^2/T89 + T93^2*0.25*S90^2/(T89)^3</f>
        <v>1.4233782675970592E-4</v>
      </c>
    </row>
    <row r="95" spans="1:28">
      <c r="A95" s="2"/>
      <c r="B95" s="2"/>
      <c r="C95" s="2"/>
      <c r="D95" s="2"/>
      <c r="E95" s="2"/>
      <c r="R95" s="2"/>
      <c r="S95" s="2"/>
      <c r="T95" s="2"/>
      <c r="U95" s="2"/>
      <c r="V95" s="2"/>
    </row>
    <row r="96" spans="1:28">
      <c r="A96" s="2"/>
      <c r="B96" s="2"/>
      <c r="C96" s="2"/>
      <c r="D96" s="2"/>
      <c r="E96" s="2"/>
      <c r="F96">
        <f>SQRT(F93)</f>
        <v>5.9029395795118997E-3</v>
      </c>
      <c r="R96" s="2"/>
      <c r="S96" s="2"/>
      <c r="T96" s="2"/>
      <c r="U96" s="2"/>
      <c r="V96" s="2"/>
      <c r="W96">
        <f>SQRT(W93)</f>
        <v>5.3055009765719139E-3</v>
      </c>
    </row>
    <row r="97" spans="1:28">
      <c r="A97" s="2"/>
      <c r="B97" s="2"/>
      <c r="C97" s="2"/>
      <c r="D97" s="2"/>
      <c r="E97" s="2"/>
      <c r="F97">
        <f>SQRT(F94)</f>
        <v>1.3240646798644503E-2</v>
      </c>
      <c r="R97" s="2"/>
      <c r="S97" s="2"/>
      <c r="T97" s="2"/>
      <c r="U97" s="2"/>
      <c r="V97" s="2"/>
      <c r="W97">
        <f>SQRT(W94)</f>
        <v>1.1930541763042696E-2</v>
      </c>
    </row>
    <row r="99" spans="1:28">
      <c r="A99" s="2" t="s">
        <v>23</v>
      </c>
      <c r="B99" s="2"/>
      <c r="C99" s="2"/>
      <c r="D99" s="2"/>
      <c r="E99" s="2"/>
      <c r="F99" s="2"/>
      <c r="G99" s="2"/>
      <c r="H99" s="2"/>
      <c r="I99" s="2"/>
      <c r="J99" s="2"/>
      <c r="K99" s="2"/>
      <c r="R99" s="2" t="s">
        <v>23</v>
      </c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 t="s">
        <v>0</v>
      </c>
      <c r="B100" s="2" t="s">
        <v>3</v>
      </c>
      <c r="C100" s="2" t="s">
        <v>4</v>
      </c>
      <c r="D100" s="2" t="s">
        <v>6</v>
      </c>
      <c r="E100" s="2"/>
      <c r="F100" t="s">
        <v>5</v>
      </c>
      <c r="H100" t="s">
        <v>7</v>
      </c>
      <c r="K100" t="s">
        <v>12</v>
      </c>
      <c r="R100" s="2" t="s">
        <v>0</v>
      </c>
      <c r="S100" s="2" t="s">
        <v>3</v>
      </c>
      <c r="T100" s="2" t="s">
        <v>4</v>
      </c>
      <c r="U100" s="2" t="s">
        <v>6</v>
      </c>
      <c r="V100" s="2"/>
      <c r="W100" t="s">
        <v>5</v>
      </c>
      <c r="Y100" t="s">
        <v>7</v>
      </c>
      <c r="AB100" t="s">
        <v>12</v>
      </c>
    </row>
    <row r="101" spans="1:28">
      <c r="A101" s="2" t="s">
        <v>1</v>
      </c>
      <c r="B101" s="3">
        <v>1.5453E-2</v>
      </c>
      <c r="C101" s="1">
        <v>5.0295799999999996E-3</v>
      </c>
      <c r="D101" s="2">
        <v>0.96200300000000005</v>
      </c>
      <c r="E101" s="2"/>
      <c r="F101" s="1">
        <f>B101/SQRT(C101)</f>
        <v>0.21789483931366249</v>
      </c>
      <c r="H101">
        <f>(F101-(1-D101)*F102)/(D101)</f>
        <v>0.21771150639047904</v>
      </c>
      <c r="K101">
        <f>J105/H101</f>
        <v>4.7980277721505489E-2</v>
      </c>
      <c r="R101" s="2" t="s">
        <v>1</v>
      </c>
      <c r="S101" s="3">
        <v>1.5479E-2</v>
      </c>
      <c r="T101" s="1">
        <v>5.0295799999999996E-3</v>
      </c>
      <c r="U101" s="2">
        <v>0.96200300000000005</v>
      </c>
      <c r="V101" s="2"/>
      <c r="W101" s="1">
        <f>S101/SQRT(T101)</f>
        <v>0.21826145199871752</v>
      </c>
      <c r="Y101">
        <f>(W101-(1-U101)*W102)/(U101)</f>
        <v>0.21750991956496166</v>
      </c>
      <c r="AB101">
        <f>AA105/Y101</f>
        <v>4.3183281622891395E-2</v>
      </c>
    </row>
    <row r="102" spans="1:28">
      <c r="A102" s="2" t="s">
        <v>2</v>
      </c>
      <c r="B102" s="3">
        <v>1.578218E-2</v>
      </c>
      <c r="C102" s="2"/>
      <c r="D102" s="2"/>
      <c r="E102" s="2"/>
      <c r="F102" s="1">
        <f>B102/SQRT(C101)</f>
        <v>0.2225364379162168</v>
      </c>
      <c r="R102" s="2" t="s">
        <v>2</v>
      </c>
      <c r="S102" s="3">
        <v>1.68284E-2</v>
      </c>
      <c r="T102" s="2"/>
      <c r="U102" s="2"/>
      <c r="V102" s="2"/>
      <c r="W102" s="1">
        <f>S102/SQRT(T101)</f>
        <v>0.23728865035307306</v>
      </c>
    </row>
    <row r="103" spans="1:28">
      <c r="A103" s="2"/>
      <c r="B103" s="2"/>
      <c r="C103" s="2"/>
      <c r="D103" s="2"/>
      <c r="E103" s="2"/>
      <c r="R103" s="2"/>
      <c r="S103" s="2"/>
      <c r="T103" s="2"/>
      <c r="U103" s="2"/>
      <c r="V103" s="2"/>
    </row>
    <row r="104" spans="1:28">
      <c r="A104" s="2" t="s">
        <v>8</v>
      </c>
      <c r="B104" s="2"/>
      <c r="C104" s="2"/>
      <c r="D104" s="2"/>
      <c r="E104" s="2"/>
      <c r="F104" t="s">
        <v>9</v>
      </c>
      <c r="H104" t="s">
        <v>11</v>
      </c>
      <c r="J104" t="s">
        <v>10</v>
      </c>
      <c r="R104" s="2" t="s">
        <v>8</v>
      </c>
      <c r="S104" s="2"/>
      <c r="T104" s="2"/>
      <c r="U104" s="2"/>
      <c r="V104" s="2"/>
      <c r="W104" t="s">
        <v>9</v>
      </c>
      <c r="Y104" t="s">
        <v>11</v>
      </c>
      <c r="AA104" t="s">
        <v>10</v>
      </c>
    </row>
    <row r="105" spans="1:28">
      <c r="A105" s="2" t="s">
        <v>1</v>
      </c>
      <c r="B105" s="3">
        <v>7.1134799999999999E-4</v>
      </c>
      <c r="C105" s="8">
        <v>5.9500000000000002E-7</v>
      </c>
      <c r="D105" s="2"/>
      <c r="E105" s="2"/>
      <c r="F105" s="1">
        <f>B105^2/C101 + C105^2*0.25*B101^2/(C101)^3</f>
        <v>1.0060816461495736E-4</v>
      </c>
      <c r="H105">
        <f>F105/(D101)^2 + F106*((1-D101)/D101)^2</f>
        <v>1.0911596063314701E-4</v>
      </c>
      <c r="J105">
        <f>SQRT(H105)</f>
        <v>1.0445858539782501E-2</v>
      </c>
      <c r="R105" s="2" t="s">
        <v>1</v>
      </c>
      <c r="S105" s="3">
        <v>6.3964200000000005E-4</v>
      </c>
      <c r="T105" s="12">
        <v>5.3852999999999999E-7</v>
      </c>
      <c r="U105" s="2"/>
      <c r="V105" s="2"/>
      <c r="W105" s="1">
        <f>S105^2/T101 + T105^2*0.25*S101^2/(T101)^3</f>
        <v>8.1347264560443369E-5</v>
      </c>
      <c r="Y105">
        <f>W105/(U101)^2 + W106*((1-U101)/U101)^2</f>
        <v>8.822454366575288E-5</v>
      </c>
      <c r="AA105">
        <f>SQRT(Y105)</f>
        <v>9.3927921123461936E-3</v>
      </c>
    </row>
    <row r="106" spans="1:28">
      <c r="A106" s="2" t="s">
        <v>2</v>
      </c>
      <c r="B106" s="3">
        <v>1.14018E-3</v>
      </c>
      <c r="C106" s="8"/>
      <c r="D106" s="2"/>
      <c r="E106" s="2"/>
      <c r="F106" s="1">
        <f>B106^2/C101 + C105^2*0.25*B102^2/(C101)^3</f>
        <v>2.5847313371176774E-4</v>
      </c>
      <c r="R106" s="2" t="s">
        <v>2</v>
      </c>
      <c r="S106" s="3">
        <v>1.0225E-3</v>
      </c>
      <c r="T106" s="12"/>
      <c r="U106" s="2"/>
      <c r="V106" s="2"/>
      <c r="W106" s="1">
        <f>S106^2/T101 + T105^2*0.25*S102^2/(T101)^3</f>
        <v>2.0787164369087032E-4</v>
      </c>
    </row>
    <row r="107" spans="1:28">
      <c r="A107" s="2"/>
      <c r="B107" s="2"/>
      <c r="C107" s="2"/>
      <c r="D107" s="2"/>
      <c r="E107" s="2"/>
      <c r="R107" s="2"/>
      <c r="S107" s="2"/>
      <c r="T107" s="2"/>
      <c r="U107" s="2"/>
      <c r="V107" s="2"/>
    </row>
    <row r="108" spans="1:28">
      <c r="A108" s="2"/>
      <c r="B108" s="2"/>
      <c r="C108" s="2"/>
      <c r="D108" s="2"/>
      <c r="E108" s="2"/>
      <c r="F108">
        <f>SQRT(F105)</f>
        <v>1.0030362137777348E-2</v>
      </c>
      <c r="R108" s="2"/>
      <c r="S108" s="2"/>
      <c r="T108" s="2"/>
      <c r="U108" s="2"/>
      <c r="V108" s="2"/>
      <c r="W108">
        <f>SQRT(W105)</f>
        <v>9.0192718420304512E-3</v>
      </c>
    </row>
    <row r="109" spans="1:28">
      <c r="A109" s="2"/>
      <c r="B109" s="2"/>
      <c r="C109" s="2"/>
      <c r="D109" s="2"/>
      <c r="E109" s="2"/>
      <c r="F109">
        <f>SQRT(F106)</f>
        <v>1.6077099667283514E-2</v>
      </c>
      <c r="R109" s="2"/>
      <c r="S109" s="2"/>
      <c r="T109" s="2"/>
      <c r="U109" s="2"/>
      <c r="V109" s="2"/>
      <c r="W109">
        <f>SQRT(W106)</f>
        <v>1.4417754460763656E-2</v>
      </c>
    </row>
  </sheetData>
  <mergeCells count="12">
    <mergeCell ref="R26:AB26"/>
    <mergeCell ref="C6:C7"/>
    <mergeCell ref="C20:C21"/>
    <mergeCell ref="A14:K14"/>
    <mergeCell ref="A26:K26"/>
    <mergeCell ref="C33:C34"/>
    <mergeCell ref="C105:C106"/>
    <mergeCell ref="C45:C46"/>
    <mergeCell ref="C57:C58"/>
    <mergeCell ref="C69:C70"/>
    <mergeCell ref="C81:C82"/>
    <mergeCell ref="C93:C9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Tran</dc:creator>
  <cp:lastModifiedBy>Benjamin Tran</cp:lastModifiedBy>
  <dcterms:created xsi:type="dcterms:W3CDTF">2017-04-05T22:49:34Z</dcterms:created>
  <dcterms:modified xsi:type="dcterms:W3CDTF">2017-04-24T04:47:54Z</dcterms:modified>
</cp:coreProperties>
</file>