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FNORD\Desktop\Projects\Finance\dividendTracker\"/>
    </mc:Choice>
  </mc:AlternateContent>
  <xr:revisionPtr revIDLastSave="0" documentId="13_ncr:1_{3E197D4A-E3A1-41B1-B807-823BDED86D2C}" xr6:coauthVersionLast="43" xr6:coauthVersionMax="43" xr10:uidLastSave="{00000000-0000-0000-0000-000000000000}"/>
  <bookViews>
    <workbookView xWindow="1464" yWindow="0" windowWidth="11520" windowHeight="12360" xr2:uid="{00000000-000D-0000-FFFF-FFFF00000000}"/>
  </bookViews>
  <sheets>
    <sheet name="dividend cal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31" i="1" l="1"/>
  <c r="E31" i="1"/>
  <c r="C31" i="1"/>
  <c r="F30" i="1"/>
  <c r="E30" i="1"/>
  <c r="C30" i="1"/>
  <c r="F29" i="1"/>
  <c r="E29" i="1"/>
  <c r="C29" i="1"/>
  <c r="F28" i="1"/>
  <c r="E28" i="1"/>
  <c r="C28" i="1"/>
  <c r="F27" i="1"/>
  <c r="E27" i="1"/>
  <c r="C27" i="1"/>
  <c r="F26" i="1"/>
  <c r="E26" i="1"/>
  <c r="C26" i="1"/>
  <c r="F25" i="1"/>
  <c r="E25" i="1"/>
  <c r="C25" i="1"/>
  <c r="F24" i="1"/>
  <c r="E24" i="1"/>
  <c r="C24" i="1"/>
  <c r="F23" i="1"/>
  <c r="E23" i="1"/>
  <c r="C23" i="1"/>
  <c r="F22" i="1"/>
  <c r="E22" i="1"/>
  <c r="C22" i="1"/>
  <c r="F21" i="1"/>
  <c r="E21" i="1"/>
  <c r="C21" i="1"/>
  <c r="F20" i="1"/>
  <c r="E20" i="1"/>
  <c r="C20" i="1"/>
  <c r="F19" i="1"/>
  <c r="E19" i="1"/>
  <c r="C19" i="1"/>
  <c r="F18" i="1"/>
  <c r="E18" i="1"/>
  <c r="C18" i="1"/>
  <c r="F17" i="1"/>
  <c r="E17" i="1"/>
  <c r="C17" i="1"/>
  <c r="F16" i="1"/>
  <c r="E16" i="1"/>
  <c r="C16" i="1"/>
  <c r="F15" i="1"/>
  <c r="E15" i="1"/>
  <c r="C15" i="1"/>
  <c r="F14" i="1"/>
  <c r="E14" i="1"/>
  <c r="C14" i="1"/>
  <c r="F13" i="1"/>
  <c r="E13" i="1"/>
  <c r="C13" i="1"/>
  <c r="F12" i="1"/>
  <c r="E12" i="1"/>
  <c r="C12" i="1"/>
  <c r="F11" i="1"/>
  <c r="E11" i="1"/>
  <c r="C11" i="1"/>
  <c r="F10" i="1"/>
  <c r="E10" i="1"/>
  <c r="C10" i="1"/>
  <c r="F9" i="1"/>
  <c r="E9" i="1"/>
  <c r="C9" i="1"/>
  <c r="F8" i="1"/>
  <c r="E8" i="1"/>
  <c r="C8" i="1"/>
  <c r="F7" i="1"/>
  <c r="E7" i="1"/>
  <c r="C7" i="1"/>
  <c r="F6" i="1"/>
  <c r="E6" i="1"/>
  <c r="C6" i="1"/>
  <c r="F5" i="1"/>
  <c r="E5" i="1"/>
  <c r="C5" i="1"/>
  <c r="F4" i="1"/>
  <c r="E4" i="1"/>
  <c r="C4" i="1"/>
  <c r="F3" i="1"/>
  <c r="E3" i="1"/>
  <c r="C3" i="1"/>
  <c r="F2" i="1"/>
  <c r="E2" i="1"/>
  <c r="C2" i="1"/>
</calcChain>
</file>

<file path=xl/sharedStrings.xml><?xml version="1.0" encoding="utf-8"?>
<sst xmlns="http://schemas.openxmlformats.org/spreadsheetml/2006/main" count="68" uniqueCount="68">
  <si>
    <t>Stock ID</t>
  </si>
  <si>
    <t>Price</t>
  </si>
  <si>
    <t>Yield</t>
  </si>
  <si>
    <t>Annual Yield</t>
  </si>
  <si>
    <t>$price/$annual</t>
  </si>
  <si>
    <t>Annual yield for $1k</t>
  </si>
  <si>
    <t>Updated:</t>
  </si>
  <si>
    <t>2019-07-30 17:02:40.774913</t>
  </si>
  <si>
    <t>AAPL</t>
  </si>
  <si>
    <t>3.08</t>
  </si>
  <si>
    <t>AXP</t>
  </si>
  <si>
    <t>1.56</t>
  </si>
  <si>
    <t>BA</t>
  </si>
  <si>
    <t>8.22</t>
  </si>
  <si>
    <t>CAT</t>
  </si>
  <si>
    <t>4.12</t>
  </si>
  <si>
    <t>CSCO</t>
  </si>
  <si>
    <t>1.40</t>
  </si>
  <si>
    <t>CVX</t>
  </si>
  <si>
    <t>4.76</t>
  </si>
  <si>
    <t>DIS</t>
  </si>
  <si>
    <t>1.76</t>
  </si>
  <si>
    <t>DOW</t>
  </si>
  <si>
    <t>2.80</t>
  </si>
  <si>
    <t>GS</t>
  </si>
  <si>
    <t>5.00</t>
  </si>
  <si>
    <t>HD</t>
  </si>
  <si>
    <t>5.44</t>
  </si>
  <si>
    <t>IBM</t>
  </si>
  <si>
    <t>6.48</t>
  </si>
  <si>
    <t>INTC</t>
  </si>
  <si>
    <t>1.26</t>
  </si>
  <si>
    <t>JNJ</t>
  </si>
  <si>
    <t>3.80</t>
  </si>
  <si>
    <t>JPM</t>
  </si>
  <si>
    <t>3.60</t>
  </si>
  <si>
    <t>KO</t>
  </si>
  <si>
    <t>1.60</t>
  </si>
  <si>
    <t>MCD</t>
  </si>
  <si>
    <t>4.64</t>
  </si>
  <si>
    <t>MMM</t>
  </si>
  <si>
    <t>5.76</t>
  </si>
  <si>
    <t>MRK</t>
  </si>
  <si>
    <t>2.20</t>
  </si>
  <si>
    <t>MSFT</t>
  </si>
  <si>
    <t>1.84</t>
  </si>
  <si>
    <t>NKE</t>
  </si>
  <si>
    <t>0.88</t>
  </si>
  <si>
    <t>PFE</t>
  </si>
  <si>
    <t>1.44</t>
  </si>
  <si>
    <t>PG</t>
  </si>
  <si>
    <t>2.98</t>
  </si>
  <si>
    <t>TRV</t>
  </si>
  <si>
    <t>3.28</t>
  </si>
  <si>
    <t>UNH</t>
  </si>
  <si>
    <t>4.32</t>
  </si>
  <si>
    <t>UTX</t>
  </si>
  <si>
    <t>2.94</t>
  </si>
  <si>
    <t>V</t>
  </si>
  <si>
    <t>1.00</t>
  </si>
  <si>
    <t>VZ</t>
  </si>
  <si>
    <t>2.41</t>
  </si>
  <si>
    <t>WBA</t>
  </si>
  <si>
    <t>1.83</t>
  </si>
  <si>
    <t>WMT</t>
  </si>
  <si>
    <t>2.12</t>
  </si>
  <si>
    <t>XOM</t>
  </si>
  <si>
    <t>3.48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</si>
</sst>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C2" sqref="C2"/>
    </sheetView>
  </sheetViews>
  <sheetFormatPr defaultRowHeight="14.4" x14ac:dyDescent="0.55000000000000004"/>
  <cols>
    <col min="1" max="1" width="7.1015625" bestFit="1" customWidth="1"/>
    <col min="2" max="2" width="4.578125" style="1" bestFit="1" customWidth="1"/>
    <col min="3" max="3" width="11.68359375" bestFit="1" customWidth="1"/>
    <col min="4" max="4" width="10.3125" style="1" bestFit="1" customWidth="1"/>
    <col min="5" max="5" width="12.62890625" style="1" bestFit="1" customWidth="1"/>
    <col min="6" max="6" width="16.3671875" style="1" bestFit="1" customWidth="1"/>
    <col min="7" max="7" width="8" bestFit="1" customWidth="1"/>
    <col min="8" max="8" width="23.9453125" bestFit="1" customWidth="1"/>
  </cols>
  <sheetData>
    <row r="1" spans="1:8" x14ac:dyDescent="0.55000000000000004">
      <c r="A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</row>
    <row r="2" spans="1:8" x14ac:dyDescent="0.55000000000000004">
      <c r="A2" t="s">
        <v>8</v>
      </c>
      <c r="B2">
        <v>208.7799987792969</v>
      </c>
      <c r="C2">
        <f t="shared" ref="C2:C31" si="0">D2/B2</f>
        <v>1.475237100300922E-2</v>
      </c>
      <c r="D2" t="s">
        <v>9</v>
      </c>
      <c r="E2">
        <f t="shared" ref="E2:E31" si="1">B2/D2</f>
        <v>67.785713889382109</v>
      </c>
      <c r="F2">
        <f>4 * 3.08</f>
        <v>12.32</v>
      </c>
    </row>
    <row r="3" spans="1:8" x14ac:dyDescent="0.55000000000000004">
      <c r="A3" t="s">
        <v>10</v>
      </c>
      <c r="B3">
        <v>126.4700012207031</v>
      </c>
      <c r="C3">
        <f t="shared" si="0"/>
        <v>1.233494097369099E-2</v>
      </c>
      <c r="D3" t="s">
        <v>11</v>
      </c>
      <c r="E3">
        <f t="shared" si="1"/>
        <v>81.070513603014803</v>
      </c>
      <c r="F3">
        <f>7 * 1.56</f>
        <v>10.92</v>
      </c>
    </row>
    <row r="4" spans="1:8" x14ac:dyDescent="0.55000000000000004">
      <c r="A4" t="s">
        <v>12</v>
      </c>
      <c r="B4">
        <v>347.45999145507813</v>
      </c>
      <c r="C4">
        <f t="shared" si="0"/>
        <v>2.3657399994677475E-2</v>
      </c>
      <c r="D4" t="s">
        <v>13</v>
      </c>
      <c r="E4">
        <f t="shared" si="1"/>
        <v>42.270071953172518</v>
      </c>
      <c r="F4">
        <f>2 * 8.22</f>
        <v>16.440000000000001</v>
      </c>
    </row>
    <row r="5" spans="1:8" x14ac:dyDescent="0.55000000000000004">
      <c r="A5" t="s">
        <v>14</v>
      </c>
      <c r="B5">
        <v>132.94999694824219</v>
      </c>
      <c r="C5">
        <f t="shared" si="0"/>
        <v>3.0989094355556305E-2</v>
      </c>
      <c r="D5" t="s">
        <v>15</v>
      </c>
      <c r="E5">
        <f t="shared" si="1"/>
        <v>32.269416735010239</v>
      </c>
      <c r="F5">
        <f>7 * 4.12</f>
        <v>28.84</v>
      </c>
    </row>
    <row r="6" spans="1:8" x14ac:dyDescent="0.55000000000000004">
      <c r="A6" t="s">
        <v>16</v>
      </c>
      <c r="B6">
        <v>56.470001220703118</v>
      </c>
      <c r="C6">
        <f t="shared" si="0"/>
        <v>2.4791924379961406E-2</v>
      </c>
      <c r="D6" t="s">
        <v>17</v>
      </c>
      <c r="E6">
        <f t="shared" si="1"/>
        <v>40.33571515764509</v>
      </c>
      <c r="F6">
        <f>17 * 1.4</f>
        <v>23.799999999999997</v>
      </c>
    </row>
    <row r="7" spans="1:8" x14ac:dyDescent="0.55000000000000004">
      <c r="A7" t="s">
        <v>18</v>
      </c>
      <c r="B7">
        <v>124.3399963378906</v>
      </c>
      <c r="C7">
        <f t="shared" si="0"/>
        <v>3.8282130772023089E-2</v>
      </c>
      <c r="D7" t="s">
        <v>19</v>
      </c>
      <c r="E7">
        <f t="shared" si="1"/>
        <v>26.121847970145083</v>
      </c>
      <c r="F7">
        <f>8 * 4.76</f>
        <v>38.08</v>
      </c>
    </row>
    <row r="8" spans="1:8" x14ac:dyDescent="0.55000000000000004">
      <c r="A8" t="s">
        <v>20</v>
      </c>
      <c r="B8">
        <v>144.92999267578119</v>
      </c>
      <c r="C8">
        <f t="shared" si="0"/>
        <v>1.2143794169211382E-2</v>
      </c>
      <c r="D8" t="s">
        <v>21</v>
      </c>
      <c r="E8">
        <f t="shared" si="1"/>
        <v>82.346586747602956</v>
      </c>
      <c r="F8">
        <f>6 * 1.76</f>
        <v>10.56</v>
      </c>
    </row>
    <row r="9" spans="1:8" x14ac:dyDescent="0.55000000000000004">
      <c r="A9" t="s">
        <v>22</v>
      </c>
      <c r="B9">
        <v>48.400001525878913</v>
      </c>
      <c r="C9">
        <f t="shared" si="0"/>
        <v>5.7851237845578843E-2</v>
      </c>
      <c r="D9" t="s">
        <v>23</v>
      </c>
      <c r="E9">
        <f t="shared" si="1"/>
        <v>17.28571483067104</v>
      </c>
      <c r="F9">
        <f>20 * 2.8</f>
        <v>56</v>
      </c>
    </row>
    <row r="10" spans="1:8" x14ac:dyDescent="0.55000000000000004">
      <c r="A10" t="s">
        <v>24</v>
      </c>
      <c r="B10">
        <v>221.3999938964844</v>
      </c>
      <c r="C10">
        <f t="shared" si="0"/>
        <v>2.2583559791504559E-2</v>
      </c>
      <c r="D10" t="s">
        <v>25</v>
      </c>
      <c r="E10">
        <f t="shared" si="1"/>
        <v>44.279998779296882</v>
      </c>
      <c r="F10">
        <f>4 * 5</f>
        <v>20</v>
      </c>
    </row>
    <row r="11" spans="1:8" x14ac:dyDescent="0.55000000000000004">
      <c r="A11" t="s">
        <v>26</v>
      </c>
      <c r="B11">
        <v>217.36000061035159</v>
      </c>
      <c r="C11">
        <f t="shared" si="0"/>
        <v>2.5027603904694343E-2</v>
      </c>
      <c r="D11" t="s">
        <v>27</v>
      </c>
      <c r="E11">
        <f t="shared" si="1"/>
        <v>39.95588246513816</v>
      </c>
      <c r="F11">
        <f>4 * 5.44</f>
        <v>21.76</v>
      </c>
    </row>
    <row r="12" spans="1:8" x14ac:dyDescent="0.55000000000000004">
      <c r="A12" t="s">
        <v>28</v>
      </c>
      <c r="B12">
        <v>149.77000427246091</v>
      </c>
      <c r="C12">
        <f t="shared" si="0"/>
        <v>4.3266340489725927E-2</v>
      </c>
      <c r="D12" t="s">
        <v>29</v>
      </c>
      <c r="E12">
        <f t="shared" si="1"/>
        <v>23.112654980318041</v>
      </c>
      <c r="F12">
        <f>6 * 6.48</f>
        <v>38.880000000000003</v>
      </c>
    </row>
    <row r="13" spans="1:8" x14ac:dyDescent="0.55000000000000004">
      <c r="A13" t="s">
        <v>30</v>
      </c>
      <c r="B13">
        <v>51.700000762939453</v>
      </c>
      <c r="C13">
        <f t="shared" si="0"/>
        <v>2.4371372947893967E-2</v>
      </c>
      <c r="D13" t="s">
        <v>31</v>
      </c>
      <c r="E13">
        <f t="shared" si="1"/>
        <v>41.031746637253534</v>
      </c>
      <c r="F13">
        <f>19 * 1.26</f>
        <v>23.94</v>
      </c>
    </row>
    <row r="14" spans="1:8" x14ac:dyDescent="0.55000000000000004">
      <c r="A14" t="s">
        <v>32</v>
      </c>
      <c r="B14">
        <v>132.08000183105469</v>
      </c>
      <c r="C14">
        <f t="shared" si="0"/>
        <v>2.8770441757417834E-2</v>
      </c>
      <c r="D14" t="s">
        <v>33</v>
      </c>
      <c r="E14">
        <f t="shared" si="1"/>
        <v>34.7578952186986</v>
      </c>
      <c r="F14">
        <f>7 * 3.8</f>
        <v>26.599999999999998</v>
      </c>
    </row>
    <row r="15" spans="1:8" x14ac:dyDescent="0.55000000000000004">
      <c r="A15" t="s">
        <v>34</v>
      </c>
      <c r="B15">
        <v>115.5899963378906</v>
      </c>
      <c r="C15">
        <f t="shared" si="0"/>
        <v>3.1144563665150962E-2</v>
      </c>
      <c r="D15" t="s">
        <v>35</v>
      </c>
      <c r="E15">
        <f t="shared" si="1"/>
        <v>32.10833231608072</v>
      </c>
      <c r="F15">
        <f>8 * 3.6</f>
        <v>28.8</v>
      </c>
    </row>
    <row r="16" spans="1:8" x14ac:dyDescent="0.55000000000000004">
      <c r="A16" t="s">
        <v>36</v>
      </c>
      <c r="B16">
        <v>53.720001220703118</v>
      </c>
      <c r="C16">
        <f t="shared" si="0"/>
        <v>2.9784064848147791E-2</v>
      </c>
      <c r="D16" t="s">
        <v>37</v>
      </c>
      <c r="E16">
        <f t="shared" si="1"/>
        <v>33.575000762939446</v>
      </c>
      <c r="F16">
        <f>18 * 1.6</f>
        <v>28.8</v>
      </c>
    </row>
    <row r="17" spans="1:6" x14ac:dyDescent="0.55000000000000004">
      <c r="A17" t="s">
        <v>38</v>
      </c>
      <c r="B17">
        <v>212.3399963378906</v>
      </c>
      <c r="C17">
        <f t="shared" si="0"/>
        <v>2.1851747574755061E-2</v>
      </c>
      <c r="D17" t="s">
        <v>39</v>
      </c>
      <c r="E17">
        <f t="shared" si="1"/>
        <v>45.762930245235047</v>
      </c>
      <c r="F17">
        <f>4 * 4.64</f>
        <v>18.559999999999999</v>
      </c>
    </row>
    <row r="18" spans="1:6" x14ac:dyDescent="0.55000000000000004">
      <c r="A18" t="s">
        <v>40</v>
      </c>
      <c r="B18">
        <v>177.6300048828125</v>
      </c>
      <c r="C18">
        <f t="shared" si="0"/>
        <v>3.2426954014891984E-2</v>
      </c>
      <c r="D18" t="s">
        <v>41</v>
      </c>
      <c r="E18">
        <f t="shared" si="1"/>
        <v>30.838542514377171</v>
      </c>
      <c r="F18">
        <f>5 * 5.76</f>
        <v>28.799999999999997</v>
      </c>
    </row>
    <row r="19" spans="1:6" x14ac:dyDescent="0.55000000000000004">
      <c r="A19" t="s">
        <v>42</v>
      </c>
      <c r="B19">
        <v>83.269996643066406</v>
      </c>
      <c r="C19">
        <f t="shared" si="0"/>
        <v>2.6420080325332718E-2</v>
      </c>
      <c r="D19" t="s">
        <v>43</v>
      </c>
      <c r="E19">
        <f t="shared" si="1"/>
        <v>37.849998474121094</v>
      </c>
      <c r="F19">
        <f>12 * 2.2</f>
        <v>26.400000000000002</v>
      </c>
    </row>
    <row r="20" spans="1:6" x14ac:dyDescent="0.55000000000000004">
      <c r="A20" t="s">
        <v>44</v>
      </c>
      <c r="B20">
        <v>140.3500061035156</v>
      </c>
      <c r="C20">
        <f t="shared" si="0"/>
        <v>1.3110081367883249E-2</v>
      </c>
      <c r="D20" t="s">
        <v>45</v>
      </c>
      <c r="E20">
        <f t="shared" si="1"/>
        <v>76.277177230171517</v>
      </c>
      <c r="F20">
        <f>7 * 1.84</f>
        <v>12.88</v>
      </c>
    </row>
    <row r="21" spans="1:6" x14ac:dyDescent="0.55000000000000004">
      <c r="A21" t="s">
        <v>46</v>
      </c>
      <c r="B21">
        <v>87.199996948242188</v>
      </c>
      <c r="C21">
        <f t="shared" si="0"/>
        <v>1.0091743472449049E-2</v>
      </c>
      <c r="D21" t="s">
        <v>47</v>
      </c>
      <c r="E21">
        <f t="shared" si="1"/>
        <v>99.090905623002485</v>
      </c>
      <c r="F21">
        <f>11 * 0.88</f>
        <v>9.68</v>
      </c>
    </row>
    <row r="22" spans="1:6" x14ac:dyDescent="0.55000000000000004">
      <c r="A22" t="s">
        <v>48</v>
      </c>
      <c r="B22">
        <v>38.790000915527337</v>
      </c>
      <c r="C22">
        <f t="shared" si="0"/>
        <v>3.7122968961405184E-2</v>
      </c>
      <c r="D22" t="s">
        <v>49</v>
      </c>
      <c r="E22">
        <f t="shared" si="1"/>
        <v>26.937500635782875</v>
      </c>
      <c r="F22">
        <f>25 * 1.44</f>
        <v>36</v>
      </c>
    </row>
    <row r="23" spans="1:6" x14ac:dyDescent="0.55000000000000004">
      <c r="A23" t="s">
        <v>50</v>
      </c>
      <c r="B23">
        <v>120.4100036621094</v>
      </c>
      <c r="C23">
        <f t="shared" si="0"/>
        <v>2.4748774265985225E-2</v>
      </c>
      <c r="D23" t="s">
        <v>51</v>
      </c>
      <c r="E23">
        <f t="shared" si="1"/>
        <v>40.406041497352149</v>
      </c>
      <c r="F23">
        <f>8 * 2.98</f>
        <v>23.84</v>
      </c>
    </row>
    <row r="24" spans="1:6" x14ac:dyDescent="0.55000000000000004">
      <c r="A24" t="s">
        <v>52</v>
      </c>
      <c r="B24">
        <v>147.6199951171875</v>
      </c>
      <c r="C24">
        <f t="shared" si="0"/>
        <v>2.2219212223900872E-2</v>
      </c>
      <c r="D24" t="s">
        <v>53</v>
      </c>
      <c r="E24">
        <f t="shared" si="1"/>
        <v>45.006096072313262</v>
      </c>
      <c r="F24">
        <f>6 * 3.28</f>
        <v>19.68</v>
      </c>
    </row>
    <row r="25" spans="1:6" x14ac:dyDescent="0.55000000000000004">
      <c r="A25" t="s">
        <v>54</v>
      </c>
      <c r="B25">
        <v>254.92999267578119</v>
      </c>
      <c r="C25">
        <f t="shared" si="0"/>
        <v>1.6945828753441958E-2</v>
      </c>
      <c r="D25" t="s">
        <v>55</v>
      </c>
      <c r="E25">
        <f t="shared" si="1"/>
        <v>59.011572378653049</v>
      </c>
      <c r="F25">
        <f>3 * 4.32</f>
        <v>12.96</v>
      </c>
    </row>
    <row r="26" spans="1:6" x14ac:dyDescent="0.55000000000000004">
      <c r="A26" t="s">
        <v>56</v>
      </c>
      <c r="B26">
        <v>135.30000305175781</v>
      </c>
      <c r="C26">
        <f t="shared" si="0"/>
        <v>2.1729489532053663E-2</v>
      </c>
      <c r="D26" t="s">
        <v>57</v>
      </c>
      <c r="E26">
        <f t="shared" si="1"/>
        <v>46.02040920127817</v>
      </c>
      <c r="F26">
        <f>7 * 2.94</f>
        <v>20.58</v>
      </c>
    </row>
    <row r="27" spans="1:6" x14ac:dyDescent="0.55000000000000004">
      <c r="A27" t="s">
        <v>58</v>
      </c>
      <c r="B27">
        <v>181.5299987792969</v>
      </c>
      <c r="C27">
        <f t="shared" si="0"/>
        <v>5.508731376216193E-3</v>
      </c>
      <c r="D27" t="s">
        <v>59</v>
      </c>
      <c r="E27">
        <f t="shared" si="1"/>
        <v>181.5299987792969</v>
      </c>
      <c r="F27">
        <f>5 * 1</f>
        <v>5</v>
      </c>
    </row>
    <row r="28" spans="1:6" x14ac:dyDescent="0.55000000000000004">
      <c r="A28" t="s">
        <v>60</v>
      </c>
      <c r="B28">
        <v>56.630001068115227</v>
      </c>
      <c r="C28">
        <f t="shared" si="0"/>
        <v>4.2556947811129724E-2</v>
      </c>
      <c r="D28" t="s">
        <v>61</v>
      </c>
      <c r="E28">
        <f t="shared" si="1"/>
        <v>23.497925754404658</v>
      </c>
      <c r="F28">
        <f>17 * 2.41</f>
        <v>40.97</v>
      </c>
    </row>
    <row r="29" spans="1:6" x14ac:dyDescent="0.55000000000000004">
      <c r="A29" t="s">
        <v>62</v>
      </c>
      <c r="B29">
        <v>55.400001525878913</v>
      </c>
      <c r="C29">
        <f t="shared" si="0"/>
        <v>3.3032490064917326E-2</v>
      </c>
      <c r="D29" t="s">
        <v>63</v>
      </c>
      <c r="E29">
        <f t="shared" si="1"/>
        <v>30.273224877529458</v>
      </c>
      <c r="F29">
        <f>18 * 1.83</f>
        <v>32.94</v>
      </c>
    </row>
    <row r="30" spans="1:6" x14ac:dyDescent="0.55000000000000004">
      <c r="A30" t="s">
        <v>64</v>
      </c>
      <c r="B30">
        <v>112.05999755859381</v>
      </c>
      <c r="C30">
        <f t="shared" si="0"/>
        <v>1.8918436964015611E-2</v>
      </c>
      <c r="D30" t="s">
        <v>65</v>
      </c>
      <c r="E30">
        <f t="shared" si="1"/>
        <v>52.858489414431041</v>
      </c>
      <c r="F30">
        <f>8 * 2.12</f>
        <v>16.96</v>
      </c>
    </row>
    <row r="31" spans="1:6" x14ac:dyDescent="0.55000000000000004">
      <c r="A31" t="s">
        <v>66</v>
      </c>
      <c r="B31">
        <v>75.349998474121094</v>
      </c>
      <c r="C31">
        <f t="shared" si="0"/>
        <v>4.6184473397105692E-2</v>
      </c>
      <c r="D31" t="s">
        <v>67</v>
      </c>
      <c r="E31">
        <f t="shared" si="1"/>
        <v>21.652298412103761</v>
      </c>
      <c r="F31">
        <f>13 * 3.48</f>
        <v>45.24</v>
      </c>
    </row>
  </sheetData>
  <pageMargins left="0.75" right="0.75" top="1" bottom="1" header="0.5" footer="0.5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FNORD</cp:lastModifiedBy>
  <dcterms:created xsi:type="dcterms:W3CDTF">2019-07-30T16:35:32Z</dcterms:created>
  <dcterms:modified xsi:type="dcterms:W3CDTF">2019-07-30T23:03:48Z</dcterms:modified>
</cp:coreProperties>
</file>