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50" tabRatio="600" firstSheet="0" activeTab="0" autoFilterDateGrouping="1"/>
  </bookViews>
  <sheets>
    <sheet xmlns:r="http://schemas.openxmlformats.org/officeDocument/2006/relationships" name="Crypto_Omni" sheetId="1" state="visible" r:id="rId1"/>
    <sheet xmlns:r="http://schemas.openxmlformats.org/officeDocument/2006/relationships" name="mixed prices" sheetId="2" state="visible" r:id="rId2"/>
    <sheet xmlns:r="http://schemas.openxmlformats.org/officeDocument/2006/relationships" name="einkauf" sheetId="3" state="visible" r:id="rId3"/>
    <sheet xmlns:r="http://schemas.openxmlformats.org/officeDocument/2006/relationships" name="Crypto_Price" sheetId="4" state="visible" r:id="rId4"/>
  </sheets>
  <definedNames/>
  <calcPr calcId="162913" fullCalcOnLoad="1"/>
</workbook>
</file>

<file path=xl/styles.xml><?xml version="1.0" encoding="utf-8"?>
<styleSheet xmlns="http://schemas.openxmlformats.org/spreadsheetml/2006/main">
  <numFmts count="2">
    <numFmt numFmtId="164" formatCode="#,##0.00\ &quot;€&quot;;[Red]\-#,##0.00\ &quot;€&quot;"/>
    <numFmt numFmtId="165" formatCode="yyyy\-mm\-dd\ hh:mm:ss"/>
  </numFmts>
  <fonts count="5">
    <font>
      <name val="Calibri"/>
      <family val="2"/>
      <color theme="1"/>
      <sz val="11"/>
      <scheme val="minor"/>
    </font>
    <font>
      <name val="Calibri"/>
      <family val="2"/>
      <sz val="11"/>
    </font>
    <font>
      <name val="Calibri"/>
      <b val="1"/>
      <sz val="11"/>
    </font>
    <font>
      <name val="Calibri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theme="6" tint="0.399975585192419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0" fillId="2" borderId="0" pivotButton="0" quotePrefix="0" xfId="0"/>
    <xf numFmtId="2" fontId="0" fillId="2" borderId="0" pivotButton="0" quotePrefix="0" xfId="0"/>
    <xf numFmtId="2" fontId="0" fillId="0" borderId="0" pivotButton="0" quotePrefix="0" xfId="0"/>
    <xf numFmtId="16" fontId="0" fillId="0" borderId="0" pivotButton="0" quotePrefix="0" xfId="0"/>
    <xf numFmtId="164" fontId="0" fillId="0" borderId="0" pivotButton="0" quotePrefix="0" xfId="0"/>
    <xf numFmtId="0" fontId="3" fillId="0" borderId="2" applyAlignment="1" pivotButton="0" quotePrefix="0" xfId="0">
      <alignment horizontal="center" vertical="top"/>
    </xf>
    <xf numFmtId="165" fontId="0" fillId="0" borderId="0" pivotButton="0" quotePrefix="0" xfId="0"/>
    <xf numFmtId="164" fontId="0" fillId="0" borderId="0" pivotButton="0" quotePrefix="0" xfId="0"/>
    <xf numFmtId="0" fontId="4" fillId="0" borderId="3" applyAlignment="1" pivotButton="0" quotePrefix="0" xfId="0">
      <alignment horizontal="center" vertical="top"/>
    </xf>
  </cellXfs>
  <cellStyles count="1">
    <cellStyle name="Standard" xfId="0" builtinId="0"/>
  </cellStyles>
  <dxfs count="2">
    <dxf>
      <fill>
        <patternFill>
          <bgColor rgb="FF99FF33"/>
        </patternFill>
      </fill>
    </dxf>
    <dxf>
      <fill>
        <patternFill>
          <bgColor theme="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7"/>
  <sheetViews>
    <sheetView tabSelected="1" workbookViewId="0">
      <selection activeCell="D12" sqref="D12"/>
    </sheetView>
  </sheetViews>
  <sheetFormatPr baseColWidth="10" defaultRowHeight="15"/>
  <cols>
    <col width="21.140625" customWidth="1" min="1" max="1"/>
    <col width="14.28515625" customWidth="1" min="2" max="2"/>
    <col width="16.140625" bestFit="1" customWidth="1" min="3" max="3"/>
    <col width="20.140625" bestFit="1" customWidth="1" min="4" max="4"/>
  </cols>
  <sheetData>
    <row r="1">
      <c r="A1" s="1" t="inlineStr">
        <is>
          <t>Cryptocurrency</t>
        </is>
      </c>
      <c r="B1" t="inlineStr">
        <is>
          <t>current price</t>
        </is>
      </c>
      <c r="C1" t="inlineStr">
        <is>
          <t>Total Investment</t>
        </is>
      </c>
      <c r="D1" t="inlineStr">
        <is>
          <t>Win/Lost Total in USD</t>
        </is>
      </c>
      <c r="E1" t="inlineStr">
        <is>
          <t xml:space="preserve">Win/Lost </t>
        </is>
      </c>
      <c r="H1" s="3" t="inlineStr">
        <is>
          <t>eur</t>
        </is>
      </c>
      <c r="I1" s="3" t="inlineStr">
        <is>
          <t>usd</t>
        </is>
      </c>
    </row>
    <row r="2">
      <c r="A2" t="inlineStr">
        <is>
          <t>Bitcoin</t>
        </is>
      </c>
      <c r="B2">
        <f>VLOOKUP(A2,Crypto_Price!$A:$B,2,0)</f>
        <v/>
      </c>
      <c r="C2">
        <f>VLOOKUP(A2,'mixed prices'!A:M,13,0)</f>
        <v/>
      </c>
      <c r="D2">
        <f>VLOOKUP(A2,'mixed prices'!A:L,12,0)</f>
        <v/>
      </c>
      <c r="E2">
        <f>IFERROR(D2-C2,"")</f>
        <v/>
      </c>
      <c r="H2" s="3" t="inlineStr">
        <is>
          <t>1 EUR</t>
        </is>
      </c>
      <c r="I2" s="4" t="inlineStr">
        <is>
          <t>usd_ratio</t>
        </is>
      </c>
    </row>
    <row r="3">
      <c r="A3" t="inlineStr">
        <is>
          <t>Ethereum</t>
        </is>
      </c>
      <c r="B3">
        <f>VLOOKUP(A3,Crypto_Price!$A:$B,2,0)</f>
        <v/>
      </c>
      <c r="C3">
        <f>VLOOKUP(A3,'mixed prices'!A:M,13,0)</f>
        <v/>
      </c>
      <c r="D3">
        <f>VLOOKUP(A3,'mixed prices'!A:L,12,0)</f>
        <v/>
      </c>
      <c r="E3">
        <f>IFERROR(D3-C3,"")</f>
        <v/>
      </c>
      <c r="H3" t="n">
        <v>1</v>
      </c>
      <c r="I3">
        <f>LEFT(I2,8)</f>
        <v/>
      </c>
    </row>
    <row r="4">
      <c r="A4" t="inlineStr">
        <is>
          <t>Tether</t>
        </is>
      </c>
      <c r="B4">
        <f>VLOOKUP(A4,Crypto_Price!$A:$B,2,0)</f>
        <v/>
      </c>
      <c r="C4">
        <f>VLOOKUP(A4,'mixed prices'!A:M,13,0)</f>
        <v/>
      </c>
      <c r="D4">
        <f>VLOOKUP(A4,'mixed prices'!A:L,12,0)</f>
        <v/>
      </c>
      <c r="E4">
        <f>IFERROR(D4-C4,"")</f>
        <v/>
      </c>
    </row>
    <row r="5">
      <c r="A5" t="inlineStr">
        <is>
          <t>XRP</t>
        </is>
      </c>
      <c r="B5">
        <f>VLOOKUP(A5,Crypto_Price!$A:$B,2,0)</f>
        <v/>
      </c>
      <c r="C5">
        <f>VLOOKUP(A5,'mixed prices'!A:M,13,0)</f>
        <v/>
      </c>
      <c r="D5">
        <f>VLOOKUP(A5,'mixed prices'!A:L,12,0)</f>
        <v/>
      </c>
      <c r="E5">
        <f>IFERROR(D5-C5,"")</f>
        <v/>
      </c>
    </row>
    <row r="6">
      <c r="A6" t="inlineStr">
        <is>
          <t>Litecoin</t>
        </is>
      </c>
      <c r="B6">
        <f>VLOOKUP(A6,Crypto_Price!$A:$B,2,0)</f>
        <v/>
      </c>
      <c r="C6">
        <f>VLOOKUP(A6,'mixed prices'!A:M,13,0)</f>
        <v/>
      </c>
      <c r="D6">
        <f>VLOOKUP(A6,'mixed prices'!A:L,12,0)</f>
        <v/>
      </c>
      <c r="E6">
        <f>IFERROR(D6-C6,"")</f>
        <v/>
      </c>
    </row>
    <row r="7">
      <c r="A7" t="inlineStr">
        <is>
          <t>Bitcoin Cash</t>
        </is>
      </c>
      <c r="B7">
        <f>VLOOKUP(A7,Crypto_Price!$A:$B,2,0)</f>
        <v/>
      </c>
      <c r="C7">
        <f>VLOOKUP(A7,'mixed prices'!A:M,13,0)</f>
        <v/>
      </c>
      <c r="D7">
        <f>VLOOKUP(A7,'mixed prices'!A:L,12,0)</f>
        <v/>
      </c>
      <c r="E7">
        <f>IFERROR(D7-C7,"")</f>
        <v/>
      </c>
    </row>
    <row r="8">
      <c r="A8" t="inlineStr">
        <is>
          <t>Cardano</t>
        </is>
      </c>
      <c r="B8">
        <f>VLOOKUP(A8,Crypto_Price!$A:$B,2,0)</f>
        <v/>
      </c>
      <c r="C8">
        <f>VLOOKUP(A8,'mixed prices'!A:M,13,0)</f>
        <v/>
      </c>
      <c r="D8">
        <f>VLOOKUP(A8,'mixed prices'!A:L,12,0)</f>
        <v/>
      </c>
      <c r="E8">
        <f>IFERROR(D8-C8,"")</f>
        <v/>
      </c>
    </row>
    <row r="9">
      <c r="A9" t="inlineStr">
        <is>
          <t>Binance Coin</t>
        </is>
      </c>
      <c r="B9">
        <f>VLOOKUP(A9,Crypto_Price!$A:$B,2,0)</f>
        <v/>
      </c>
      <c r="C9">
        <f>VLOOKUP(A9,'mixed prices'!A:M,13,0)</f>
        <v/>
      </c>
      <c r="D9">
        <f>VLOOKUP(A9,'mixed prices'!A:L,12,0)</f>
        <v/>
      </c>
      <c r="E9">
        <f>IFERROR(D9-C9,"")</f>
        <v/>
      </c>
    </row>
    <row r="10">
      <c r="A10" t="inlineStr">
        <is>
          <t>Polkadot</t>
        </is>
      </c>
      <c r="B10">
        <f>VLOOKUP(A10,Crypto_Price!$A:$B,2,0)</f>
        <v/>
      </c>
      <c r="C10">
        <f>VLOOKUP(A10,'mixed prices'!A:M,13,0)</f>
        <v/>
      </c>
      <c r="D10">
        <f>VLOOKUP(A10,'mixed prices'!A:L,12,0)</f>
        <v/>
      </c>
      <c r="E10">
        <f>IFERROR(D10-C10,"")</f>
        <v/>
      </c>
    </row>
    <row r="11">
      <c r="A11" t="inlineStr">
        <is>
          <t>Chainlink</t>
        </is>
      </c>
      <c r="B11">
        <f>VLOOKUP(A11,Crypto_Price!$A:$B,2,0)</f>
        <v/>
      </c>
      <c r="C11">
        <f>VLOOKUP(A11,'mixed prices'!A:M,13,0)</f>
        <v/>
      </c>
      <c r="D11">
        <f>VLOOKUP(A11,'mixed prices'!A:L,12,0)</f>
        <v/>
      </c>
      <c r="E11">
        <f>IFERROR(D11-C11,"")</f>
        <v/>
      </c>
    </row>
    <row r="12">
      <c r="A12" t="inlineStr">
        <is>
          <t>Stellar</t>
        </is>
      </c>
      <c r="B12">
        <f>VLOOKUP(A12,Crypto_Price!$A:$B,2,0)</f>
        <v/>
      </c>
      <c r="C12">
        <f>VLOOKUP(A12,'mixed prices'!A:M,13,0)</f>
        <v/>
      </c>
      <c r="D12">
        <f>VLOOKUP(A12,'mixed prices'!A:L,12,0)</f>
        <v/>
      </c>
      <c r="E12">
        <f>IFERROR(D12-C12,"")</f>
        <v/>
      </c>
    </row>
    <row r="13">
      <c r="A13" t="inlineStr">
        <is>
          <t>USD Coin</t>
        </is>
      </c>
      <c r="B13">
        <f>VLOOKUP(A13,Crypto_Price!$A:$B,2,0)</f>
        <v/>
      </c>
      <c r="C13">
        <f>VLOOKUP(A13,'mixed prices'!A:M,13,0)</f>
        <v/>
      </c>
      <c r="D13">
        <f>VLOOKUP(A13,'mixed prices'!A:L,12,0)</f>
        <v/>
      </c>
      <c r="E13">
        <f>IFERROR(D13-C13,"")</f>
        <v/>
      </c>
    </row>
    <row r="14">
      <c r="A14" t="inlineStr">
        <is>
          <t>Bitcoin SV</t>
        </is>
      </c>
      <c r="B14">
        <f>VLOOKUP(A14,Crypto_Price!$A:$B,2,0)</f>
        <v/>
      </c>
      <c r="C14">
        <f>VLOOKUP(A14,'mixed prices'!A:M,13,0)</f>
        <v/>
      </c>
      <c r="D14">
        <f>VLOOKUP(A14,'mixed prices'!A:L,12,0)</f>
        <v/>
      </c>
      <c r="E14">
        <f>IFERROR(D14-C14,"")</f>
        <v/>
      </c>
    </row>
    <row r="15">
      <c r="A15" t="inlineStr">
        <is>
          <t>Wrapped Bitcoin</t>
        </is>
      </c>
      <c r="B15">
        <f>VLOOKUP(A15,Crypto_Price!$A:$B,2,0)</f>
        <v/>
      </c>
      <c r="C15">
        <f>VLOOKUP(A15,'mixed prices'!A:M,13,0)</f>
        <v/>
      </c>
      <c r="D15">
        <f>VLOOKUP(A15,'mixed prices'!A:L,12,0)</f>
        <v/>
      </c>
      <c r="E15">
        <f>IFERROR(D15-C15,"")</f>
        <v/>
      </c>
    </row>
    <row r="16">
      <c r="A16" t="inlineStr">
        <is>
          <t>Monero</t>
        </is>
      </c>
      <c r="B16">
        <f>VLOOKUP(A16,Crypto_Price!$A:$B,2,0)</f>
        <v/>
      </c>
      <c r="C16">
        <f>VLOOKUP(A16,'mixed prices'!A:M,13,0)</f>
        <v/>
      </c>
      <c r="D16">
        <f>VLOOKUP(A16,'mixed prices'!A:L,12,0)</f>
        <v/>
      </c>
      <c r="E16">
        <f>IFERROR(D16-C16,"")</f>
        <v/>
      </c>
    </row>
    <row r="17">
      <c r="A17" t="inlineStr">
        <is>
          <t>EOS</t>
        </is>
      </c>
      <c r="B17">
        <f>VLOOKUP(A17,Crypto_Price!$A:$B,2,0)</f>
        <v/>
      </c>
      <c r="C17">
        <f>VLOOKUP(A17,'mixed prices'!A:M,13,0)</f>
        <v/>
      </c>
      <c r="D17">
        <f>VLOOKUP(A17,'mixed prices'!A:L,12,0)</f>
        <v/>
      </c>
      <c r="E17">
        <f>IFERROR(D17-C17,"")</f>
        <v/>
      </c>
    </row>
    <row r="18">
      <c r="A18" t="inlineStr">
        <is>
          <t>NEM</t>
        </is>
      </c>
      <c r="B18">
        <f>VLOOKUP(A18,Crypto_Price!$A:$B,2,0)</f>
        <v/>
      </c>
      <c r="C18">
        <f>VLOOKUP(A18,'mixed prices'!A:M,13,0)</f>
        <v/>
      </c>
      <c r="D18">
        <f>VLOOKUP(A18,'mixed prices'!A:L,12,0)</f>
        <v/>
      </c>
      <c r="E18">
        <f>IFERROR(D18-C18,"")</f>
        <v/>
      </c>
    </row>
    <row r="19">
      <c r="A19" t="inlineStr">
        <is>
          <t>TRON</t>
        </is>
      </c>
      <c r="B19">
        <f>VLOOKUP(A19,Crypto_Price!$A:$B,2,0)</f>
        <v/>
      </c>
      <c r="C19">
        <f>VLOOKUP(A19,'mixed prices'!A:M,13,0)</f>
        <v/>
      </c>
      <c r="D19">
        <f>VLOOKUP(A19,'mixed prices'!A:L,12,0)</f>
        <v/>
      </c>
      <c r="E19">
        <f>IFERROR(D19-C19,"")</f>
        <v/>
      </c>
    </row>
    <row r="20">
      <c r="A20" t="inlineStr">
        <is>
          <t>Tezos</t>
        </is>
      </c>
      <c r="B20">
        <f>VLOOKUP(A20,Crypto_Price!$A:$B,2,0)</f>
        <v/>
      </c>
      <c r="C20">
        <f>VLOOKUP(A20,'mixed prices'!A:M,13,0)</f>
        <v/>
      </c>
      <c r="D20">
        <f>VLOOKUP(A20,'mixed prices'!A:L,12,0)</f>
        <v/>
      </c>
      <c r="E20">
        <f>IFERROR(D20-C20,"")</f>
        <v/>
      </c>
    </row>
    <row r="21">
      <c r="A21" t="inlineStr">
        <is>
          <t>UNUS SED LEO</t>
        </is>
      </c>
      <c r="B21">
        <f>VLOOKUP(A21,Crypto_Price!$A:$B,2,0)</f>
        <v/>
      </c>
      <c r="C21">
        <f>VLOOKUP(A21,'mixed prices'!A:M,13,0)</f>
        <v/>
      </c>
      <c r="D21">
        <f>VLOOKUP(A21,'mixed prices'!A:L,12,0)</f>
        <v/>
      </c>
      <c r="E21">
        <f>IFERROR(D21-C21,"")</f>
        <v/>
      </c>
    </row>
    <row r="22">
      <c r="A22" t="inlineStr">
        <is>
          <t>Crypto.com Coin</t>
        </is>
      </c>
      <c r="B22">
        <f>VLOOKUP(A22,Crypto_Price!$A:$B,2,0)</f>
        <v/>
      </c>
      <c r="C22">
        <f>VLOOKUP(A22,'mixed prices'!A:M,13,0)</f>
        <v/>
      </c>
      <c r="D22">
        <f>VLOOKUP(A22,'mixed prices'!A:L,12,0)</f>
        <v/>
      </c>
      <c r="E22">
        <f>IFERROR(D22-C22,"")</f>
        <v/>
      </c>
    </row>
    <row r="23">
      <c r="A23" t="inlineStr">
        <is>
          <t>THETA</t>
        </is>
      </c>
      <c r="B23">
        <f>VLOOKUP(A23,Crypto_Price!$A:$B,2,0)</f>
        <v/>
      </c>
      <c r="C23">
        <f>VLOOKUP(A23,'mixed prices'!A:M,13,0)</f>
        <v/>
      </c>
      <c r="D23">
        <f>VLOOKUP(A23,'mixed prices'!A:L,12,0)</f>
        <v/>
      </c>
      <c r="E23">
        <f>IFERROR(D23-C23,"")</f>
        <v/>
      </c>
    </row>
    <row r="24">
      <c r="A24" t="inlineStr">
        <is>
          <t>Dai</t>
        </is>
      </c>
      <c r="B24">
        <f>VLOOKUP(A24,Crypto_Price!$A:$B,2,0)</f>
        <v/>
      </c>
      <c r="C24">
        <f>VLOOKUP(A24,'mixed prices'!A:M,13,0)</f>
        <v/>
      </c>
      <c r="D24">
        <f>VLOOKUP(A24,'mixed prices'!A:L,12,0)</f>
        <v/>
      </c>
      <c r="E24">
        <f>IFERROR(D24-C24,"")</f>
        <v/>
      </c>
    </row>
    <row r="25">
      <c r="A25" t="inlineStr">
        <is>
          <t>Neo</t>
        </is>
      </c>
      <c r="B25">
        <f>VLOOKUP(A25,Crypto_Price!$A:$B,2,0)</f>
        <v/>
      </c>
      <c r="C25">
        <f>VLOOKUP(A25,'mixed prices'!A:M,13,0)</f>
        <v/>
      </c>
      <c r="D25">
        <f>VLOOKUP(A25,'mixed prices'!A:L,12,0)</f>
        <v/>
      </c>
      <c r="E25">
        <f>IFERROR(D25-C25,"")</f>
        <v/>
      </c>
    </row>
    <row r="26">
      <c r="A26" t="inlineStr">
        <is>
          <t>Filecoin</t>
        </is>
      </c>
      <c r="B26">
        <f>VLOOKUP(A26,Crypto_Price!$A:$B,2,0)</f>
        <v/>
      </c>
      <c r="C26">
        <f>VLOOKUP(A26,'mixed prices'!A:M,13,0)</f>
        <v/>
      </c>
      <c r="D26">
        <f>VLOOKUP(A26,'mixed prices'!A:L,12,0)</f>
        <v/>
      </c>
      <c r="E26">
        <f>IFERROR(D26-C26,"")</f>
        <v/>
      </c>
    </row>
    <row r="29">
      <c r="A29" t="inlineStr">
        <is>
          <t>aave</t>
        </is>
      </c>
      <c r="B29" t="n">
        <v>114</v>
      </c>
      <c r="C29" t="inlineStr">
        <is>
          <t>high</t>
        </is>
      </c>
    </row>
    <row r="30">
      <c r="A30" t="inlineStr">
        <is>
          <t>synthetix</t>
        </is>
      </c>
      <c r="B30" t="n">
        <v>11.84</v>
      </c>
      <c r="C30" t="inlineStr">
        <is>
          <t>high</t>
        </is>
      </c>
    </row>
    <row r="31">
      <c r="A31" t="inlineStr">
        <is>
          <t>uniswap</t>
        </is>
      </c>
      <c r="B31" t="n">
        <v>6.27</v>
      </c>
      <c r="C31" t="inlineStr">
        <is>
          <t>high</t>
        </is>
      </c>
    </row>
    <row r="32">
      <c r="A32" t="inlineStr">
        <is>
          <t>maker</t>
        </is>
      </c>
      <c r="B32" t="n">
        <v>778</v>
      </c>
      <c r="C32" t="inlineStr">
        <is>
          <t>high</t>
        </is>
      </c>
    </row>
    <row r="33">
      <c r="A33" t="inlineStr">
        <is>
          <t>celsius</t>
        </is>
      </c>
      <c r="B33" s="5" t="n">
        <v>6.1</v>
      </c>
      <c r="C33" t="inlineStr">
        <is>
          <t>low</t>
        </is>
      </c>
    </row>
    <row r="34">
      <c r="A34" t="inlineStr">
        <is>
          <t>dai</t>
        </is>
      </c>
      <c r="B34" t="n">
        <v>0.15</v>
      </c>
      <c r="C34" t="inlineStr">
        <is>
          <t>low</t>
        </is>
      </c>
    </row>
    <row r="35">
      <c r="A35" t="inlineStr">
        <is>
          <t>filecoin</t>
        </is>
      </c>
      <c r="B35" t="n">
        <v>21.7</v>
      </c>
      <c r="C35" t="inlineStr">
        <is>
          <t>low</t>
        </is>
      </c>
    </row>
    <row r="36">
      <c r="A36" t="inlineStr">
        <is>
          <t>dash</t>
        </is>
      </c>
      <c r="B36" t="n">
        <v>91.97</v>
      </c>
      <c r="C36" t="inlineStr">
        <is>
          <t>low</t>
        </is>
      </c>
    </row>
    <row r="37">
      <c r="A37" t="inlineStr">
        <is>
          <t>compoudn</t>
        </is>
      </c>
      <c r="B37" t="n">
        <v>164</v>
      </c>
      <c r="C37" t="inlineStr">
        <is>
          <t>high</t>
        </is>
      </c>
    </row>
  </sheetData>
  <conditionalFormatting sqref="E2:E26">
    <cfRule type="expression" priority="1" dxfId="1">
      <formula>IF(AND($E2&lt;0,ISNUMBER($E2)),1,0)=1</formula>
    </cfRule>
    <cfRule type="expression" priority="2" dxfId="0">
      <formula>IF(AND($E2&gt;0,ISNUMBER($E2)),1,0)=1</formula>
    </cfRule>
  </conditionalFormatting>
  <pageMargins left="0.7" right="0.7" top="0.787401575" bottom="0.787401575" header="0.3" footer="0.3"/>
  <pageSetup orientation="portrait" paperSize="9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01"/>
  <sheetViews>
    <sheetView workbookViewId="0">
      <pane ySplit="1" topLeftCell="A4" activePane="bottomLeft" state="frozen"/>
      <selection pane="bottomLeft" activeCell="D10" sqref="D10"/>
    </sheetView>
  </sheetViews>
  <sheetFormatPr baseColWidth="10" defaultRowHeight="15"/>
  <cols>
    <col width="20" bestFit="1" customWidth="1" min="1" max="1"/>
    <col width="18.140625" bestFit="1" customWidth="1" min="2" max="2"/>
    <col width="12.5703125" bestFit="1" customWidth="1" min="3" max="3"/>
    <col width="15.5703125" bestFit="1" customWidth="1" min="5" max="5"/>
    <col width="12.5703125" bestFit="1" customWidth="1" min="6" max="6"/>
    <col width="20.42578125" bestFit="1" customWidth="1" min="8" max="8"/>
    <col width="12.5703125" bestFit="1" customWidth="1" min="9" max="9"/>
    <col width="12" bestFit="1" customWidth="1" min="10" max="10"/>
    <col width="15.5703125" bestFit="1" customWidth="1" min="11" max="11"/>
    <col width="20.42578125" bestFit="1" customWidth="1" min="12" max="12"/>
    <col width="16.140625" bestFit="1" customWidth="1" min="13" max="13"/>
  </cols>
  <sheetData>
    <row r="1">
      <c r="A1" s="2" t="inlineStr">
        <is>
          <t>Cryptocurrency</t>
        </is>
      </c>
      <c r="B1" t="inlineStr">
        <is>
          <t>current price in usd</t>
        </is>
      </c>
      <c r="C1" t="inlineStr">
        <is>
          <t>investment 1</t>
        </is>
      </c>
      <c r="D1" t="inlineStr">
        <is>
          <t>course 1</t>
        </is>
      </c>
      <c r="E1" t="inlineStr">
        <is>
          <t>Amount in Coins</t>
        </is>
      </c>
      <c r="F1" t="inlineStr">
        <is>
          <t>investment 2</t>
        </is>
      </c>
      <c r="G1" t="inlineStr">
        <is>
          <t>course 2</t>
        </is>
      </c>
      <c r="H1" t="inlineStr">
        <is>
          <t>Amount in Coins</t>
        </is>
      </c>
      <c r="I1" t="inlineStr">
        <is>
          <t>investment 3</t>
        </is>
      </c>
      <c r="J1" t="inlineStr">
        <is>
          <t>course 3</t>
        </is>
      </c>
      <c r="K1" t="inlineStr">
        <is>
          <t>Amount in Coins</t>
        </is>
      </c>
      <c r="L1" t="inlineStr">
        <is>
          <t>mixed weighted price</t>
        </is>
      </c>
      <c r="M1" t="inlineStr">
        <is>
          <t>Total Investment</t>
        </is>
      </c>
    </row>
    <row r="2">
      <c r="A2" t="inlineStr">
        <is>
          <t>Bitcoin</t>
        </is>
      </c>
      <c r="B2">
        <f>VLOOKUP(A2,Crypto_Price!A:B,2,0)</f>
        <v/>
      </c>
      <c r="L2">
        <f>IFERROR(($B2/D2)*C2+(B2/G2)*F2,"")</f>
        <v/>
      </c>
      <c r="M2">
        <f>C:C+F:F+I:I</f>
        <v/>
      </c>
    </row>
    <row r="3">
      <c r="A3" t="inlineStr">
        <is>
          <t>Ethereum</t>
        </is>
      </c>
      <c r="B3">
        <f>VLOOKUP(A3,Crypto_Price!A:B,2,0)</f>
        <v/>
      </c>
      <c r="L3">
        <f>IFERROR(($B3/D3)*C3,"")</f>
        <v/>
      </c>
      <c r="M3">
        <f>C:C+F:F+I:I</f>
        <v/>
      </c>
    </row>
    <row r="4">
      <c r="A4" t="inlineStr">
        <is>
          <t>Tether</t>
        </is>
      </c>
      <c r="B4">
        <f>VLOOKUP(A4,Crypto_Price!A:B,2,0)</f>
        <v/>
      </c>
      <c r="L4">
        <f>IFERROR(($B4/D4)*C4,"")</f>
        <v/>
      </c>
      <c r="M4">
        <f>C:C+F:F+I:I</f>
        <v/>
      </c>
    </row>
    <row r="5">
      <c r="A5" t="inlineStr">
        <is>
          <t>Litecoin</t>
        </is>
      </c>
      <c r="B5">
        <f>VLOOKUP(A5,Crypto_Price!A:B,2,0)</f>
        <v/>
      </c>
      <c r="L5">
        <f>IFERROR(($B5/D5)*C5,"")</f>
        <v/>
      </c>
      <c r="M5">
        <f>C:C+F:F+I:I</f>
        <v/>
      </c>
    </row>
    <row r="6">
      <c r="A6" t="inlineStr">
        <is>
          <t>XRP</t>
        </is>
      </c>
      <c r="B6">
        <f>VLOOKUP(A6,Crypto_Price!A:B,2,0)</f>
        <v/>
      </c>
      <c r="L6">
        <f>IFERROR(($B6/D6)*C6,"")</f>
        <v/>
      </c>
      <c r="M6">
        <f>C:C+F:F+I:I</f>
        <v/>
      </c>
    </row>
    <row r="7">
      <c r="A7" t="inlineStr">
        <is>
          <t>Polkadot</t>
        </is>
      </c>
      <c r="B7">
        <f>VLOOKUP(A7,Crypto_Price!A:B,2,0)</f>
        <v/>
      </c>
      <c r="L7">
        <f>IFERROR(($B7/D7)*C7,"")</f>
        <v/>
      </c>
      <c r="M7">
        <f>C:C+F:F+I:I</f>
        <v/>
      </c>
    </row>
    <row r="8">
      <c r="A8" t="inlineStr">
        <is>
          <t>Bitcoin Cash</t>
        </is>
      </c>
      <c r="B8">
        <f>VLOOKUP(A8,Crypto_Price!A:B,2,0)</f>
        <v/>
      </c>
      <c r="L8">
        <f>IFERROR(($B8/D8)*C8,"")</f>
        <v/>
      </c>
      <c r="M8">
        <f>C:C+F:F+I:I</f>
        <v/>
      </c>
    </row>
    <row r="9">
      <c r="A9" t="inlineStr">
        <is>
          <t>Cardano</t>
        </is>
      </c>
      <c r="B9">
        <f>VLOOKUP(A9,Crypto_Price!A:B,2,0)</f>
        <v/>
      </c>
      <c r="L9">
        <f>IFERROR(($B9/D9)*C9,"")</f>
        <v/>
      </c>
      <c r="M9">
        <f>C:C+F:F+I:I</f>
        <v/>
      </c>
    </row>
    <row r="10">
      <c r="A10" t="inlineStr">
        <is>
          <t>Binance Coin</t>
        </is>
      </c>
      <c r="B10">
        <f>VLOOKUP(A10,Crypto_Price!A:B,2,0)</f>
        <v/>
      </c>
      <c r="L10">
        <f>IFERROR(($B10/D10)*C10,"")</f>
        <v/>
      </c>
      <c r="M10">
        <f>C:C+F:F+I:I</f>
        <v/>
      </c>
    </row>
    <row r="11">
      <c r="A11" t="inlineStr">
        <is>
          <t>Chainlink</t>
        </is>
      </c>
      <c r="B11">
        <f>VLOOKUP(A11,Crypto_Price!A:B,2,0)</f>
        <v/>
      </c>
      <c r="L11">
        <f>IFERROR(($B11/D11)*C11,"")</f>
        <v/>
      </c>
      <c r="M11">
        <f>C:C+F:F+I:I</f>
        <v/>
      </c>
    </row>
    <row r="12">
      <c r="A12" t="inlineStr">
        <is>
          <t>USD Coin</t>
        </is>
      </c>
      <c r="B12">
        <f>VLOOKUP(A12,Crypto_Price!A:B,2,0)</f>
        <v/>
      </c>
      <c r="L12">
        <f>IFERROR(($B12/D12)*C12,"")</f>
        <v/>
      </c>
      <c r="M12">
        <f>C:C+F:F+I:I</f>
        <v/>
      </c>
    </row>
    <row r="13">
      <c r="A13" t="inlineStr">
        <is>
          <t>Wrapped Bitcoin</t>
        </is>
      </c>
      <c r="B13">
        <f>VLOOKUP(A13,Crypto_Price!A:B,2,0)</f>
        <v/>
      </c>
      <c r="L13">
        <f>IFERROR(($B13/D13)*C13,"")</f>
        <v/>
      </c>
      <c r="M13">
        <f>C:C+F:F+I:I</f>
        <v/>
      </c>
    </row>
    <row r="14">
      <c r="A14" t="inlineStr">
        <is>
          <t>Bitcoin SV</t>
        </is>
      </c>
      <c r="B14">
        <f>VLOOKUP(A14,Crypto_Price!A:B,2,0)</f>
        <v/>
      </c>
      <c r="L14">
        <f>IFERROR(($B14/D14)*C14,"")</f>
        <v/>
      </c>
      <c r="M14">
        <f>C:C+F:F+I:I</f>
        <v/>
      </c>
    </row>
    <row r="15">
      <c r="A15" t="inlineStr">
        <is>
          <t>Stellar</t>
        </is>
      </c>
      <c r="B15">
        <f>VLOOKUP(A15,Crypto_Price!A:B,2,0)</f>
        <v/>
      </c>
      <c r="M15">
        <f>C:C+F:F+I:I</f>
        <v/>
      </c>
    </row>
    <row r="16">
      <c r="A16" t="inlineStr">
        <is>
          <t>EOS</t>
        </is>
      </c>
      <c r="B16">
        <f>VLOOKUP(A16,Crypto_Price!A:B,2,0)</f>
        <v/>
      </c>
      <c r="L16">
        <f>IFERROR(($B16/D16)*C16,"")</f>
        <v/>
      </c>
      <c r="M16">
        <f>C:C+F:F+I:I</f>
        <v/>
      </c>
    </row>
    <row r="17">
      <c r="A17" t="inlineStr">
        <is>
          <t>Monero</t>
        </is>
      </c>
      <c r="B17">
        <f>VLOOKUP(A17,Crypto_Price!A:B,2,0)</f>
        <v/>
      </c>
      <c r="L17">
        <f>IFERROR(($B17/D17)*C17,"")</f>
        <v/>
      </c>
      <c r="M17">
        <f>C:C+F:F+I:I</f>
        <v/>
      </c>
    </row>
    <row r="18">
      <c r="A18" t="inlineStr">
        <is>
          <t>TRON</t>
        </is>
      </c>
      <c r="B18">
        <f>VLOOKUP(A18,Crypto_Price!A:B,2,0)</f>
        <v/>
      </c>
      <c r="L18">
        <f>IFERROR(($B18/D18)*C18,"")</f>
        <v/>
      </c>
      <c r="M18">
        <f>C:C+F:F+I:I</f>
        <v/>
      </c>
    </row>
    <row r="19">
      <c r="A19" t="inlineStr">
        <is>
          <t>THETA</t>
        </is>
      </c>
      <c r="B19">
        <f>VLOOKUP(A19,Crypto_Price!A:B,2,0)</f>
        <v/>
      </c>
      <c r="L19">
        <f>IFERROR(($B19/D19)*C19,"")</f>
        <v/>
      </c>
      <c r="M19">
        <f>C:C+F:F+I:I</f>
        <v/>
      </c>
    </row>
    <row r="20">
      <c r="A20" t="inlineStr">
        <is>
          <t>NEM</t>
        </is>
      </c>
      <c r="B20">
        <f>VLOOKUP(A20,Crypto_Price!A:B,2,0)</f>
        <v/>
      </c>
      <c r="L20">
        <f>IFERROR(($B20/D20)*C20,"")</f>
        <v/>
      </c>
      <c r="M20">
        <f>C:C+F:F+I:I</f>
        <v/>
      </c>
    </row>
    <row r="21">
      <c r="A21" t="inlineStr">
        <is>
          <t>Tezos</t>
        </is>
      </c>
      <c r="B21">
        <f>VLOOKUP(A21,Crypto_Price!A:B,2,0)</f>
        <v/>
      </c>
      <c r="L21">
        <f>IFERROR(($B21/D21)*C21,"")</f>
        <v/>
      </c>
      <c r="M21">
        <f>C:C+F:F+I:I</f>
        <v/>
      </c>
    </row>
    <row r="22">
      <c r="A22" t="inlineStr">
        <is>
          <t>VeChain</t>
        </is>
      </c>
      <c r="B22">
        <f>VLOOKUP(A22,Crypto_Price!A:B,2,0)</f>
        <v/>
      </c>
      <c r="L22">
        <f>IFERROR(($B22/D22)*C22+(B22/G22)*F22,"")</f>
        <v/>
      </c>
      <c r="M22">
        <f>C:C+F:F+I:I</f>
        <v/>
      </c>
    </row>
    <row r="23">
      <c r="A23" t="inlineStr">
        <is>
          <t>Uniswap</t>
        </is>
      </c>
      <c r="B23">
        <f>VLOOKUP(A23,Crypto_Price!A:B,2,0)</f>
        <v/>
      </c>
      <c r="L23">
        <f>IFERROR(($B23/D23)*C23+(B23/G23)*F23,"")</f>
        <v/>
      </c>
      <c r="M23">
        <f>C:C+F:F+I:I</f>
        <v/>
      </c>
    </row>
    <row r="24">
      <c r="A24" t="inlineStr">
        <is>
          <t>Celsius</t>
        </is>
      </c>
      <c r="B24">
        <f>VLOOKUP(A24,Crypto_Price!A:B,2,0)</f>
        <v/>
      </c>
      <c r="L24">
        <f>IFERROR(($B24/D24)*C24+(B24/G24)*F24,"")</f>
        <v/>
      </c>
      <c r="M24">
        <f>C:C+F:F+I:I</f>
        <v/>
      </c>
    </row>
    <row r="25">
      <c r="A25" t="inlineStr">
        <is>
          <t>Crypto.com Coin</t>
        </is>
      </c>
      <c r="B25">
        <f>VLOOKUP(A25,Crypto_Price!A:B,2,0)</f>
        <v/>
      </c>
      <c r="L25">
        <f>IFERROR(($B25/D25)*C25+(B25/G25)*F25,"")</f>
        <v/>
      </c>
      <c r="M25">
        <f>C:C+F:F+I:I</f>
        <v/>
      </c>
    </row>
    <row r="26">
      <c r="A26" t="inlineStr">
        <is>
          <t>Dogecoin</t>
        </is>
      </c>
      <c r="B26">
        <f>VLOOKUP(A26,Crypto_Price!A:B,2,0)</f>
        <v/>
      </c>
      <c r="L26">
        <f>IFERROR(($B26/D26)*C26+(B26/G26)*F26,"")</f>
        <v/>
      </c>
      <c r="M26">
        <f>C:C+F:F+I:I</f>
        <v/>
      </c>
    </row>
    <row r="27">
      <c r="A27" t="inlineStr">
        <is>
          <t>UNUS SED LEO</t>
        </is>
      </c>
      <c r="B27">
        <f>VLOOKUP(A27,Crypto_Price!A:B,2,0)</f>
        <v/>
      </c>
      <c r="L27">
        <f>IFERROR(($B27/D27)*C27+(B27/G27)*F27,"")</f>
        <v/>
      </c>
      <c r="M27">
        <f>C:C+F:F+I:I</f>
        <v/>
      </c>
    </row>
    <row r="28">
      <c r="A28" t="inlineStr">
        <is>
          <t>Cosmos</t>
        </is>
      </c>
      <c r="B28">
        <f>VLOOKUP(A28,Crypto_Price!A:B,2,0)</f>
        <v/>
      </c>
      <c r="L28">
        <f>IFERROR(($B28/D28)*C28+(B28/G28)*F28,"")</f>
        <v/>
      </c>
      <c r="M28">
        <f>C:C+F:F+I:I</f>
        <v/>
      </c>
    </row>
    <row r="29">
      <c r="A29" t="inlineStr">
        <is>
          <t>Aave</t>
        </is>
      </c>
      <c r="B29">
        <f>VLOOKUP(A29,Crypto_Price!A:B,2,0)</f>
        <v/>
      </c>
      <c r="L29">
        <f>IFERROR(($B29/D29)*C29+(B29/G29)*F29,"")</f>
        <v/>
      </c>
      <c r="M29">
        <f>C:C+F:F+I:I</f>
        <v/>
      </c>
    </row>
    <row r="30">
      <c r="A30" t="inlineStr">
        <is>
          <t>Neo</t>
        </is>
      </c>
      <c r="B30">
        <f>VLOOKUP(A30,Crypto_Price!A:B,2,0)</f>
        <v/>
      </c>
      <c r="L30">
        <f>IFERROR(($B30/D30)*C30+(B30/G30)*F30,"")</f>
        <v/>
      </c>
      <c r="M30">
        <f>C:C+F:F+I:I</f>
        <v/>
      </c>
    </row>
    <row r="31">
      <c r="A31" t="inlineStr">
        <is>
          <t>Dai</t>
        </is>
      </c>
      <c r="B31">
        <f>VLOOKUP(A31,Crypto_Price!A:B,2,0)</f>
        <v/>
      </c>
      <c r="L31">
        <f>IFERROR(($B31/D31)*C31+(B31/G31)*F31,"")</f>
        <v/>
      </c>
      <c r="M31">
        <f>C:C+F:F+I:I</f>
        <v/>
      </c>
    </row>
    <row r="32">
      <c r="A32" t="inlineStr">
        <is>
          <t>Binance USD</t>
        </is>
      </c>
      <c r="B32">
        <f>VLOOKUP(A32,Crypto_Price!A:B,2,0)</f>
        <v/>
      </c>
      <c r="L32">
        <f>IFERROR(($B32/D32)*C32+(B32/G32)*F32,"")</f>
        <v/>
      </c>
      <c r="M32">
        <f>C:C+F:F+I:I</f>
        <v/>
      </c>
    </row>
    <row r="33">
      <c r="A33" t="inlineStr">
        <is>
          <t>Synthetix</t>
        </is>
      </c>
      <c r="B33">
        <f>VLOOKUP(A33,Crypto_Price!A:B,2,0)</f>
        <v/>
      </c>
      <c r="L33">
        <f>IFERROR(($B33/D33)*C33+(B33/G33)*F33,"")</f>
        <v/>
      </c>
      <c r="M33">
        <f>C:C+F:F+I:I</f>
        <v/>
      </c>
    </row>
    <row r="34">
      <c r="A34" t="inlineStr">
        <is>
          <t>Huobi Token</t>
        </is>
      </c>
      <c r="B34">
        <f>VLOOKUP(A34,Crypto_Price!A:B,2,0)</f>
        <v/>
      </c>
      <c r="L34">
        <f>IFERROR(($B34/D34)*C34+(B34/G34)*F34,"")</f>
        <v/>
      </c>
      <c r="M34">
        <f>C:C+F:F+I:I</f>
        <v/>
      </c>
    </row>
    <row r="35">
      <c r="A35" t="inlineStr">
        <is>
          <t>Filecoin</t>
        </is>
      </c>
      <c r="B35">
        <f>VLOOKUP(A35,Crypto_Price!A:B,2,0)</f>
        <v/>
      </c>
      <c r="L35">
        <f>IFERROR(($B35/D35)*C35+(B35/G35)*F35,"")</f>
        <v/>
      </c>
      <c r="M35">
        <f>C:C+F:F+I:I</f>
        <v/>
      </c>
    </row>
    <row r="36">
      <c r="A36" t="inlineStr">
        <is>
          <t>Revain</t>
        </is>
      </c>
      <c r="B36">
        <f>VLOOKUP(A36,Crypto_Price!A:B,2,0)</f>
        <v/>
      </c>
      <c r="L36">
        <f>IFERROR(($B36/D36)*C36+(B36/G36)*F36,"")</f>
        <v/>
      </c>
      <c r="M36">
        <f>C:C+F:F+I:I</f>
        <v/>
      </c>
    </row>
    <row r="37">
      <c r="A37" t="inlineStr">
        <is>
          <t>Dash</t>
        </is>
      </c>
      <c r="B37">
        <f>VLOOKUP(A37,Crypto_Price!A:B,2,0)</f>
        <v/>
      </c>
      <c r="L37">
        <f>IFERROR(($B37/D37)*C37+(B37/G37)*F37,"")</f>
        <v/>
      </c>
      <c r="M37">
        <f>C:C+F:F+I:I</f>
        <v/>
      </c>
    </row>
    <row r="38">
      <c r="A38" t="inlineStr">
        <is>
          <t>IOTA</t>
        </is>
      </c>
      <c r="B38">
        <f>VLOOKUP(A38,Crypto_Price!A:B,2,0)</f>
        <v/>
      </c>
      <c r="L38">
        <f>IFERROR(($B38/D38)*C38+(B38/G38)*F38,"")</f>
        <v/>
      </c>
      <c r="M38">
        <f>C:C+F:F+I:I</f>
        <v/>
      </c>
    </row>
    <row r="39">
      <c r="A39" t="inlineStr">
        <is>
          <t>Ethereum Classic</t>
        </is>
      </c>
      <c r="B39">
        <f>VLOOKUP(A39,Crypto_Price!A:B,2,0)</f>
        <v/>
      </c>
      <c r="L39">
        <f>IFERROR(($B39/D39)*C39+(B39/G39)*F39,"")</f>
        <v/>
      </c>
      <c r="M39">
        <f>C:C+F:F+I:I</f>
        <v/>
      </c>
    </row>
    <row r="40">
      <c r="A40" t="inlineStr">
        <is>
          <t>Zilliqa</t>
        </is>
      </c>
      <c r="B40">
        <f>VLOOKUP(A40,Crypto_Price!A:B,2,0)</f>
        <v/>
      </c>
      <c r="L40">
        <f>IFERROR(($B40/D40)*C40+(B40/G40)*F40,"")</f>
        <v/>
      </c>
      <c r="M40">
        <f>C:C+F:F+I:I</f>
        <v/>
      </c>
    </row>
    <row r="41">
      <c r="A41" t="inlineStr">
        <is>
          <t>yearn.finance</t>
        </is>
      </c>
      <c r="B41">
        <f>VLOOKUP(A41,Crypto_Price!A:B,2,0)</f>
        <v/>
      </c>
      <c r="L41">
        <f>IFERROR(($B41/D41)*C41+(B41/G41)*F41,"")</f>
        <v/>
      </c>
      <c r="M41">
        <f>C:C+F:F+I:I</f>
        <v/>
      </c>
    </row>
    <row r="42">
      <c r="A42" t="inlineStr">
        <is>
          <t>SushiSwap</t>
        </is>
      </c>
      <c r="B42">
        <f>VLOOKUP(A42,Crypto_Price!A:B,2,0)</f>
        <v/>
      </c>
      <c r="L42">
        <f>IFERROR(($B42/D42)*C42+(B42/G42)*F42,"")</f>
        <v/>
      </c>
      <c r="M42">
        <f>C:C+F:F+I:I</f>
        <v/>
      </c>
    </row>
    <row r="43">
      <c r="A43" t="inlineStr">
        <is>
          <t>Compound</t>
        </is>
      </c>
      <c r="B43">
        <f>VLOOKUP(A43,Crypto_Price!A:B,2,0)</f>
        <v/>
      </c>
      <c r="L43">
        <f>IFERROR(($B43/D43)*C43+(B43/G43)*F43,"")</f>
        <v/>
      </c>
      <c r="M43">
        <f>C:C+F:F+I:I</f>
        <v/>
      </c>
    </row>
    <row r="44">
      <c r="A44" t="inlineStr">
        <is>
          <t>Maker</t>
        </is>
      </c>
      <c r="B44">
        <f>VLOOKUP(A44,Crypto_Price!A:B,2,0)</f>
        <v/>
      </c>
      <c r="L44">
        <f>IFERROR(($B44/D44)*C44+(B44/G44)*F44,"")</f>
        <v/>
      </c>
      <c r="M44">
        <f>C:C+F:F+I:I</f>
        <v/>
      </c>
    </row>
    <row r="45">
      <c r="A45" t="inlineStr">
        <is>
          <t>Zcash</t>
        </is>
      </c>
      <c r="B45">
        <f>VLOOKUP(A45,Crypto_Price!A:B,2,0)</f>
        <v/>
      </c>
      <c r="L45">
        <f>IFERROR(($B45/D45)*C45+(B45/G45)*F45,"")</f>
        <v/>
      </c>
      <c r="M45">
        <f>C:C+F:F+I:I</f>
        <v/>
      </c>
    </row>
    <row r="46">
      <c r="A46" t="inlineStr">
        <is>
          <t>FTX Token</t>
        </is>
      </c>
      <c r="B46">
        <f>VLOOKUP(A46,Crypto_Price!A:B,2,0)</f>
        <v/>
      </c>
      <c r="L46">
        <f>IFERROR(($B46/D46)*C46+(B46/G46)*F46,"")</f>
        <v/>
      </c>
      <c r="M46">
        <f>C:C+F:F+I:I</f>
        <v/>
      </c>
    </row>
    <row r="47">
      <c r="A47" t="inlineStr">
        <is>
          <t>Waves</t>
        </is>
      </c>
      <c r="B47">
        <f>VLOOKUP(A47,Crypto_Price!A:B,2,0)</f>
        <v/>
      </c>
      <c r="L47">
        <f>IFERROR(($B47/D47)*C47+(B47/G47)*F47,"")</f>
        <v/>
      </c>
      <c r="M47">
        <f>C:C+F:F+I:I</f>
        <v/>
      </c>
    </row>
    <row r="48">
      <c r="A48" t="inlineStr">
        <is>
          <t>Kusama</t>
        </is>
      </c>
      <c r="B48">
        <f>VLOOKUP(A48,Crypto_Price!A:B,2,0)</f>
        <v/>
      </c>
      <c r="L48">
        <f>IFERROR(($B48/D48)*C48+(B48/G48)*F48,"")</f>
        <v/>
      </c>
      <c r="M48">
        <f>C:C+F:F+I:I</f>
        <v/>
      </c>
    </row>
    <row r="49">
      <c r="A49" t="inlineStr">
        <is>
          <t>Decred</t>
        </is>
      </c>
      <c r="B49">
        <f>VLOOKUP(A49,Crypto_Price!A:B,2,0)</f>
        <v/>
      </c>
      <c r="L49">
        <f>IFERROR(($B49/D49)*C49+(B49/G49)*F49,"")</f>
        <v/>
      </c>
      <c r="M49">
        <f>C:C+F:F+I:I</f>
        <v/>
      </c>
    </row>
    <row r="50">
      <c r="A50" t="inlineStr">
        <is>
          <t>Algorand</t>
        </is>
      </c>
      <c r="B50">
        <f>VLOOKUP(A50,Crypto_Price!A:B,2,0)</f>
        <v/>
      </c>
      <c r="L50">
        <f>IFERROR(($B50/D50)*C50+(B50/G50)*F50,"")</f>
        <v/>
      </c>
      <c r="M50">
        <f>C:C+F:F+I:I</f>
        <v/>
      </c>
    </row>
    <row r="51">
      <c r="A51" t="inlineStr">
        <is>
          <t>UMA</t>
        </is>
      </c>
      <c r="B51">
        <f>VLOOKUP(A51,Crypto_Price!A:B,2,0)</f>
        <v/>
      </c>
      <c r="L51">
        <f>IFERROR(($B51/D51)*C51+(B51/G51)*F51,"")</f>
        <v/>
      </c>
      <c r="M51">
        <f>C:C+F:F+I:I</f>
        <v/>
      </c>
    </row>
    <row r="52">
      <c r="A52" t="inlineStr">
        <is>
          <t>OKB</t>
        </is>
      </c>
      <c r="B52">
        <f>VLOOKUP(A52,Crypto_Price!A:B,2,0)</f>
        <v/>
      </c>
      <c r="L52">
        <f>IFERROR(($B52/D52)*C52+(B52/G52)*F52,"")</f>
        <v/>
      </c>
      <c r="M52">
        <f>C:C+F:F+I:I</f>
        <v/>
      </c>
    </row>
    <row r="53">
      <c r="A53" t="inlineStr">
        <is>
          <t>OMG Network</t>
        </is>
      </c>
      <c r="B53">
        <f>VLOOKUP(A53,Crypto_Price!A:B,2,0)</f>
        <v/>
      </c>
      <c r="L53">
        <f>IFERROR(($B53/D53)*C53+(B53/G53)*F53,"")</f>
        <v/>
      </c>
      <c r="M53">
        <f>C:C+F:F+I:I</f>
        <v/>
      </c>
    </row>
    <row r="54">
      <c r="A54" t="inlineStr">
        <is>
          <t>Elrond</t>
        </is>
      </c>
      <c r="B54">
        <f>VLOOKUP(A54,Crypto_Price!A:B,2,0)</f>
        <v/>
      </c>
      <c r="L54">
        <f>IFERROR(($B54/D54)*C54+(B54/G54)*F54,"")</f>
        <v/>
      </c>
      <c r="M54">
        <f>C:C+F:F+I:I</f>
        <v/>
      </c>
    </row>
    <row r="55">
      <c r="A55" t="inlineStr">
        <is>
          <t>Ontology</t>
        </is>
      </c>
      <c r="B55">
        <f>VLOOKUP(A55,Crypto_Price!A:B,2,0)</f>
        <v/>
      </c>
      <c r="L55">
        <f>IFERROR(($B55/D55)*C55+(B55/G55)*F55,"")</f>
        <v/>
      </c>
      <c r="M55">
        <f>C:C+F:F+I:I</f>
        <v/>
      </c>
    </row>
    <row r="56">
      <c r="A56" t="inlineStr">
        <is>
          <t>renBTC</t>
        </is>
      </c>
      <c r="B56">
        <f>VLOOKUP(A56,Crypto_Price!A:B,2,0)</f>
        <v/>
      </c>
      <c r="L56">
        <f>IFERROR(($B56/D56)*C56+(B56/G56)*F56,"")</f>
        <v/>
      </c>
      <c r="M56">
        <f>C:C+F:F+I:I</f>
        <v/>
      </c>
    </row>
    <row r="57">
      <c r="A57" t="inlineStr">
        <is>
          <t>DigiByte</t>
        </is>
      </c>
      <c r="B57">
        <f>VLOOKUP(A57,Crypto_Price!A:B,2,0)</f>
        <v/>
      </c>
      <c r="L57">
        <f>IFERROR(($B57/D57)*C57+(B57/G57)*F57,"")</f>
        <v/>
      </c>
      <c r="M57">
        <f>C:C+F:F+I:I</f>
        <v/>
      </c>
    </row>
    <row r="58">
      <c r="A58" t="inlineStr">
        <is>
          <t>The Graph</t>
        </is>
      </c>
      <c r="B58">
        <f>VLOOKUP(A58,Crypto_Price!A:B,2,0)</f>
        <v/>
      </c>
      <c r="L58">
        <f>IFERROR(($B58/D58)*C58+(B58/G58)*F58,"")</f>
        <v/>
      </c>
      <c r="M58">
        <f>C:C+F:F+I:I</f>
        <v/>
      </c>
    </row>
    <row r="59">
      <c r="A59" t="inlineStr">
        <is>
          <t>Loopring</t>
        </is>
      </c>
      <c r="B59">
        <f>VLOOKUP(A59,Crypto_Price!A:B,2,0)</f>
        <v/>
      </c>
      <c r="L59">
        <f>IFERROR(($B59/D59)*C59+(B59/G59)*F59,"")</f>
        <v/>
      </c>
      <c r="M59">
        <f>C:C+F:F+I:I</f>
        <v/>
      </c>
    </row>
    <row r="60">
      <c r="A60" t="inlineStr">
        <is>
          <t>Nexo</t>
        </is>
      </c>
      <c r="B60">
        <f>VLOOKUP(A60,Crypto_Price!A:B,2,0)</f>
        <v/>
      </c>
      <c r="L60">
        <f>IFERROR(($B60/D60)*C60+(B60/G60)*F60,"")</f>
        <v/>
      </c>
      <c r="M60">
        <f>C:C+F:F+I:I</f>
        <v/>
      </c>
    </row>
    <row r="61">
      <c r="A61" t="inlineStr">
        <is>
          <t>Terra</t>
        </is>
      </c>
      <c r="B61">
        <f>VLOOKUP(A61,Crypto_Price!A:B,2,0)</f>
        <v/>
      </c>
      <c r="L61">
        <f>IFERROR(($B61/D61)*C61+(B61/G61)*F61,"")</f>
        <v/>
      </c>
      <c r="M61">
        <f>C:C+F:F+I:I</f>
        <v/>
      </c>
    </row>
    <row r="62">
      <c r="A62" t="inlineStr">
        <is>
          <t>Blockstack</t>
        </is>
      </c>
      <c r="B62">
        <f>VLOOKUP(A62,Crypto_Price!A:B,2,0)</f>
        <v/>
      </c>
      <c r="L62">
        <f>IFERROR(($B62/D62)*C62+(B62/G62)*F62,"")</f>
        <v/>
      </c>
      <c r="M62">
        <f>C:C+F:F+I:I</f>
        <v/>
      </c>
    </row>
    <row r="63">
      <c r="A63" t="inlineStr">
        <is>
          <t>Basic Attention Token</t>
        </is>
      </c>
      <c r="B63">
        <f>VLOOKUP(A63,Crypto_Price!A:B,2,0)</f>
        <v/>
      </c>
      <c r="L63">
        <f>IFERROR(($B63/D63)*C63+(B63/G63)*F63,"")</f>
        <v/>
      </c>
      <c r="M63">
        <f>C:C+F:F+I:I</f>
        <v/>
      </c>
    </row>
    <row r="64">
      <c r="A64" t="inlineStr">
        <is>
          <t>BitTorrent</t>
        </is>
      </c>
      <c r="B64">
        <f>VLOOKUP(A64,Crypto_Price!A:B,2,0)</f>
        <v/>
      </c>
      <c r="L64">
        <f>IFERROR(($B64/D64)*C64+(B64/G64)*F64,"")</f>
        <v/>
      </c>
      <c r="M64">
        <f>C:C+F:F+I:I</f>
        <v/>
      </c>
    </row>
    <row r="65">
      <c r="A65" t="inlineStr">
        <is>
          <t>Reserve Rights</t>
        </is>
      </c>
      <c r="B65">
        <f>VLOOKUP(A65,Crypto_Price!A:B,2,0)</f>
        <v/>
      </c>
      <c r="L65">
        <f>IFERROR(($B65/D65)*C65+(B65/G65)*F65,"")</f>
        <v/>
      </c>
      <c r="M65">
        <f>C:C+F:F+I:I</f>
        <v/>
      </c>
    </row>
    <row r="66">
      <c r="A66" t="inlineStr">
        <is>
          <t>Ren</t>
        </is>
      </c>
      <c r="B66">
        <f>VLOOKUP(A66,Crypto_Price!A:B,2,0)</f>
        <v/>
      </c>
      <c r="L66">
        <f>IFERROR(($B66/D66)*C66+(B66/G66)*F66,"")</f>
        <v/>
      </c>
      <c r="M66">
        <f>C:C+F:F+I:I</f>
        <v/>
      </c>
    </row>
    <row r="67">
      <c r="A67" t="inlineStr">
        <is>
          <t>0x</t>
        </is>
      </c>
      <c r="B67">
        <f>VLOOKUP(A67,Crypto_Price!A:B,2,0)</f>
        <v/>
      </c>
      <c r="L67">
        <f>IFERROR(($B67/D67)*C67+(B67/G67)*F67,"")</f>
        <v/>
      </c>
      <c r="M67">
        <f>C:C+F:F+I:I</f>
        <v/>
      </c>
    </row>
    <row r="68">
      <c r="A68" t="inlineStr">
        <is>
          <t>NEAR Protocol</t>
        </is>
      </c>
      <c r="B68">
        <f>VLOOKUP(A68,Crypto_Price!A:B,2,0)</f>
        <v/>
      </c>
      <c r="L68">
        <f>IFERROR(($B68/D68)*C68+(B68/G68)*F68,"")</f>
        <v/>
      </c>
      <c r="M68">
        <f>C:C+F:F+I:I</f>
        <v/>
      </c>
    </row>
    <row r="69">
      <c r="A69" t="inlineStr">
        <is>
          <t>ICON</t>
        </is>
      </c>
      <c r="B69">
        <f>VLOOKUP(A69,Crypto_Price!A:B,2,0)</f>
        <v/>
      </c>
      <c r="L69">
        <f>IFERROR(($B69/D69)*C69+(B69/G69)*F69,"")</f>
        <v/>
      </c>
      <c r="M69">
        <f>C:C+F:F+I:I</f>
        <v/>
      </c>
    </row>
    <row r="70">
      <c r="A70" t="inlineStr">
        <is>
          <t>Avalanche</t>
        </is>
      </c>
      <c r="B70">
        <f>VLOOKUP(A70,Crypto_Price!A:B,2,0)</f>
        <v/>
      </c>
      <c r="L70">
        <f>IFERROR(($B70/D70)*C70+(B70/G70)*F70,"")</f>
        <v/>
      </c>
      <c r="M70">
        <f>C:C+F:F+I:I</f>
        <v/>
      </c>
    </row>
    <row r="71">
      <c r="A71" t="inlineStr">
        <is>
          <t>TrueUSD</t>
        </is>
      </c>
      <c r="B71">
        <f>VLOOKUP(A71,Crypto_Price!A:B,2,0)</f>
        <v/>
      </c>
      <c r="L71">
        <f>IFERROR(($B71/D71)*C71+(B71/G71)*F71,"")</f>
        <v/>
      </c>
      <c r="M71">
        <f>C:C+F:F+I:I</f>
        <v/>
      </c>
    </row>
    <row r="72">
      <c r="A72" t="inlineStr">
        <is>
          <t>SwissBorg</t>
        </is>
      </c>
      <c r="B72">
        <f>VLOOKUP(A72,Crypto_Price!A:B,2,0)</f>
        <v/>
      </c>
      <c r="L72">
        <f>IFERROR(($B72/D72)*C72+(B72/G72)*F72,"")</f>
        <v/>
      </c>
      <c r="M72">
        <f>C:C+F:F+I:I</f>
        <v/>
      </c>
    </row>
    <row r="73">
      <c r="A73" t="inlineStr">
        <is>
          <t>Qtum</t>
        </is>
      </c>
      <c r="B73">
        <f>VLOOKUP(A73,Crypto_Price!A:B,2,0)</f>
        <v/>
      </c>
      <c r="L73">
        <f>IFERROR(($B73/D73)*C73+(B73/G73)*F73,"")</f>
        <v/>
      </c>
      <c r="M73">
        <f>C:C+F:F+I:I</f>
        <v/>
      </c>
    </row>
    <row r="74">
      <c r="A74" t="inlineStr">
        <is>
          <t>Ampleforth</t>
        </is>
      </c>
      <c r="B74">
        <f>VLOOKUP(A74,Crypto_Price!A:B,2,0)</f>
        <v/>
      </c>
      <c r="L74">
        <f>IFERROR(($B74/D74)*C74+(B74/G74)*F74,"")</f>
        <v/>
      </c>
      <c r="M74">
        <f>C:C+F:F+I:I</f>
        <v/>
      </c>
    </row>
    <row r="75">
      <c r="A75" t="inlineStr">
        <is>
          <t>Paxos Standard</t>
        </is>
      </c>
      <c r="B75">
        <f>VLOOKUP(A75,Crypto_Price!A:B,2,0)</f>
        <v/>
      </c>
      <c r="L75">
        <f>IFERROR(($B75/D75)*C75+(B75/G75)*F75,"")</f>
        <v/>
      </c>
      <c r="M75">
        <f>C:C+F:F+I:I</f>
        <v/>
      </c>
    </row>
    <row r="76">
      <c r="A76" t="inlineStr">
        <is>
          <t>THORChain</t>
        </is>
      </c>
      <c r="B76">
        <f>VLOOKUP(A76,Crypto_Price!A:B,2,0)</f>
        <v/>
      </c>
      <c r="L76">
        <f>IFERROR(($B76/D76)*C76+(B76/G76)*F76,"")</f>
        <v/>
      </c>
      <c r="M76">
        <f>C:C+F:F+I:I</f>
        <v/>
      </c>
    </row>
    <row r="77">
      <c r="A77" t="inlineStr">
        <is>
          <t>Hedera Hashgraph</t>
        </is>
      </c>
      <c r="B77">
        <f>VLOOKUP(A77,Crypto_Price!A:B,2,0)</f>
        <v/>
      </c>
      <c r="L77">
        <f>IFERROR(($B77/D77)*C77+(B77/G77)*F77,"")</f>
        <v/>
      </c>
      <c r="M77">
        <f>C:C+F:F+I:I</f>
        <v/>
      </c>
    </row>
    <row r="78">
      <c r="A78" t="inlineStr">
        <is>
          <t>Siacoin</t>
        </is>
      </c>
      <c r="B78">
        <f>VLOOKUP(A78,Crypto_Price!A:B,2,0)</f>
        <v/>
      </c>
      <c r="L78">
        <f>IFERROR(($B78/D78)*C78+(B78/G78)*F78,"")</f>
        <v/>
      </c>
      <c r="M78">
        <f>C:C+F:F+I:I</f>
        <v/>
      </c>
    </row>
    <row r="79">
      <c r="A79" t="inlineStr">
        <is>
          <t>Nano</t>
        </is>
      </c>
      <c r="B79">
        <f>VLOOKUP(A79,Crypto_Price!A:B,2,0)</f>
        <v/>
      </c>
      <c r="L79">
        <f>IFERROR(($B79/D79)*C79+(B79/G79)*F79,"")</f>
        <v/>
      </c>
      <c r="M79">
        <f>C:C+F:F+I:I</f>
        <v/>
      </c>
    </row>
    <row r="80">
      <c r="A80" t="inlineStr">
        <is>
          <t>HUSD</t>
        </is>
      </c>
      <c r="B80">
        <f>VLOOKUP(A80,Crypto_Price!A:B,2,0)</f>
        <v/>
      </c>
      <c r="L80">
        <f>IFERROR(($B80/D80)*C80+(B80/G80)*F80,"")</f>
        <v/>
      </c>
      <c r="M80">
        <f>C:C+F:F+I:I</f>
        <v/>
      </c>
    </row>
    <row r="81">
      <c r="A81" t="inlineStr">
        <is>
          <t>NXM</t>
        </is>
      </c>
      <c r="B81">
        <f>VLOOKUP(A81,Crypto_Price!A:B,2,0)</f>
        <v/>
      </c>
      <c r="L81">
        <f>IFERROR(($B81/D81)*C81+(B81/G81)*F81,"")</f>
        <v/>
      </c>
      <c r="M81">
        <f>C:C+F:F+I:I</f>
        <v/>
      </c>
    </row>
    <row r="82">
      <c r="A82" t="inlineStr">
        <is>
          <t>Energy Web Token</t>
        </is>
      </c>
      <c r="B82">
        <f>VLOOKUP(A82,Crypto_Price!A:B,2,0)</f>
        <v/>
      </c>
      <c r="L82">
        <f>IFERROR(($B82/D82)*C82+(B82/G82)*F82,"")</f>
        <v/>
      </c>
      <c r="M82">
        <f>C:C+F:F+I:I</f>
        <v/>
      </c>
    </row>
    <row r="83">
      <c r="A83" t="inlineStr">
        <is>
          <t>Augur</t>
        </is>
      </c>
      <c r="B83">
        <f>VLOOKUP(A83,Crypto_Price!A:B,2,0)</f>
        <v/>
      </c>
      <c r="L83">
        <f>IFERROR(($B83/D83)*C83+(B83/G83)*F83,"")</f>
        <v/>
      </c>
      <c r="M83">
        <f>C:C+F:F+I:I</f>
        <v/>
      </c>
    </row>
    <row r="84">
      <c r="A84" t="inlineStr">
        <is>
          <t>Celo</t>
        </is>
      </c>
      <c r="B84">
        <f>VLOOKUP(A84,Crypto_Price!A:B,2,0)</f>
        <v/>
      </c>
      <c r="L84">
        <f>IFERROR(($B84/D84)*C84+(B84/G84)*F84,"")</f>
        <v/>
      </c>
      <c r="M84">
        <f>C:C+F:F+I:I</f>
        <v/>
      </c>
    </row>
    <row r="85">
      <c r="A85" t="inlineStr">
        <is>
          <t>TerraUSD</t>
        </is>
      </c>
      <c r="B85">
        <f>VLOOKUP(A85,Crypto_Price!A:B,2,0)</f>
        <v/>
      </c>
      <c r="L85">
        <f>IFERROR(($B85/D85)*C85+(B85/G85)*F85,"")</f>
        <v/>
      </c>
      <c r="M85">
        <f>C:C+F:F+I:I</f>
        <v/>
      </c>
    </row>
    <row r="86">
      <c r="A86" t="inlineStr">
        <is>
          <t>Ocean Protocol</t>
        </is>
      </c>
      <c r="B86">
        <f>VLOOKUP(A86,Crypto_Price!A:B,2,0)</f>
        <v/>
      </c>
      <c r="L86">
        <f>IFERROR(($B86/D86)*C86+(B86/G86)*F86,"")</f>
        <v/>
      </c>
      <c r="M86">
        <f>C:C+F:F+I:I</f>
        <v/>
      </c>
    </row>
    <row r="87">
      <c r="A87" t="inlineStr">
        <is>
          <t>ABBC Coin</t>
        </is>
      </c>
      <c r="B87">
        <f>VLOOKUP(A87,Crypto_Price!A:B,2,0)</f>
        <v/>
      </c>
      <c r="L87">
        <f>IFERROR(($B87/D87)*C87+(B87/G87)*F87,"")</f>
        <v/>
      </c>
      <c r="M87">
        <f>C:C+F:F+I:I</f>
        <v/>
      </c>
    </row>
    <row r="88">
      <c r="A88" t="inlineStr">
        <is>
          <t>Kyber Network</t>
        </is>
      </c>
      <c r="B88">
        <f>VLOOKUP(A88,Crypto_Price!A:B,2,0)</f>
        <v/>
      </c>
      <c r="L88">
        <f>IFERROR(($B88/D88)*C88+(B88/G88)*F88,"")</f>
        <v/>
      </c>
      <c r="M88">
        <f>C:C+F:F+I:I</f>
        <v/>
      </c>
    </row>
    <row r="89">
      <c r="A89" t="inlineStr">
        <is>
          <t>Bitcoin Gold</t>
        </is>
      </c>
      <c r="B89">
        <f>VLOOKUP(A89,Crypto_Price!A:B,2,0)</f>
        <v/>
      </c>
      <c r="L89">
        <f>IFERROR(($B89/D89)*C89+(B89/G89)*F89,"")</f>
        <v/>
      </c>
      <c r="M89">
        <f>C:C+F:F+I:I</f>
        <v/>
      </c>
    </row>
    <row r="90">
      <c r="A90" t="inlineStr">
        <is>
          <t>HedgeTrade</t>
        </is>
      </c>
      <c r="B90">
        <f>VLOOKUP(A90,Crypto_Price!A:B,2,0)</f>
        <v/>
      </c>
      <c r="L90">
        <f>IFERROR(($B90/D90)*C90+(B90/G90)*F90,"")</f>
        <v/>
      </c>
      <c r="M90">
        <f>C:C+F:F+I:I</f>
        <v/>
      </c>
    </row>
    <row r="91">
      <c r="A91" t="inlineStr">
        <is>
          <t>Verge</t>
        </is>
      </c>
      <c r="B91">
        <f>VLOOKUP(A91,Crypto_Price!A:B,2,0)</f>
        <v/>
      </c>
      <c r="L91">
        <f>IFERROR(($B91/D91)*C91+(B91/G91)*F91,"")</f>
        <v/>
      </c>
      <c r="M91">
        <f>C:C+F:F+I:I</f>
        <v/>
      </c>
    </row>
    <row r="92">
      <c r="A92" t="inlineStr">
        <is>
          <t>Theta Fuel</t>
        </is>
      </c>
      <c r="B92">
        <f>VLOOKUP(A92,Crypto_Price!A:B,2,0)</f>
        <v/>
      </c>
      <c r="L92">
        <f>IFERROR(($B92/D92)*C92+(B92/G92)*F92,"")</f>
        <v/>
      </c>
      <c r="M92">
        <f>C:C+F:F+I:I</f>
        <v/>
      </c>
    </row>
    <row r="93">
      <c r="A93" t="inlineStr">
        <is>
          <t>Lisk</t>
        </is>
      </c>
      <c r="B93">
        <f>VLOOKUP(A93,Crypto_Price!A:B,2,0)</f>
        <v/>
      </c>
      <c r="L93">
        <f>IFERROR(($B93/D93)*C93+(B93/G93)*F93,"")</f>
        <v/>
      </c>
      <c r="M93">
        <f>C:C+F:F+I:I</f>
        <v/>
      </c>
    </row>
    <row r="94">
      <c r="A94" t="inlineStr">
        <is>
          <t>Horizen</t>
        </is>
      </c>
      <c r="B94">
        <f>VLOOKUP(A94,Crypto_Price!A:B,2,0)</f>
        <v/>
      </c>
      <c r="L94">
        <f>IFERROR(($B94/D94)*C94+(B94/G94)*F94,"")</f>
        <v/>
      </c>
      <c r="M94">
        <f>C:C+F:F+I:I</f>
        <v/>
      </c>
    </row>
    <row r="95">
      <c r="A95" t="inlineStr">
        <is>
          <t>Band Protocol</t>
        </is>
      </c>
      <c r="B95">
        <f>VLOOKUP(A95,Crypto_Price!A:B,2,0)</f>
        <v/>
      </c>
      <c r="L95">
        <f>IFERROR(($B95/D95)*C95+(B95/G95)*F95,"")</f>
        <v/>
      </c>
      <c r="M95">
        <f>C:C+F:F+I:I</f>
        <v/>
      </c>
    </row>
    <row r="96">
      <c r="A96" t="inlineStr">
        <is>
          <t>Quant</t>
        </is>
      </c>
      <c r="B96">
        <f>VLOOKUP(A96,Crypto_Price!A:B,2,0)</f>
        <v/>
      </c>
      <c r="L96">
        <f>IFERROR(($B96/D96)*C96+(B96/G96)*F96,"")</f>
        <v/>
      </c>
      <c r="M96">
        <f>C:C+F:F+I:I</f>
        <v/>
      </c>
    </row>
    <row r="97">
      <c r="A97" t="inlineStr">
        <is>
          <t>Gnosis</t>
        </is>
      </c>
      <c r="B97">
        <f>VLOOKUP(A97,Crypto_Price!A:B,2,0)</f>
        <v/>
      </c>
      <c r="L97">
        <f>IFERROR(($B97/D97)*C97+(B97/G97)*F97,"")</f>
        <v/>
      </c>
      <c r="M97">
        <f>C:C+F:F+I:I</f>
        <v/>
      </c>
    </row>
    <row r="98">
      <c r="A98" t="inlineStr">
        <is>
          <t>Bancor</t>
        </is>
      </c>
      <c r="B98">
        <f>VLOOKUP(A98,Crypto_Price!A:B,2,0)</f>
        <v/>
      </c>
      <c r="L98">
        <f>IFERROR(($B98/D98)*C98+(B98/G98)*F98,"")</f>
        <v/>
      </c>
      <c r="M98">
        <f>C:C+F:F+I:I</f>
        <v/>
      </c>
    </row>
    <row r="99">
      <c r="A99" t="inlineStr">
        <is>
          <t>MaidSafeCoin</t>
        </is>
      </c>
      <c r="B99">
        <f>VLOOKUP(A99,Crypto_Price!A:B,2,0)</f>
        <v/>
      </c>
      <c r="L99">
        <f>IFERROR(($B99/D99)*C99+(B99/G99)*F99,"")</f>
        <v/>
      </c>
      <c r="M99">
        <f>C:C+F:F+I:I</f>
        <v/>
      </c>
    </row>
    <row r="100">
      <c r="A100" t="inlineStr">
        <is>
          <t>Aragon</t>
        </is>
      </c>
      <c r="B100">
        <f>VLOOKUP(A100,Crypto_Price!A:B,2,0)</f>
        <v/>
      </c>
      <c r="L100">
        <f>IFERROR(($B100/D100)*C100+(B100/G100)*F100,"")</f>
        <v/>
      </c>
      <c r="M100">
        <f>C:C+F:F+I:I</f>
        <v/>
      </c>
    </row>
    <row r="101">
      <c r="L101">
        <f>IFERROR(($B101/D101)*C101+(B101/G101)*F101,"")</f>
        <v/>
      </c>
      <c r="M101">
        <f>C:C+F:F+I:I</f>
        <v/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H8" sqref="H8"/>
    </sheetView>
  </sheetViews>
  <sheetFormatPr baseColWidth="10" defaultRowHeight="15"/>
  <cols>
    <col width="22" bestFit="1" customWidth="1" min="5" max="5"/>
    <col width="12.28515625" bestFit="1" customWidth="1" min="6" max="6"/>
    <col width="18.85546875" bestFit="1" customWidth="1" min="7" max="7"/>
    <col width="13" customWidth="1" min="8" max="8"/>
  </cols>
  <sheetData>
    <row r="1">
      <c r="C1" t="inlineStr">
        <is>
          <t>verkauf</t>
        </is>
      </c>
      <c r="D1" t="inlineStr">
        <is>
          <t>Kauf in Eur</t>
        </is>
      </c>
      <c r="E1" t="inlineStr">
        <is>
          <t>einkauf volumen in usd</t>
        </is>
      </c>
      <c r="F1" t="inlineStr">
        <is>
          <t>Anzahl Coins</t>
        </is>
      </c>
      <c r="G1" t="inlineStr">
        <is>
          <t>Preis pro coinin USD</t>
        </is>
      </c>
      <c r="H1" t="inlineStr">
        <is>
          <t>in euro</t>
        </is>
      </c>
      <c r="I1" t="inlineStr">
        <is>
          <t>datum</t>
        </is>
      </c>
    </row>
    <row r="2">
      <c r="B2" t="inlineStr">
        <is>
          <t>chainlink</t>
        </is>
      </c>
      <c r="D2" t="n">
        <v>50</v>
      </c>
      <c r="E2" t="n">
        <v>60.4</v>
      </c>
      <c r="F2" t="n">
        <v>2.65503365</v>
      </c>
      <c r="H2" t="n">
        <v>18.08</v>
      </c>
      <c r="I2" s="6" t="n">
        <v>44212</v>
      </c>
    </row>
    <row r="3">
      <c r="B3" t="inlineStr">
        <is>
          <t>bitcoin</t>
        </is>
      </c>
      <c r="D3" t="n">
        <v>121.64</v>
      </c>
      <c r="E3" t="n">
        <v>147.94</v>
      </c>
      <c r="F3" t="n">
        <v>0.00427108</v>
      </c>
      <c r="G3">
        <f>E3/F3</f>
        <v/>
      </c>
      <c r="H3" t="n">
        <v>28479.92</v>
      </c>
      <c r="I3" s="6" t="n">
        <v>44209</v>
      </c>
      <c r="K3">
        <f>H3*F3</f>
        <v/>
      </c>
    </row>
    <row r="4">
      <c r="B4" t="inlineStr">
        <is>
          <t>bitcoin</t>
        </is>
      </c>
      <c r="D4" t="n">
        <v>16.29</v>
      </c>
      <c r="E4" t="n">
        <v>19.68</v>
      </c>
      <c r="F4" t="n">
        <v>0.000543</v>
      </c>
      <c r="G4">
        <f>E4/F4</f>
        <v/>
      </c>
      <c r="I4" s="6" t="n">
        <v>44214</v>
      </c>
    </row>
    <row r="5">
      <c r="B5" t="inlineStr">
        <is>
          <t>Synthetix</t>
        </is>
      </c>
      <c r="D5" t="n">
        <v>50</v>
      </c>
      <c r="E5" t="n">
        <v>60.4</v>
      </c>
      <c r="F5" t="n">
        <v>4.227872</v>
      </c>
      <c r="H5" t="n">
        <v>11.36</v>
      </c>
      <c r="I5" s="6" t="n">
        <v>44218</v>
      </c>
    </row>
    <row r="6">
      <c r="B6" t="inlineStr">
        <is>
          <t>uniswap</t>
        </is>
      </c>
      <c r="D6" t="n">
        <v>50</v>
      </c>
      <c r="E6" t="n">
        <v>60.4</v>
      </c>
      <c r="F6" t="n">
        <v>6.819331</v>
      </c>
      <c r="G6" s="10" t="n">
        <v>7.04</v>
      </c>
      <c r="H6" s="10" t="n"/>
      <c r="I6" s="6" t="n">
        <v>44215</v>
      </c>
    </row>
    <row r="7">
      <c r="B7" t="inlineStr">
        <is>
          <t>ethereum</t>
        </is>
      </c>
      <c r="D7">
        <f>257.9-121.64</f>
        <v/>
      </c>
      <c r="F7">
        <f>0.27989945-0.13978585</f>
        <v/>
      </c>
      <c r="H7">
        <f>D7/F7</f>
        <v/>
      </c>
      <c r="I7" s="6" t="n">
        <v>44202</v>
      </c>
    </row>
    <row r="11">
      <c r="P11" s="5" t="n"/>
    </row>
  </sheetData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G1" sqref="G1:G6"/>
    </sheetView>
  </sheetViews>
  <sheetFormatPr baseColWidth="10" defaultColWidth="9.140625" defaultRowHeight="15"/>
  <cols>
    <col width="20" bestFit="1" customWidth="1" min="1" max="1"/>
    <col width="20" customWidth="1" min="2" max="3"/>
    <col width="20" customWidth="1" min="3" max="3"/>
  </cols>
  <sheetData>
    <row r="1">
      <c r="A1" s="11" t="inlineStr">
        <is>
          <t>Cryptocurrency</t>
        </is>
      </c>
      <c r="B1" s="11" t="inlineStr">
        <is>
          <t>Price in USD</t>
        </is>
      </c>
      <c r="C1" s="11" t="inlineStr">
        <is>
          <t>Date</t>
        </is>
      </c>
    </row>
    <row r="2">
      <c r="A2" t="inlineStr">
        <is>
          <t>Bitcoin</t>
        </is>
      </c>
      <c r="B2" t="n">
        <v>49462.97127786744</v>
      </c>
      <c r="C2" s="9" t="inlineStr">
        <is>
          <t>25.04.2021</t>
        </is>
      </c>
    </row>
    <row r="3">
      <c r="A3" t="inlineStr">
        <is>
          <t>Ethereum</t>
        </is>
      </c>
      <c r="B3" t="n">
        <v>2267.381925641953</v>
      </c>
      <c r="C3" s="9" t="inlineStr">
        <is>
          <t>25.04.2021</t>
        </is>
      </c>
    </row>
    <row r="4">
      <c r="A4" t="inlineStr">
        <is>
          <t>Binance Coin</t>
        </is>
      </c>
      <c r="B4" t="n">
        <v>497.3502388019023</v>
      </c>
      <c r="C4" s="9" t="inlineStr">
        <is>
          <t>25.04.2021</t>
        </is>
      </c>
    </row>
    <row r="5">
      <c r="A5" t="inlineStr">
        <is>
          <t>Tether</t>
        </is>
      </c>
      <c r="B5" t="n">
        <v>0.9999449730877999</v>
      </c>
      <c r="C5" s="9" t="inlineStr">
        <is>
          <t>25.04.2021</t>
        </is>
      </c>
    </row>
    <row r="6">
      <c r="A6" t="inlineStr">
        <is>
          <t>XRP</t>
        </is>
      </c>
      <c r="B6" t="n">
        <v>1.0461277491733</v>
      </c>
      <c r="C6" s="9" t="inlineStr">
        <is>
          <t>25.04.2021</t>
        </is>
      </c>
    </row>
    <row r="7">
      <c r="A7" t="inlineStr">
        <is>
          <t>Cardano</t>
        </is>
      </c>
      <c r="B7" t="n">
        <v>1.10791980473947</v>
      </c>
      <c r="C7" s="9" t="inlineStr">
        <is>
          <t>25.04.2021</t>
        </is>
      </c>
    </row>
    <row r="8">
      <c r="A8" t="inlineStr">
        <is>
          <t>Dogecoin</t>
        </is>
      </c>
      <c r="B8" t="n">
        <v>0.27032149510103</v>
      </c>
      <c r="C8" s="9" t="inlineStr">
        <is>
          <t>25.04.2021</t>
        </is>
      </c>
    </row>
    <row r="9">
      <c r="A9" t="inlineStr">
        <is>
          <t>Polkadot</t>
        </is>
      </c>
      <c r="B9" t="n">
        <v>30.05984382323474</v>
      </c>
      <c r="C9" s="9" t="inlineStr">
        <is>
          <t>25.04.2021</t>
        </is>
      </c>
    </row>
    <row r="10">
      <c r="A10" t="inlineStr">
        <is>
          <t>Uniswap</t>
        </is>
      </c>
      <c r="B10" t="n">
        <v>32.60324770958428</v>
      </c>
      <c r="C10" s="9" t="inlineStr">
        <is>
          <t>25.04.2021</t>
        </is>
      </c>
    </row>
    <row r="11">
      <c r="A11" t="inlineStr">
        <is>
          <t>Litecoin</t>
        </is>
      </c>
      <c r="B11" t="n">
        <v>225.6415737983562</v>
      </c>
      <c r="C11" s="9" t="inlineStr">
        <is>
          <t>25.04.2021</t>
        </is>
      </c>
    </row>
    <row r="12">
      <c r="A12" t="inlineStr">
        <is>
          <t>Bitcoin Cash</t>
        </is>
      </c>
      <c r="B12" t="n">
        <v>772.904036250066</v>
      </c>
      <c r="C12" s="9" t="inlineStr">
        <is>
          <t>25.04.2021</t>
        </is>
      </c>
    </row>
    <row r="13">
      <c r="A13" t="inlineStr">
        <is>
          <t>Chainlink</t>
        </is>
      </c>
      <c r="B13" t="n">
        <v>31.79548297868063</v>
      </c>
      <c r="C13" s="9" t="inlineStr">
        <is>
          <t>25.04.2021</t>
        </is>
      </c>
    </row>
    <row r="14">
      <c r="A14" t="inlineStr">
        <is>
          <t>VeChain</t>
        </is>
      </c>
      <c r="B14" t="n">
        <v>0.17744812580131</v>
      </c>
      <c r="C14" s="9" t="inlineStr">
        <is>
          <t>25.04.2021</t>
        </is>
      </c>
    </row>
    <row r="15">
      <c r="A15" t="inlineStr">
        <is>
          <t>USD Coin</t>
        </is>
      </c>
      <c r="B15" t="n">
        <v>1.0000353324169</v>
      </c>
      <c r="C15" s="9" t="inlineStr">
        <is>
          <t>25.04.2021</t>
        </is>
      </c>
    </row>
    <row r="16">
      <c r="A16" t="inlineStr">
        <is>
          <t>Solana</t>
        </is>
      </c>
      <c r="B16" t="n">
        <v>41.4167833054421</v>
      </c>
      <c r="C16" s="9" t="inlineStr">
        <is>
          <t>25.04.2021</t>
        </is>
      </c>
    </row>
    <row r="17">
      <c r="A17" t="inlineStr">
        <is>
          <t>Stellar</t>
        </is>
      </c>
      <c r="B17" t="n">
        <v>0.4256591984869</v>
      </c>
      <c r="C17" s="9" t="inlineStr">
        <is>
          <t>25.04.2021</t>
        </is>
      </c>
    </row>
    <row r="18">
      <c r="A18" t="inlineStr">
        <is>
          <t>THETA</t>
        </is>
      </c>
      <c r="B18" t="n">
        <v>9.201263222795239</v>
      </c>
      <c r="C18" s="9" t="inlineStr">
        <is>
          <t>25.04.2021</t>
        </is>
      </c>
    </row>
    <row r="19">
      <c r="A19" t="inlineStr">
        <is>
          <t>Filecoin</t>
        </is>
      </c>
      <c r="B19" t="n">
        <v>133.3992186044344</v>
      </c>
      <c r="C19" s="9" t="inlineStr">
        <is>
          <t>25.04.2021</t>
        </is>
      </c>
    </row>
    <row r="20">
      <c r="A20" t="inlineStr">
        <is>
          <t>Wrapped Bitcoin</t>
        </is>
      </c>
      <c r="B20" t="n">
        <v>49689.52965935552</v>
      </c>
      <c r="C20" s="9" t="inlineStr">
        <is>
          <t>25.04.2021</t>
        </is>
      </c>
    </row>
    <row r="21">
      <c r="A21" t="inlineStr">
        <is>
          <t>TRON</t>
        </is>
      </c>
      <c r="B21" t="n">
        <v>0.10430589387293</v>
      </c>
      <c r="C21" s="9" t="inlineStr">
        <is>
          <t>25.04.2021</t>
        </is>
      </c>
    </row>
    <row r="22">
      <c r="A22" t="inlineStr">
        <is>
          <t>Binance USD</t>
        </is>
      </c>
      <c r="B22" t="n">
        <v>1.00013533784157</v>
      </c>
      <c r="C22" s="9" t="inlineStr">
        <is>
          <t>25.04.2021</t>
        </is>
      </c>
    </row>
    <row r="23">
      <c r="A23" t="inlineStr">
        <is>
          <t>Monero</t>
        </is>
      </c>
      <c r="B23" t="n">
        <v>375.0101254912026</v>
      </c>
      <c r="C23" s="9" t="inlineStr">
        <is>
          <t>25.04.2021</t>
        </is>
      </c>
    </row>
    <row r="24">
      <c r="A24" t="inlineStr">
        <is>
          <t>Terra</t>
        </is>
      </c>
      <c r="B24" t="n">
        <v>16.30564763698344</v>
      </c>
      <c r="C24" s="9" t="inlineStr">
        <is>
          <t>25.04.2021</t>
        </is>
      </c>
    </row>
    <row r="25">
      <c r="A25" t="inlineStr">
        <is>
          <t>Neo</t>
        </is>
      </c>
      <c r="B25" t="n">
        <v>80.53655478650501</v>
      </c>
      <c r="C25" s="9" t="inlineStr">
        <is>
          <t>25.04.2021</t>
        </is>
      </c>
    </row>
    <row r="26">
      <c r="A26" t="inlineStr">
        <is>
          <t>Klaytn</t>
        </is>
      </c>
      <c r="B26" t="n">
        <v>2.05373937699221</v>
      </c>
      <c r="C26" s="9" t="inlineStr">
        <is>
          <t>25.04.2021</t>
        </is>
      </c>
    </row>
    <row r="27">
      <c r="A27" t="inlineStr">
        <is>
          <t>EOS</t>
        </is>
      </c>
      <c r="B27" t="n">
        <v>5.1970189064754</v>
      </c>
      <c r="C27" s="9" t="inlineStr">
        <is>
          <t>25.04.2021</t>
        </is>
      </c>
    </row>
    <row r="28">
      <c r="A28" t="inlineStr">
        <is>
          <t>IOTA</t>
        </is>
      </c>
      <c r="B28" t="n">
        <v>1.6849277401462</v>
      </c>
      <c r="C28" s="9" t="inlineStr">
        <is>
          <t>25.04.2021</t>
        </is>
      </c>
    </row>
    <row r="29">
      <c r="A29" t="inlineStr">
        <is>
          <t>PancakeSwap</t>
        </is>
      </c>
      <c r="B29" t="n">
        <v>28.2544128814654</v>
      </c>
      <c r="C29" s="9" t="inlineStr">
        <is>
          <t>25.04.2021</t>
        </is>
      </c>
    </row>
    <row r="30">
      <c r="A30" t="inlineStr">
        <is>
          <t>Bitcoin SV</t>
        </is>
      </c>
      <c r="B30" t="n">
        <v>238.8454777732151</v>
      </c>
      <c r="C30" s="9" t="inlineStr">
        <is>
          <t>25.04.2021</t>
        </is>
      </c>
    </row>
    <row r="31">
      <c r="A31" t="inlineStr">
        <is>
          <t>BitTorrent</t>
        </is>
      </c>
      <c r="B31" t="n">
        <v>0.00671204227995</v>
      </c>
      <c r="C31" s="9" t="inlineStr">
        <is>
          <t>25.04.2021</t>
        </is>
      </c>
    </row>
    <row r="32">
      <c r="A32" t="inlineStr">
        <is>
          <t>FTX Token</t>
        </is>
      </c>
      <c r="B32" t="n">
        <v>45.85206783481379</v>
      </c>
      <c r="C32" s="9" t="inlineStr">
        <is>
          <t>25.04.2021</t>
        </is>
      </c>
    </row>
    <row r="33">
      <c r="A33" t="inlineStr">
        <is>
          <t>Crypto.com Coin</t>
        </is>
      </c>
      <c r="B33" t="n">
        <v>0.16835127695731</v>
      </c>
      <c r="C33" s="9" t="inlineStr">
        <is>
          <t>25.04.2021</t>
        </is>
      </c>
    </row>
    <row r="34">
      <c r="A34" t="inlineStr">
        <is>
          <t>Aave</t>
        </is>
      </c>
      <c r="B34" t="n">
        <v>328.5874555257423</v>
      </c>
      <c r="C34" s="9" t="inlineStr">
        <is>
          <t>25.04.2021</t>
        </is>
      </c>
    </row>
    <row r="35">
      <c r="A35" t="inlineStr">
        <is>
          <t>Cosmos</t>
        </is>
      </c>
      <c r="B35" t="n">
        <v>18.74852622706258</v>
      </c>
      <c r="C35" s="9" t="inlineStr">
        <is>
          <t>25.04.2021</t>
        </is>
      </c>
    </row>
    <row r="36">
      <c r="A36" t="inlineStr">
        <is>
          <t>Maker</t>
        </is>
      </c>
      <c r="B36" t="n">
        <v>3910.514952447967</v>
      </c>
      <c r="C36" s="9" t="inlineStr">
        <is>
          <t>25.04.2021</t>
        </is>
      </c>
    </row>
    <row r="37">
      <c r="A37" t="inlineStr">
        <is>
          <t>Dai</t>
        </is>
      </c>
      <c r="B37" t="n">
        <v>1.00016458680076</v>
      </c>
      <c r="C37" s="9" t="inlineStr">
        <is>
          <t>25.04.2021</t>
        </is>
      </c>
    </row>
    <row r="38">
      <c r="A38" t="inlineStr">
        <is>
          <t>Tezos</t>
        </is>
      </c>
      <c r="B38" t="n">
        <v>4.54896327155303</v>
      </c>
      <c r="C38" s="9" t="inlineStr">
        <is>
          <t>25.04.2021</t>
        </is>
      </c>
    </row>
    <row r="39">
      <c r="A39" t="inlineStr">
        <is>
          <t>Ethereum Classic</t>
        </is>
      </c>
      <c r="B39" t="n">
        <v>29.64603605317168</v>
      </c>
      <c r="C39" s="9" t="inlineStr">
        <is>
          <t>25.04.2021</t>
        </is>
      </c>
    </row>
    <row r="40">
      <c r="A40" t="inlineStr">
        <is>
          <t>Algorand</t>
        </is>
      </c>
      <c r="B40" t="n">
        <v>1.15063761747621</v>
      </c>
      <c r="C40" s="9" t="inlineStr">
        <is>
          <t>25.04.2021</t>
        </is>
      </c>
    </row>
    <row r="41">
      <c r="A41" t="inlineStr">
        <is>
          <t>Huobi Token</t>
        </is>
      </c>
      <c r="B41" t="n">
        <v>17.22719117890607</v>
      </c>
      <c r="C41" s="9" t="inlineStr">
        <is>
          <t>25.04.2021</t>
        </is>
      </c>
    </row>
    <row r="42">
      <c r="A42" t="inlineStr">
        <is>
          <t>Avalanche</t>
        </is>
      </c>
      <c r="B42" t="n">
        <v>22.27470353097716</v>
      </c>
      <c r="C42" s="9" t="inlineStr">
        <is>
          <t>25.04.2021</t>
        </is>
      </c>
    </row>
    <row r="43">
      <c r="A43" t="inlineStr">
        <is>
          <t>Compound</t>
        </is>
      </c>
      <c r="B43" t="n">
        <v>554.97431721688</v>
      </c>
      <c r="C43" s="9" t="inlineStr">
        <is>
          <t>25.04.2021</t>
        </is>
      </c>
    </row>
    <row r="44">
      <c r="A44" t="inlineStr">
        <is>
          <t>Bitcoin BEP2</t>
        </is>
      </c>
      <c r="B44" t="n">
        <v>49483.34858034753</v>
      </c>
      <c r="C44" s="9" t="inlineStr">
        <is>
          <t>25.04.2021</t>
        </is>
      </c>
    </row>
    <row r="45">
      <c r="A45" t="inlineStr">
        <is>
          <t>Dash</t>
        </is>
      </c>
      <c r="B45" t="n">
        <v>263.2428851257851</v>
      </c>
      <c r="C45" s="9" t="inlineStr">
        <is>
          <t>25.04.2021</t>
        </is>
      </c>
    </row>
    <row r="46">
      <c r="A46" t="inlineStr">
        <is>
          <t>THORChain</t>
        </is>
      </c>
      <c r="B46" t="n">
        <v>11.26433158737446</v>
      </c>
      <c r="C46" s="9" t="inlineStr">
        <is>
          <t>25.04.2021</t>
        </is>
      </c>
    </row>
    <row r="47">
      <c r="A47" t="inlineStr">
        <is>
          <t>Elrond</t>
        </is>
      </c>
      <c r="B47" t="n">
        <v>151.3265279084952</v>
      </c>
      <c r="C47" s="9" t="inlineStr">
        <is>
          <t>25.04.2021</t>
        </is>
      </c>
    </row>
    <row r="48">
      <c r="A48" t="inlineStr">
        <is>
          <t>Kusama</t>
        </is>
      </c>
      <c r="B48" t="n">
        <v>308.7698660069601</v>
      </c>
      <c r="C48" s="9" t="inlineStr">
        <is>
          <t>25.04.2021</t>
        </is>
      </c>
    </row>
    <row r="49">
      <c r="A49" t="inlineStr">
        <is>
          <t>NEM</t>
        </is>
      </c>
      <c r="B49" t="n">
        <v>0.28013669429904</v>
      </c>
      <c r="C49" s="9" t="inlineStr">
        <is>
          <t>25.04.2021</t>
        </is>
      </c>
    </row>
    <row r="50">
      <c r="A50" t="inlineStr">
        <is>
          <t>Decred</t>
        </is>
      </c>
      <c r="B50" t="n">
        <v>185.1528083509614</v>
      </c>
      <c r="C50" s="9" t="inlineStr">
        <is>
          <t>25.04.2021</t>
        </is>
      </c>
    </row>
    <row r="51">
      <c r="A51" t="inlineStr">
        <is>
          <t>Zcash</t>
        </is>
      </c>
      <c r="B51" t="n">
        <v>202.8009182523135</v>
      </c>
      <c r="C51" s="9" t="inlineStr">
        <is>
          <t>25.04.2021</t>
        </is>
      </c>
    </row>
    <row r="52">
      <c r="A52" t="inlineStr">
        <is>
          <t>Chiliz</t>
        </is>
      </c>
      <c r="B52" t="n">
        <v>0.40181179504849</v>
      </c>
      <c r="C52" s="9" t="inlineStr">
        <is>
          <t>25.04.2021</t>
        </is>
      </c>
    </row>
    <row r="53">
      <c r="A53" t="inlineStr">
        <is>
          <t>UNUS SED LEO</t>
        </is>
      </c>
      <c r="B53" t="n">
        <v>2.24251528991152</v>
      </c>
      <c r="C53" s="9" t="inlineStr">
        <is>
          <t>25.04.2021</t>
        </is>
      </c>
    </row>
    <row r="54">
      <c r="A54" t="inlineStr">
        <is>
          <t>Holo</t>
        </is>
      </c>
      <c r="B54" t="n">
        <v>0.01250251241409</v>
      </c>
      <c r="C54" s="9" t="inlineStr">
        <is>
          <t>25.04.2021</t>
        </is>
      </c>
    </row>
    <row r="55">
      <c r="A55" t="inlineStr">
        <is>
          <t>Hedera Hashgraph</t>
        </is>
      </c>
      <c r="B55" t="n">
        <v>0.25570838632384</v>
      </c>
      <c r="C55" s="9" t="inlineStr">
        <is>
          <t>25.04.2021</t>
        </is>
      </c>
    </row>
    <row r="56">
      <c r="A56" t="inlineStr">
        <is>
          <t>Stacks</t>
        </is>
      </c>
      <c r="B56" t="n">
        <v>1.8309303857459</v>
      </c>
      <c r="C56" s="9" t="inlineStr">
        <is>
          <t>25.04.2021</t>
        </is>
      </c>
    </row>
    <row r="57">
      <c r="A57" t="inlineStr">
        <is>
          <t>Polygon</t>
        </is>
      </c>
      <c r="B57" t="n">
        <v>0.37068740918372</v>
      </c>
      <c r="C57" s="9" t="inlineStr">
        <is>
          <t>25.04.2021</t>
        </is>
      </c>
    </row>
    <row r="58">
      <c r="A58" t="inlineStr">
        <is>
          <t>Nexo</t>
        </is>
      </c>
      <c r="B58" t="n">
        <v>3.33078849448859</v>
      </c>
      <c r="C58" s="9" t="inlineStr">
        <is>
          <t>25.04.2021</t>
        </is>
      </c>
    </row>
    <row r="59">
      <c r="A59" t="inlineStr">
        <is>
          <t>TerraUSD</t>
        </is>
      </c>
      <c r="B59" t="n">
        <v>0.99847637090027</v>
      </c>
      <c r="C59" s="9" t="inlineStr">
        <is>
          <t>25.04.2021</t>
        </is>
      </c>
    </row>
    <row r="60">
      <c r="A60" t="inlineStr">
        <is>
          <t>Decentraland</t>
        </is>
      </c>
      <c r="B60" t="n">
        <v>1.11825249624296</v>
      </c>
      <c r="C60" s="9" t="inlineStr">
        <is>
          <t>25.04.2021</t>
        </is>
      </c>
    </row>
    <row r="61">
      <c r="A61" t="inlineStr">
        <is>
          <t>Enjin Coin</t>
        </is>
      </c>
      <c r="B61" t="n">
        <v>2.11862180115753</v>
      </c>
      <c r="C61" s="9" t="inlineStr">
        <is>
          <t>25.04.2021</t>
        </is>
      </c>
    </row>
    <row r="62">
      <c r="A62" t="inlineStr">
        <is>
          <t>Zilliqa</t>
        </is>
      </c>
      <c r="B62" t="n">
        <v>0.14895323909131</v>
      </c>
      <c r="C62" s="9" t="inlineStr">
        <is>
          <t>25.04.2021</t>
        </is>
      </c>
    </row>
    <row r="63">
      <c r="A63" t="inlineStr">
        <is>
          <t>NEAR Protocol</t>
        </is>
      </c>
      <c r="B63" t="n">
        <v>4.59152306276492</v>
      </c>
      <c r="C63" s="9" t="inlineStr">
        <is>
          <t>25.04.2021</t>
        </is>
      </c>
    </row>
    <row r="64">
      <c r="A64" t="inlineStr">
        <is>
          <t>Synthetix</t>
        </is>
      </c>
      <c r="B64" t="n">
        <v>14.00208820644262</v>
      </c>
      <c r="C64" s="9" t="inlineStr">
        <is>
          <t>25.04.2021</t>
        </is>
      </c>
    </row>
    <row r="65">
      <c r="A65" t="inlineStr">
        <is>
          <t>DigiByte</t>
        </is>
      </c>
      <c r="B65" t="n">
        <v>0.11247846535217</v>
      </c>
      <c r="C65" s="9" t="inlineStr">
        <is>
          <t>25.04.2021</t>
        </is>
      </c>
    </row>
    <row r="66">
      <c r="A66" t="inlineStr">
        <is>
          <t>The Graph</t>
        </is>
      </c>
      <c r="B66" t="n">
        <v>1.28273539617026</v>
      </c>
      <c r="C66" s="9" t="inlineStr">
        <is>
          <t>25.04.2021</t>
        </is>
      </c>
    </row>
    <row r="67">
      <c r="A67" t="inlineStr">
        <is>
          <t>Basic Attention Token</t>
        </is>
      </c>
      <c r="B67" t="n">
        <v>1.05377427568363</v>
      </c>
      <c r="C67" s="9" t="inlineStr">
        <is>
          <t>25.04.2021</t>
        </is>
      </c>
    </row>
    <row r="68">
      <c r="A68" t="inlineStr">
        <is>
          <t>Siacoin</t>
        </is>
      </c>
      <c r="B68" t="n">
        <v>0.03210341998053</v>
      </c>
      <c r="C68" s="9" t="inlineStr">
        <is>
          <t>25.04.2021</t>
        </is>
      </c>
    </row>
    <row r="69">
      <c r="A69" t="inlineStr">
        <is>
          <t>yearn.finance</t>
        </is>
      </c>
      <c r="B69" t="n">
        <v>40555.18389492015</v>
      </c>
      <c r="C69" s="9" t="inlineStr">
        <is>
          <t>25.04.2021</t>
        </is>
      </c>
    </row>
    <row r="70">
      <c r="A70" t="inlineStr">
        <is>
          <t>Celsius</t>
        </is>
      </c>
      <c r="B70" t="n">
        <v>6.08523093884761</v>
      </c>
      <c r="C70" s="9" t="inlineStr">
        <is>
          <t>25.04.2021</t>
        </is>
      </c>
    </row>
    <row r="71">
      <c r="A71" t="inlineStr">
        <is>
          <t>Bitcoin Gold</t>
        </is>
      </c>
      <c r="B71" t="n">
        <v>80.71386525761544</v>
      </c>
      <c r="C71" s="9" t="inlineStr">
        <is>
          <t>25.04.2021</t>
        </is>
      </c>
    </row>
    <row r="72">
      <c r="A72" t="inlineStr">
        <is>
          <t>SushiSwap</t>
        </is>
      </c>
      <c r="B72" t="n">
        <v>11.10387804894538</v>
      </c>
      <c r="C72" s="9" t="inlineStr">
        <is>
          <t>25.04.2021</t>
        </is>
      </c>
    </row>
    <row r="73">
      <c r="A73" t="inlineStr">
        <is>
          <t>Waves</t>
        </is>
      </c>
      <c r="B73" t="n">
        <v>13.40908070083166</v>
      </c>
      <c r="C73" s="9" t="inlineStr">
        <is>
          <t>25.04.2021</t>
        </is>
      </c>
    </row>
    <row r="74">
      <c r="A74" t="inlineStr">
        <is>
          <t>Theta Fuel</t>
        </is>
      </c>
      <c r="B74" t="n">
        <v>0.25098857369223</v>
      </c>
      <c r="C74" s="9" t="inlineStr">
        <is>
          <t>25.04.2021</t>
        </is>
      </c>
    </row>
    <row r="75">
      <c r="A75" t="inlineStr">
        <is>
          <t>Celo</t>
        </is>
      </c>
      <c r="B75" t="n">
        <v>6.07267662976708</v>
      </c>
      <c r="C75" s="9" t="inlineStr">
        <is>
          <t>25.04.2021</t>
        </is>
      </c>
    </row>
    <row r="76">
      <c r="A76" t="inlineStr">
        <is>
          <t>UMA</t>
        </is>
      </c>
      <c r="B76" t="n">
        <v>20.72125578137104</v>
      </c>
      <c r="C76" s="9" t="inlineStr">
        <is>
          <t>25.04.2021</t>
        </is>
      </c>
    </row>
    <row r="77">
      <c r="A77" t="inlineStr">
        <is>
          <t>Qtum</t>
        </is>
      </c>
      <c r="B77" t="n">
        <v>12.24332365568125</v>
      </c>
      <c r="C77" s="9" t="inlineStr">
        <is>
          <t>25.04.2021</t>
        </is>
      </c>
    </row>
    <row r="78">
      <c r="A78" t="inlineStr">
        <is>
          <t>Horizen</t>
        </is>
      </c>
      <c r="B78" t="n">
        <v>108.3467771374225</v>
      </c>
      <c r="C78" s="9" t="inlineStr">
        <is>
          <t>25.04.2021</t>
        </is>
      </c>
    </row>
    <row r="79">
      <c r="A79" t="inlineStr">
        <is>
          <t>Ravencoin</t>
        </is>
      </c>
      <c r="B79" t="n">
        <v>0.13669617523263</v>
      </c>
      <c r="C79" s="9" t="inlineStr">
        <is>
          <t>25.04.2021</t>
        </is>
      </c>
    </row>
    <row r="80">
      <c r="A80" t="inlineStr">
        <is>
          <t>Ontology</t>
        </is>
      </c>
      <c r="B80" t="n">
        <v>1.40350424410064</v>
      </c>
      <c r="C80" s="9" t="inlineStr">
        <is>
          <t>25.04.2021</t>
        </is>
      </c>
    </row>
    <row r="81">
      <c r="A81" t="inlineStr">
        <is>
          <t>Revain</t>
        </is>
      </c>
      <c r="B81" t="n">
        <v>0.01293427603345</v>
      </c>
      <c r="C81" s="9" t="inlineStr">
        <is>
          <t>25.04.2021</t>
        </is>
      </c>
    </row>
    <row r="82">
      <c r="A82" t="inlineStr">
        <is>
          <t>ICON</t>
        </is>
      </c>
      <c r="B82" t="n">
        <v>1.79281243981269</v>
      </c>
      <c r="C82" s="9" t="inlineStr">
        <is>
          <t>25.04.2021</t>
        </is>
      </c>
    </row>
    <row r="83">
      <c r="A83" t="inlineStr">
        <is>
          <t>0x</t>
        </is>
      </c>
      <c r="B83" t="n">
        <v>1.36204061963852</v>
      </c>
      <c r="C83" s="9" t="inlineStr">
        <is>
          <t>25.04.2021</t>
        </is>
      </c>
    </row>
    <row r="84">
      <c r="A84" t="inlineStr">
        <is>
          <t>SwissBorg</t>
        </is>
      </c>
      <c r="B84" t="n">
        <v>1.05752292825196</v>
      </c>
      <c r="C84" s="9" t="inlineStr">
        <is>
          <t>25.04.2021</t>
        </is>
      </c>
    </row>
    <row r="85">
      <c r="A85" t="inlineStr">
        <is>
          <t>Bancor</t>
        </is>
      </c>
      <c r="B85" t="n">
        <v>5.83944138342952</v>
      </c>
      <c r="C85" s="9" t="inlineStr">
        <is>
          <t>25.04.2021</t>
        </is>
      </c>
    </row>
    <row r="86">
      <c r="A86" t="inlineStr">
        <is>
          <t>Helium</t>
        </is>
      </c>
      <c r="B86" t="n">
        <v>12.83923109863576</v>
      </c>
      <c r="C86" s="9" t="inlineStr">
        <is>
          <t>25.04.2021</t>
        </is>
      </c>
    </row>
    <row r="87">
      <c r="A87" t="inlineStr">
        <is>
          <t>OKB</t>
        </is>
      </c>
      <c r="B87" t="n">
        <v>16.54926321998139</v>
      </c>
      <c r="C87" s="9" t="inlineStr">
        <is>
          <t>25.04.2021</t>
        </is>
      </c>
    </row>
    <row r="88">
      <c r="A88" t="inlineStr">
        <is>
          <t>Nano</t>
        </is>
      </c>
      <c r="B88" t="n">
        <v>7.43768009176172</v>
      </c>
      <c r="C88" s="9" t="inlineStr">
        <is>
          <t>25.04.2021</t>
        </is>
      </c>
    </row>
    <row r="89">
      <c r="A89" t="inlineStr">
        <is>
          <t>Flow</t>
        </is>
      </c>
      <c r="B89" t="n">
        <v>27.7827783378497</v>
      </c>
      <c r="C89" s="9" t="inlineStr">
        <is>
          <t>25.04.2021</t>
        </is>
      </c>
    </row>
    <row r="90">
      <c r="A90" t="inlineStr">
        <is>
          <t>Harmony</t>
        </is>
      </c>
      <c r="B90" t="n">
        <v>0.09994516273006999</v>
      </c>
      <c r="C90" s="9" t="inlineStr">
        <is>
          <t>25.04.2021</t>
        </is>
      </c>
    </row>
    <row r="91">
      <c r="A91" t="inlineStr">
        <is>
          <t>Reserve Rights</t>
        </is>
      </c>
      <c r="B91" t="n">
        <v>0.0710559741634</v>
      </c>
      <c r="C91" s="9" t="inlineStr">
        <is>
          <t>25.04.2021</t>
        </is>
      </c>
    </row>
    <row r="92">
      <c r="A92" t="inlineStr">
        <is>
          <t>Paxos Standard</t>
        </is>
      </c>
      <c r="B92" t="n">
        <v>0.99911114908495</v>
      </c>
      <c r="C92" s="9" t="inlineStr">
        <is>
          <t>25.04.2021</t>
        </is>
      </c>
    </row>
    <row r="93">
      <c r="A93" t="inlineStr">
        <is>
          <t>Ankr</t>
        </is>
      </c>
      <c r="B93" t="n">
        <v>0.12848274609868</v>
      </c>
      <c r="C93" s="9" t="inlineStr">
        <is>
          <t>25.04.2021</t>
        </is>
      </c>
    </row>
    <row r="94">
      <c r="A94" t="inlineStr">
        <is>
          <t>OMG Network</t>
        </is>
      </c>
      <c r="B94" t="n">
        <v>6.37357395105103</v>
      </c>
      <c r="C94" s="9" t="inlineStr">
        <is>
          <t>25.04.2021</t>
        </is>
      </c>
    </row>
    <row r="95">
      <c r="A95" t="inlineStr">
        <is>
          <t>KuCoin Token</t>
        </is>
      </c>
      <c r="B95" t="n">
        <v>10.78889581897547</v>
      </c>
      <c r="C95" s="9" t="inlineStr">
        <is>
          <t>25.04.2021</t>
        </is>
      </c>
    </row>
    <row r="96">
      <c r="A96" t="inlineStr">
        <is>
          <t>Arweave</t>
        </is>
      </c>
      <c r="B96" t="n">
        <v>23.54068255130912</v>
      </c>
      <c r="C96" s="9" t="inlineStr">
        <is>
          <t>25.04.2021</t>
        </is>
      </c>
    </row>
    <row r="97">
      <c r="A97" t="inlineStr">
        <is>
          <t>IOST</t>
        </is>
      </c>
      <c r="B97" t="n">
        <v>0.0474539563096</v>
      </c>
      <c r="C97" s="9" t="inlineStr">
        <is>
          <t>25.04.2021</t>
        </is>
      </c>
    </row>
    <row r="98">
      <c r="A98" t="inlineStr">
        <is>
          <t>Ren</t>
        </is>
      </c>
      <c r="B98" t="n">
        <v>0.76529036401103</v>
      </c>
      <c r="C98" s="9" t="inlineStr">
        <is>
          <t>25.04.2021</t>
        </is>
      </c>
    </row>
    <row r="99">
      <c r="A99" t="inlineStr">
        <is>
          <t>Fantom</t>
        </is>
      </c>
      <c r="B99" t="n">
        <v>0.29791644983046</v>
      </c>
      <c r="C99" s="9" t="inlineStr">
        <is>
          <t>25.04.2021</t>
        </is>
      </c>
    </row>
    <row r="100">
      <c r="A100" t="inlineStr">
        <is>
          <t>WazirX</t>
        </is>
      </c>
      <c r="B100" t="n">
        <v>2.53683714851869</v>
      </c>
      <c r="C100" s="9" t="inlineStr">
        <is>
          <t>25.04.2021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2020-12-28T15:21:02Z</dcterms:created>
  <dcterms:modified xmlns:dcterms="http://purl.org/dc/terms/" xmlns:xsi="http://www.w3.org/2001/XMLSchema-instance" xsi:type="dcterms:W3CDTF">2021-02-15T14:48:37Z</dcterms:modified>
  <cp:lastModifiedBy>ben ben</cp:lastModifiedBy>
</cp:coreProperties>
</file>