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50" tabRatio="600" firstSheet="0" activeTab="2" autoFilterDateGrouping="1"/>
  </bookViews>
  <sheets>
    <sheet xmlns:r="http://schemas.openxmlformats.org/officeDocument/2006/relationships" name="Crypto_Omni" sheetId="1" state="visible" r:id="rId1"/>
    <sheet xmlns:r="http://schemas.openxmlformats.org/officeDocument/2006/relationships" name="mixed prices" sheetId="2" state="visible" r:id="rId2"/>
    <sheet xmlns:r="http://schemas.openxmlformats.org/officeDocument/2006/relationships" name="Crypto_Price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6" tint="0.399975585192419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0" fillId="2" borderId="0" pivotButton="0" quotePrefix="0" xfId="0"/>
    <xf numFmtId="0" fontId="3" fillId="0" borderId="2" applyAlignment="1" pivotButton="0" quotePrefix="0" xfId="0">
      <alignment horizontal="center" vertical="top"/>
    </xf>
    <xf numFmtId="0" fontId="4" fillId="0" borderId="3" applyAlignment="1" pivotButton="0" quotePrefix="0" xfId="0">
      <alignment horizontal="center" vertical="top"/>
    </xf>
  </cellXfs>
  <cellStyles count="1">
    <cellStyle name="Standard" xfId="0" builtinId="0"/>
  </cellStyles>
  <dxfs count="2">
    <dxf>
      <fill>
        <patternFill>
          <bgColor rgb="FF99FF33"/>
        </patternFill>
      </fill>
    </dxf>
    <dxf>
      <fill>
        <patternFill>
          <bgColor theme="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D6" sqref="D6"/>
    </sheetView>
  </sheetViews>
  <sheetFormatPr baseColWidth="10" defaultRowHeight="15"/>
  <cols>
    <col width="21.140625" customWidth="1" min="1" max="1"/>
    <col width="14.28515625" customWidth="1" min="2" max="2"/>
    <col width="16.140625" bestFit="1" customWidth="1" min="3" max="3"/>
    <col width="20.140625" bestFit="1" customWidth="1" min="4" max="4"/>
  </cols>
  <sheetData>
    <row r="1">
      <c r="A1" s="1" t="inlineStr">
        <is>
          <t>Cryptocurrency</t>
        </is>
      </c>
      <c r="B1" t="inlineStr">
        <is>
          <t>current price</t>
        </is>
      </c>
      <c r="C1" t="inlineStr">
        <is>
          <t>Total Investment</t>
        </is>
      </c>
      <c r="D1" t="inlineStr">
        <is>
          <t>Win/Lost Total in USD</t>
        </is>
      </c>
      <c r="E1" t="inlineStr">
        <is>
          <t xml:space="preserve">Win/Lost </t>
        </is>
      </c>
      <c r="H1" s="3" t="inlineStr">
        <is>
          <t>eur</t>
        </is>
      </c>
      <c r="I1" s="3" t="inlineStr">
        <is>
          <t>usd</t>
        </is>
      </c>
    </row>
    <row r="2">
      <c r="A2" t="inlineStr">
        <is>
          <t>Bitcoin</t>
        </is>
      </c>
      <c r="B2">
        <f>VLOOKUP(A2,Crypto_Price!$A:$B,2,0)</f>
        <v/>
      </c>
      <c r="C2">
        <f>VLOOKUP(A2,'mixed prices'!A:M,13,0)</f>
        <v/>
      </c>
      <c r="D2">
        <f>VLOOKUP(A2,'mixed prices'!A:L,12,0)</f>
        <v/>
      </c>
      <c r="H2" s="3" t="n">
        <v>1</v>
      </c>
      <c r="I2" s="3" t="inlineStr">
        <is>
          <t>1.229630 USD</t>
        </is>
      </c>
    </row>
    <row r="3">
      <c r="A3" t="inlineStr">
        <is>
          <t>Ethereum</t>
        </is>
      </c>
      <c r="B3">
        <f>VLOOKUP(A3,Crypto_Price!$A:$B,2,0)</f>
        <v/>
      </c>
      <c r="C3">
        <f>VLOOKUP(A3,'mixed prices'!A:M,13,0)</f>
        <v/>
      </c>
      <c r="D3">
        <f>VLOOKUP(A3,'mixed prices'!A:L,12,0)</f>
        <v/>
      </c>
      <c r="E3">
        <f>IFERROR(D3-#REF!,"")</f>
        <v/>
      </c>
    </row>
    <row r="4">
      <c r="A4" t="inlineStr">
        <is>
          <t>Tether</t>
        </is>
      </c>
      <c r="B4">
        <f>VLOOKUP(A4,Crypto_Price!$A:$B,2,0)</f>
        <v/>
      </c>
      <c r="C4">
        <f>VLOOKUP(A4,'mixed prices'!A:M,13,0)</f>
        <v/>
      </c>
      <c r="D4">
        <f>VLOOKUP(A4,'mixed prices'!A:L,12,0)</f>
        <v/>
      </c>
    </row>
    <row r="5">
      <c r="A5" t="inlineStr">
        <is>
          <t>XRP</t>
        </is>
      </c>
      <c r="B5">
        <f>VLOOKUP(A5,Crypto_Price!$A:$B,2,0)</f>
        <v/>
      </c>
      <c r="C5">
        <f>VLOOKUP(A5,'mixed prices'!A:M,13,0)</f>
        <v/>
      </c>
      <c r="D5">
        <f>VLOOKUP(A5,'mixed prices'!A:L,12,0)</f>
        <v/>
      </c>
      <c r="E5">
        <f>IFERROR(D5-#REF!,"")</f>
        <v/>
      </c>
    </row>
    <row r="6">
      <c r="A6" t="inlineStr">
        <is>
          <t>Litecoin</t>
        </is>
      </c>
      <c r="B6">
        <f>VLOOKUP(A6,Crypto_Price!$A:$B,2,0)</f>
        <v/>
      </c>
      <c r="C6">
        <f>VLOOKUP(A6,'mixed prices'!A:M,13,0)</f>
        <v/>
      </c>
      <c r="D6">
        <f>VLOOKUP(A6,'mixed prices'!A:L,12,0)</f>
        <v/>
      </c>
      <c r="E6">
        <f>IFERROR(D6-#REF!,"")</f>
        <v/>
      </c>
      <c r="H6" t="n">
        <v>250</v>
      </c>
      <c r="I6">
        <f>I2*H6</f>
        <v/>
      </c>
    </row>
    <row r="7">
      <c r="A7" t="inlineStr">
        <is>
          <t>Bitcoin Cash</t>
        </is>
      </c>
      <c r="B7">
        <f>VLOOKUP(A7,Crypto_Price!$A:$B,2,0)</f>
        <v/>
      </c>
      <c r="C7">
        <f>VLOOKUP(A7,'mixed prices'!A:M,13,0)</f>
        <v/>
      </c>
      <c r="D7">
        <f>VLOOKUP(A7,'mixed prices'!A:L,12,0)</f>
        <v/>
      </c>
      <c r="E7">
        <f>IFERROR(D7-#REF!,"")</f>
        <v/>
      </c>
    </row>
    <row r="8">
      <c r="A8" t="inlineStr">
        <is>
          <t>Cardano</t>
        </is>
      </c>
      <c r="B8">
        <f>VLOOKUP(A8,Crypto_Price!$A:$B,2,0)</f>
        <v/>
      </c>
      <c r="C8">
        <f>VLOOKUP(A8,'mixed prices'!A:M,13,0)</f>
        <v/>
      </c>
      <c r="D8">
        <f>VLOOKUP(A8,'mixed prices'!A:L,12,0)</f>
        <v/>
      </c>
      <c r="E8">
        <f>IFERROR(D8-#REF!,"")</f>
        <v/>
      </c>
    </row>
    <row r="9">
      <c r="A9" t="inlineStr">
        <is>
          <t>Binance Coin</t>
        </is>
      </c>
      <c r="B9">
        <f>VLOOKUP(A9,Crypto_Price!$A:$B,2,0)</f>
        <v/>
      </c>
      <c r="C9">
        <f>VLOOKUP(A9,'mixed prices'!A:M,13,0)</f>
        <v/>
      </c>
      <c r="D9">
        <f>VLOOKUP(A9,'mixed prices'!A:L,12,0)</f>
        <v/>
      </c>
      <c r="E9">
        <f>IFERROR(D9-#REF!,"")</f>
        <v/>
      </c>
    </row>
    <row r="10">
      <c r="A10" t="inlineStr">
        <is>
          <t>Polkadot</t>
        </is>
      </c>
      <c r="B10">
        <f>VLOOKUP(A10,Crypto_Price!$A:$B,2,0)</f>
        <v/>
      </c>
      <c r="C10">
        <f>VLOOKUP(A10,'mixed prices'!A:M,13,0)</f>
        <v/>
      </c>
      <c r="D10">
        <f>VLOOKUP(A10,'mixed prices'!A:L,12,0)</f>
        <v/>
      </c>
      <c r="E10">
        <f>IFERROR(D10-#REF!,"")</f>
        <v/>
      </c>
    </row>
    <row r="11">
      <c r="A11" t="inlineStr">
        <is>
          <t>Chainlink</t>
        </is>
      </c>
      <c r="B11">
        <f>VLOOKUP(A11,Crypto_Price!$A:$B,2,0)</f>
        <v/>
      </c>
      <c r="C11">
        <f>VLOOKUP(A11,'mixed prices'!A:M,13,0)</f>
        <v/>
      </c>
      <c r="D11">
        <f>VLOOKUP(A11,'mixed prices'!A:L,12,0)</f>
        <v/>
      </c>
      <c r="E11">
        <f>IFERROR(D11-#REF!,"")</f>
        <v/>
      </c>
    </row>
    <row r="12">
      <c r="A12" t="inlineStr">
        <is>
          <t>Stellar</t>
        </is>
      </c>
      <c r="B12">
        <f>VLOOKUP(A12,Crypto_Price!$A:$B,2,0)</f>
        <v/>
      </c>
      <c r="C12">
        <f>VLOOKUP(A12,'mixed prices'!A:M,13,0)</f>
        <v/>
      </c>
      <c r="D12">
        <f>VLOOKUP(A12,'mixed prices'!A:L,12,0)</f>
        <v/>
      </c>
      <c r="E12">
        <f>IFERROR(D12-#REF!,"")</f>
        <v/>
      </c>
    </row>
    <row r="13">
      <c r="A13" t="inlineStr">
        <is>
          <t>USD Coin</t>
        </is>
      </c>
      <c r="B13">
        <f>VLOOKUP(A13,Crypto_Price!$A:$B,2,0)</f>
        <v/>
      </c>
      <c r="C13">
        <f>VLOOKUP(A13,'mixed prices'!A:M,13,0)</f>
        <v/>
      </c>
      <c r="D13">
        <f>VLOOKUP(A13,'mixed prices'!A:L,12,0)</f>
        <v/>
      </c>
      <c r="E13">
        <f>IFERROR(D13-#REF!,"")</f>
        <v/>
      </c>
    </row>
    <row r="14">
      <c r="A14" t="inlineStr">
        <is>
          <t>Bitcoin SV</t>
        </is>
      </c>
      <c r="B14">
        <f>VLOOKUP(A14,Crypto_Price!$A:$B,2,0)</f>
        <v/>
      </c>
      <c r="C14">
        <f>VLOOKUP(A14,'mixed prices'!A:M,13,0)</f>
        <v/>
      </c>
      <c r="D14">
        <f>VLOOKUP(A14,'mixed prices'!A:L,12,0)</f>
        <v/>
      </c>
      <c r="E14">
        <f>IFERROR(D14-#REF!,"")</f>
        <v/>
      </c>
    </row>
    <row r="15">
      <c r="A15" t="inlineStr">
        <is>
          <t>Wrapped Bitcoin</t>
        </is>
      </c>
      <c r="B15">
        <f>VLOOKUP(A15,Crypto_Price!$A:$B,2,0)</f>
        <v/>
      </c>
      <c r="C15">
        <f>VLOOKUP(A15,'mixed prices'!A:M,13,0)</f>
        <v/>
      </c>
      <c r="D15">
        <f>VLOOKUP(A15,'mixed prices'!A:L,12,0)</f>
        <v/>
      </c>
      <c r="E15">
        <f>IFERROR(D15-#REF!,"")</f>
        <v/>
      </c>
    </row>
    <row r="16">
      <c r="A16" t="inlineStr">
        <is>
          <t>Monero</t>
        </is>
      </c>
      <c r="B16">
        <f>VLOOKUP(A16,Crypto_Price!$A:$B,2,0)</f>
        <v/>
      </c>
      <c r="C16">
        <f>VLOOKUP(A16,'mixed prices'!A:M,13,0)</f>
        <v/>
      </c>
      <c r="D16">
        <f>VLOOKUP(A16,'mixed prices'!A:L,12,0)</f>
        <v/>
      </c>
      <c r="E16">
        <f>IFERROR(D16-#REF!,"")</f>
        <v/>
      </c>
    </row>
    <row r="17">
      <c r="A17" t="inlineStr">
        <is>
          <t>EOS</t>
        </is>
      </c>
      <c r="B17">
        <f>VLOOKUP(A17,Crypto_Price!$A:$B,2,0)</f>
        <v/>
      </c>
      <c r="C17">
        <f>VLOOKUP(A17,'mixed prices'!A:M,13,0)</f>
        <v/>
      </c>
      <c r="D17">
        <f>VLOOKUP(A17,'mixed prices'!A:L,12,0)</f>
        <v/>
      </c>
      <c r="E17">
        <f>IFERROR(D17-#REF!,"")</f>
        <v/>
      </c>
    </row>
    <row r="18">
      <c r="A18" t="inlineStr">
        <is>
          <t>NEM</t>
        </is>
      </c>
      <c r="B18">
        <f>VLOOKUP(A18,Crypto_Price!$A:$B,2,0)</f>
        <v/>
      </c>
      <c r="C18">
        <f>VLOOKUP(A18,'mixed prices'!A:M,13,0)</f>
        <v/>
      </c>
      <c r="D18">
        <f>VLOOKUP(A18,'mixed prices'!A:L,12,0)</f>
        <v/>
      </c>
      <c r="E18">
        <f>IFERROR(D18-#REF!,"")</f>
        <v/>
      </c>
    </row>
    <row r="19">
      <c r="A19" t="inlineStr">
        <is>
          <t>TRON</t>
        </is>
      </c>
      <c r="B19">
        <f>VLOOKUP(A19,Crypto_Price!$A:$B,2,0)</f>
        <v/>
      </c>
      <c r="C19">
        <f>VLOOKUP(A19,'mixed prices'!A:M,13,0)</f>
        <v/>
      </c>
      <c r="D19">
        <f>VLOOKUP(A19,'mixed prices'!A:L,12,0)</f>
        <v/>
      </c>
      <c r="E19">
        <f>IFERROR(D19-#REF!,"")</f>
        <v/>
      </c>
    </row>
    <row r="20">
      <c r="A20" t="inlineStr">
        <is>
          <t>Tezos</t>
        </is>
      </c>
      <c r="B20">
        <f>VLOOKUP(A20,Crypto_Price!$A:$B,2,0)</f>
        <v/>
      </c>
      <c r="C20">
        <f>VLOOKUP(A20,'mixed prices'!A:M,13,0)</f>
        <v/>
      </c>
      <c r="D20">
        <f>VLOOKUP(A20,'mixed prices'!A:L,12,0)</f>
        <v/>
      </c>
      <c r="E20">
        <f>IFERROR(D20-#REF!,"")</f>
        <v/>
      </c>
    </row>
    <row r="21">
      <c r="A21" t="inlineStr">
        <is>
          <t>UNUS SED LEO</t>
        </is>
      </c>
      <c r="B21">
        <f>VLOOKUP(A21,Crypto_Price!$A:$B,2,0)</f>
        <v/>
      </c>
      <c r="C21">
        <f>VLOOKUP(A21,'mixed prices'!A:M,13,0)</f>
        <v/>
      </c>
      <c r="D21">
        <f>VLOOKUP(A21,'mixed prices'!A:L,12,0)</f>
        <v/>
      </c>
      <c r="E21">
        <f>IFERROR(D21-#REF!,"")</f>
        <v/>
      </c>
    </row>
    <row r="22">
      <c r="A22" t="inlineStr">
        <is>
          <t>Crypto.com Coin</t>
        </is>
      </c>
      <c r="B22">
        <f>VLOOKUP(A22,Crypto_Price!$A:$B,2,0)</f>
        <v/>
      </c>
      <c r="C22">
        <f>VLOOKUP(A22,'mixed prices'!A:M,13,0)</f>
        <v/>
      </c>
      <c r="D22">
        <f>VLOOKUP(A22,'mixed prices'!A:L,12,0)</f>
        <v/>
      </c>
      <c r="E22">
        <f>IFERROR(D22-#REF!,"")</f>
        <v/>
      </c>
    </row>
    <row r="23">
      <c r="A23" t="inlineStr">
        <is>
          <t>THETA</t>
        </is>
      </c>
      <c r="B23">
        <f>VLOOKUP(A23,Crypto_Price!$A:$B,2,0)</f>
        <v/>
      </c>
      <c r="C23">
        <f>VLOOKUP(A23,'mixed prices'!A:M,13,0)</f>
        <v/>
      </c>
      <c r="D23">
        <f>VLOOKUP(A23,'mixed prices'!A:L,12,0)</f>
        <v/>
      </c>
      <c r="E23">
        <f>IFERROR(D23-#REF!,"")</f>
        <v/>
      </c>
    </row>
    <row r="24">
      <c r="A24" t="inlineStr">
        <is>
          <t>Dai</t>
        </is>
      </c>
      <c r="B24">
        <f>VLOOKUP(A24,Crypto_Price!$A:$B,2,0)</f>
        <v/>
      </c>
      <c r="C24">
        <f>VLOOKUP(A24,'mixed prices'!A:M,13,0)</f>
        <v/>
      </c>
      <c r="D24">
        <f>VLOOKUP(A24,'mixed prices'!A:L,12,0)</f>
        <v/>
      </c>
      <c r="E24">
        <f>IFERROR(D24-#REF!,"")</f>
        <v/>
      </c>
    </row>
    <row r="25">
      <c r="A25" t="inlineStr">
        <is>
          <t>Neo</t>
        </is>
      </c>
      <c r="B25">
        <f>VLOOKUP(A25,Crypto_Price!$A:$B,2,0)</f>
        <v/>
      </c>
      <c r="C25">
        <f>VLOOKUP(A25,'mixed prices'!A:M,13,0)</f>
        <v/>
      </c>
      <c r="D25">
        <f>VLOOKUP(A25,'mixed prices'!A:L,12,0)</f>
        <v/>
      </c>
      <c r="E25">
        <f>IFERROR(D25-#REF!,"")</f>
        <v/>
      </c>
    </row>
    <row r="26">
      <c r="A26" t="inlineStr">
        <is>
          <t>Filecoin</t>
        </is>
      </c>
      <c r="B26">
        <f>VLOOKUP(A26,Crypto_Price!$A:$B,2,0)</f>
        <v/>
      </c>
      <c r="C26">
        <f>VLOOKUP(A26,'mixed prices'!A:M,13,0)</f>
        <v/>
      </c>
      <c r="D26">
        <f>VLOOKUP(A26,'mixed prices'!A:L,12,0)</f>
        <v/>
      </c>
      <c r="E26">
        <f>IFERROR(D26-#REF!,"")</f>
        <v/>
      </c>
    </row>
  </sheetData>
  <conditionalFormatting sqref="E2:E26">
    <cfRule type="expression" priority="1" dxfId="1">
      <formula>IF(AND($E2&lt;0,ISNUMBER($E2)),1,0)=1</formula>
    </cfRule>
    <cfRule type="expression" priority="2" dxfId="0">
      <formula>IF(AND($E2&gt;0,ISNUMBER($E2)),1,0)=1</formula>
    </cfRule>
  </conditionalFormatting>
  <pageMargins left="0.7" right="0.7" top="0.787401575" bottom="0.787401575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01"/>
  <sheetViews>
    <sheetView workbookViewId="0">
      <pane ySplit="1" topLeftCell="A2" activePane="bottomLeft" state="frozen"/>
      <selection pane="bottomLeft" activeCell="M2" sqref="M2:M101"/>
    </sheetView>
  </sheetViews>
  <sheetFormatPr baseColWidth="10" defaultRowHeight="15"/>
  <cols>
    <col width="20" bestFit="1" customWidth="1" min="1" max="1"/>
    <col width="18.140625" bestFit="1" customWidth="1" min="2" max="2"/>
    <col width="12.5703125" bestFit="1" customWidth="1" min="3" max="3"/>
    <col width="15.5703125" bestFit="1" customWidth="1" min="5" max="5"/>
    <col width="12.5703125" bestFit="1" customWidth="1" min="6" max="6"/>
    <col width="20.42578125" bestFit="1" customWidth="1" min="8" max="8"/>
    <col width="12.5703125" bestFit="1" customWidth="1" min="9" max="9"/>
    <col width="12" bestFit="1" customWidth="1" min="10" max="10"/>
    <col width="15.5703125" bestFit="1" customWidth="1" min="11" max="11"/>
    <col width="20.42578125" bestFit="1" customWidth="1" min="12" max="12"/>
    <col width="16.140625" bestFit="1" customWidth="1" min="13" max="13"/>
  </cols>
  <sheetData>
    <row r="1">
      <c r="A1" s="2" t="inlineStr">
        <is>
          <t>Cryptocurrency</t>
        </is>
      </c>
      <c r="B1" t="inlineStr">
        <is>
          <t>current price in usd</t>
        </is>
      </c>
      <c r="C1" t="inlineStr">
        <is>
          <t>investment 1</t>
        </is>
      </c>
      <c r="D1" t="inlineStr">
        <is>
          <t>course 1</t>
        </is>
      </c>
      <c r="E1" t="inlineStr">
        <is>
          <t>Amount in Coins</t>
        </is>
      </c>
      <c r="F1" t="inlineStr">
        <is>
          <t>investment 2</t>
        </is>
      </c>
      <c r="G1" t="inlineStr">
        <is>
          <t>course 2</t>
        </is>
      </c>
      <c r="H1" t="inlineStr">
        <is>
          <t>Amount in Coins</t>
        </is>
      </c>
      <c r="I1" t="inlineStr">
        <is>
          <t>investment 3</t>
        </is>
      </c>
      <c r="J1" t="inlineStr">
        <is>
          <t>course 3</t>
        </is>
      </c>
      <c r="K1" t="inlineStr">
        <is>
          <t>Amount in Coins</t>
        </is>
      </c>
      <c r="L1" t="inlineStr">
        <is>
          <t>mixed weighted price</t>
        </is>
      </c>
      <c r="M1" t="inlineStr">
        <is>
          <t>Total Investment</t>
        </is>
      </c>
    </row>
    <row r="2">
      <c r="A2" t="inlineStr">
        <is>
          <t>Bitcoin</t>
        </is>
      </c>
      <c r="B2">
        <f>VLOOKUP(A2,Crypto_Price!A:B,2,0)</f>
        <v/>
      </c>
      <c r="L2">
        <f>IFERROR(($B2/D2)*C2+(B2/G2)*F2,"")</f>
        <v/>
      </c>
      <c r="M2">
        <f>C:C+F:F+I:I</f>
        <v/>
      </c>
    </row>
    <row r="3">
      <c r="A3" t="inlineStr">
        <is>
          <t>Ethereum</t>
        </is>
      </c>
      <c r="B3">
        <f>VLOOKUP(A3,Crypto_Price!A:B,2,0)</f>
        <v/>
      </c>
      <c r="C3" t="n">
        <v>117.69</v>
      </c>
      <c r="D3" t="n">
        <v>851.42</v>
      </c>
      <c r="E3" t="n">
        <v>0.13822908</v>
      </c>
      <c r="F3" t="n">
        <v>0</v>
      </c>
      <c r="G3" t="n">
        <v>0</v>
      </c>
      <c r="H3" t="n">
        <v>0</v>
      </c>
      <c r="L3">
        <f>IFERROR(($B3/D3)*C3,"")</f>
        <v/>
      </c>
      <c r="M3">
        <f>C:C+F:F+I:I</f>
        <v/>
      </c>
    </row>
    <row r="4">
      <c r="A4" t="inlineStr">
        <is>
          <t>Tether</t>
        </is>
      </c>
      <c r="B4">
        <f>VLOOKUP(A4,Crypto_Price!A:B,2,0)</f>
        <v/>
      </c>
      <c r="L4">
        <f>IFERROR(($B4/D4)*C4+(B4/G4)*F4,"")</f>
        <v/>
      </c>
      <c r="M4">
        <f>C:C+F:F+I:I</f>
        <v/>
      </c>
    </row>
    <row r="5">
      <c r="A5" t="inlineStr">
        <is>
          <t>Litecoin</t>
        </is>
      </c>
      <c r="B5">
        <f>VLOOKUP(A5,Crypto_Price!A:B,2,0)</f>
        <v/>
      </c>
      <c r="L5">
        <f>IFERROR(($B5/D5)*C5+(B5/G5)*F5,"")</f>
        <v/>
      </c>
      <c r="M5">
        <f>C:C+F:F+I:I</f>
        <v/>
      </c>
    </row>
    <row r="6">
      <c r="A6" t="inlineStr">
        <is>
          <t>XRP</t>
        </is>
      </c>
      <c r="B6">
        <f>VLOOKUP(A6,Crypto_Price!A:B,2,0)</f>
        <v/>
      </c>
      <c r="L6">
        <f>IFERROR(($B6/D6)*C6+(B6/G6)*F6,"")</f>
        <v/>
      </c>
      <c r="M6">
        <f>C:C+F:F+I:I</f>
        <v/>
      </c>
    </row>
    <row r="7">
      <c r="A7" t="inlineStr">
        <is>
          <t>Polkadot</t>
        </is>
      </c>
      <c r="B7">
        <f>VLOOKUP(A7,Crypto_Price!A:B,2,0)</f>
        <v/>
      </c>
      <c r="L7">
        <f>IFERROR(($B7/D7)*C7+(B7/G7)*F7,"")</f>
        <v/>
      </c>
      <c r="M7">
        <f>C:C+F:F+I:I</f>
        <v/>
      </c>
    </row>
    <row r="8">
      <c r="A8" t="inlineStr">
        <is>
          <t>Bitcoin Cash</t>
        </is>
      </c>
      <c r="B8">
        <f>VLOOKUP(A8,Crypto_Price!A:B,2,0)</f>
        <v/>
      </c>
      <c r="L8">
        <f>IFERROR(($B8/D8)*C8+(B8/G8)*F8,"")</f>
        <v/>
      </c>
      <c r="M8">
        <f>C:C+F:F+I:I</f>
        <v/>
      </c>
    </row>
    <row r="9">
      <c r="A9" t="inlineStr">
        <is>
          <t>Cardano</t>
        </is>
      </c>
      <c r="B9">
        <f>VLOOKUP(A9,Crypto_Price!A:B,2,0)</f>
        <v/>
      </c>
      <c r="L9">
        <f>IFERROR(($B9/D9)*C9+(B9/G9)*F9,"")</f>
        <v/>
      </c>
      <c r="M9">
        <f>C:C+F:F+I:I</f>
        <v/>
      </c>
    </row>
    <row r="10">
      <c r="A10" t="inlineStr">
        <is>
          <t>Binance Coin</t>
        </is>
      </c>
      <c r="B10">
        <f>VLOOKUP(A10,Crypto_Price!A:B,2,0)</f>
        <v/>
      </c>
      <c r="L10">
        <f>IFERROR(($B10/D10)*C10+(B10/G10)*F10,"")</f>
        <v/>
      </c>
      <c r="M10">
        <f>C:C+F:F+I:I</f>
        <v/>
      </c>
    </row>
    <row r="11">
      <c r="A11" t="inlineStr">
        <is>
          <t>Chainlink</t>
        </is>
      </c>
      <c r="B11">
        <f>VLOOKUP(A11,Crypto_Price!A:B,2,0)</f>
        <v/>
      </c>
      <c r="L11">
        <f>IFERROR(($B11/D11)*C11+(B11/G11)*F11,"")</f>
        <v/>
      </c>
      <c r="M11">
        <f>C:C+F:F+I:I</f>
        <v/>
      </c>
    </row>
    <row r="12">
      <c r="A12" t="inlineStr">
        <is>
          <t>USD Coin</t>
        </is>
      </c>
      <c r="B12">
        <f>VLOOKUP(A12,Crypto_Price!A:B,2,0)</f>
        <v/>
      </c>
      <c r="L12">
        <f>IFERROR(($B12/D12)*C12+(B12/G12)*F12,"")</f>
        <v/>
      </c>
      <c r="M12">
        <f>C:C+F:F+I:I</f>
        <v/>
      </c>
    </row>
    <row r="13">
      <c r="A13" t="inlineStr">
        <is>
          <t>Wrapped Bitcoin</t>
        </is>
      </c>
      <c r="B13">
        <f>VLOOKUP(A13,Crypto_Price!A:B,2,0)</f>
        <v/>
      </c>
      <c r="L13">
        <f>IFERROR(($B13/D13)*C13+(B13/G13)*F13,"")</f>
        <v/>
      </c>
      <c r="M13">
        <f>C:C+F:F+I:I</f>
        <v/>
      </c>
    </row>
    <row r="14">
      <c r="A14" t="inlineStr">
        <is>
          <t>Bitcoin SV</t>
        </is>
      </c>
      <c r="B14">
        <f>VLOOKUP(A14,Crypto_Price!A:B,2,0)</f>
        <v/>
      </c>
      <c r="L14">
        <f>IFERROR(($B14/D14)*C14+(B14/G14)*F14,"")</f>
        <v/>
      </c>
      <c r="M14">
        <f>C:C+F:F+I:I</f>
        <v/>
      </c>
    </row>
    <row r="15">
      <c r="A15" t="inlineStr">
        <is>
          <t>Stellar</t>
        </is>
      </c>
      <c r="B15">
        <f>VLOOKUP(A15,Crypto_Price!A:B,2,0)</f>
        <v/>
      </c>
      <c r="C15" t="n">
        <v>58.26</v>
      </c>
      <c r="D15" t="n">
        <v>0.1297312030041703</v>
      </c>
      <c r="E15" t="n">
        <v>449.0824</v>
      </c>
      <c r="F15" t="n">
        <v>9.77</v>
      </c>
      <c r="G15">
        <f>F15/H15</f>
        <v/>
      </c>
      <c r="H15" t="n">
        <v>65.78208840000001</v>
      </c>
      <c r="I15" t="n">
        <v>117.8</v>
      </c>
      <c r="J15">
        <f>I15/K15</f>
        <v/>
      </c>
      <c r="K15" t="n">
        <v>807.67815</v>
      </c>
      <c r="L15">
        <f>IFERROR(($B15/D15)*C15+(B15/G15)*F15+(B15/J15)*I15,"")</f>
        <v/>
      </c>
      <c r="M15">
        <f>C:C+F:F+I:I</f>
        <v/>
      </c>
    </row>
    <row r="16">
      <c r="A16" t="inlineStr">
        <is>
          <t>EOS</t>
        </is>
      </c>
      <c r="B16">
        <f>VLOOKUP(A16,Crypto_Price!A:B,2,0)</f>
        <v/>
      </c>
      <c r="L16">
        <f>IFERROR(($B16/D16)*C16+(B16/G16)*F16,"")</f>
        <v/>
      </c>
      <c r="M16">
        <f>C:C+F:F+I:I</f>
        <v/>
      </c>
    </row>
    <row r="17">
      <c r="A17" t="inlineStr">
        <is>
          <t>Monero</t>
        </is>
      </c>
      <c r="B17">
        <f>VLOOKUP(A17,Crypto_Price!A:B,2,0)</f>
        <v/>
      </c>
      <c r="L17">
        <f>IFERROR(($B17/D17)*C17+(B17/G17)*F17,"")</f>
        <v/>
      </c>
      <c r="M17">
        <f>C:C+F:F+I:I</f>
        <v/>
      </c>
    </row>
    <row r="18">
      <c r="A18" t="inlineStr">
        <is>
          <t>TRON</t>
        </is>
      </c>
      <c r="B18">
        <f>VLOOKUP(A18,Crypto_Price!A:B,2,0)</f>
        <v/>
      </c>
      <c r="L18">
        <f>IFERROR(($B18/D18)*C18+(B18/G18)*F18,"")</f>
        <v/>
      </c>
      <c r="M18">
        <f>C:C+F:F+I:I</f>
        <v/>
      </c>
    </row>
    <row r="19">
      <c r="A19" t="inlineStr">
        <is>
          <t>THETA</t>
        </is>
      </c>
      <c r="B19">
        <f>VLOOKUP(A19,Crypto_Price!A:B,2,0)</f>
        <v/>
      </c>
      <c r="L19">
        <f>IFERROR(($B19/D19)*C19+(B19/G19)*F19,"")</f>
        <v/>
      </c>
      <c r="M19">
        <f>C:C+F:F+I:I</f>
        <v/>
      </c>
    </row>
    <row r="20">
      <c r="A20" t="inlineStr">
        <is>
          <t>NEM</t>
        </is>
      </c>
      <c r="B20">
        <f>VLOOKUP(A20,Crypto_Price!A:B,2,0)</f>
        <v/>
      </c>
      <c r="L20">
        <f>IFERROR(($B20/D20)*C20+(B20/G20)*F20,"")</f>
        <v/>
      </c>
      <c r="M20">
        <f>C:C+F:F+I:I</f>
        <v/>
      </c>
    </row>
    <row r="21">
      <c r="A21" t="inlineStr">
        <is>
          <t>Tezos</t>
        </is>
      </c>
      <c r="B21">
        <f>VLOOKUP(A21,Crypto_Price!A:B,2,0)</f>
        <v/>
      </c>
      <c r="L21">
        <f>IFERROR(($B21/D21)*C21+(B21/G21)*F21,"")</f>
        <v/>
      </c>
      <c r="M21">
        <f>C:C+F:F+I:I</f>
        <v/>
      </c>
    </row>
    <row r="22">
      <c r="A22" t="inlineStr">
        <is>
          <t>VeChain</t>
        </is>
      </c>
      <c r="B22">
        <f>VLOOKUP(A22,Crypto_Price!A:B,2,0)</f>
        <v/>
      </c>
      <c r="L22">
        <f>IFERROR(($B22/D22)*C22+(B22/G22)*F22,"")</f>
        <v/>
      </c>
      <c r="M22">
        <f>C:C+F:F+I:I</f>
        <v/>
      </c>
    </row>
    <row r="23">
      <c r="A23" t="inlineStr">
        <is>
          <t>Uniswap</t>
        </is>
      </c>
      <c r="B23">
        <f>VLOOKUP(A23,Crypto_Price!A:B,2,0)</f>
        <v/>
      </c>
      <c r="L23">
        <f>IFERROR(($B23/D23)*C23+(B23/G23)*F23,"")</f>
        <v/>
      </c>
      <c r="M23">
        <f>C:C+F:F+I:I</f>
        <v/>
      </c>
    </row>
    <row r="24">
      <c r="A24" t="inlineStr">
        <is>
          <t>Celsius</t>
        </is>
      </c>
      <c r="B24">
        <f>VLOOKUP(A24,Crypto_Price!A:B,2,0)</f>
        <v/>
      </c>
      <c r="L24">
        <f>IFERROR(($B24/D24)*C24+(B24/G24)*F24,"")</f>
        <v/>
      </c>
      <c r="M24">
        <f>C:C+F:F+I:I</f>
        <v/>
      </c>
    </row>
    <row r="25">
      <c r="A25" t="inlineStr">
        <is>
          <t>Crypto.com Coin</t>
        </is>
      </c>
      <c r="B25">
        <f>VLOOKUP(A25,Crypto_Price!A:B,2,0)</f>
        <v/>
      </c>
      <c r="L25">
        <f>IFERROR(($B25/D25)*C25+(B25/G25)*F25,"")</f>
        <v/>
      </c>
      <c r="M25">
        <f>C:C+F:F+I:I</f>
        <v/>
      </c>
    </row>
    <row r="26">
      <c r="A26" t="inlineStr">
        <is>
          <t>Dogecoin</t>
        </is>
      </c>
      <c r="B26">
        <f>VLOOKUP(A26,Crypto_Price!A:B,2,0)</f>
        <v/>
      </c>
      <c r="L26">
        <f>IFERROR(($B26/D26)*C26+(B26/G26)*F26,"")</f>
        <v/>
      </c>
      <c r="M26">
        <f>C:C+F:F+I:I</f>
        <v/>
      </c>
    </row>
    <row r="27">
      <c r="A27" t="inlineStr">
        <is>
          <t>UNUS SED LEO</t>
        </is>
      </c>
      <c r="B27">
        <f>VLOOKUP(A27,Crypto_Price!A:B,2,0)</f>
        <v/>
      </c>
      <c r="L27">
        <f>IFERROR(($B27/D27)*C27+(B27/G27)*F27,"")</f>
        <v/>
      </c>
      <c r="M27">
        <f>C:C+F:F+I:I</f>
        <v/>
      </c>
    </row>
    <row r="28">
      <c r="A28" t="inlineStr">
        <is>
          <t>Cosmos</t>
        </is>
      </c>
      <c r="B28">
        <f>VLOOKUP(A28,Crypto_Price!A:B,2,0)</f>
        <v/>
      </c>
      <c r="L28">
        <f>IFERROR(($B28/D28)*C28+(B28/G28)*F28,"")</f>
        <v/>
      </c>
      <c r="M28">
        <f>C:C+F:F+I:I</f>
        <v/>
      </c>
    </row>
    <row r="29">
      <c r="A29" t="inlineStr">
        <is>
          <t>Aave</t>
        </is>
      </c>
      <c r="B29">
        <f>VLOOKUP(A29,Crypto_Price!A:B,2,0)</f>
        <v/>
      </c>
      <c r="L29">
        <f>IFERROR(($B29/D29)*C29+(B29/G29)*F29,"")</f>
        <v/>
      </c>
      <c r="M29">
        <f>C:C+F:F+I:I</f>
        <v/>
      </c>
    </row>
    <row r="30">
      <c r="A30" t="inlineStr">
        <is>
          <t>Neo</t>
        </is>
      </c>
      <c r="B30">
        <f>VLOOKUP(A30,Crypto_Price!A:B,2,0)</f>
        <v/>
      </c>
      <c r="L30">
        <f>IFERROR(($B30/D30)*C30+(B30/G30)*F30,"")</f>
        <v/>
      </c>
      <c r="M30">
        <f>C:C+F:F+I:I</f>
        <v/>
      </c>
    </row>
    <row r="31">
      <c r="A31" t="inlineStr">
        <is>
          <t>Dai</t>
        </is>
      </c>
      <c r="B31">
        <f>VLOOKUP(A31,Crypto_Price!A:B,2,0)</f>
        <v/>
      </c>
      <c r="L31">
        <f>IFERROR(($B31/D31)*C31+(B31/G31)*F31,"")</f>
        <v/>
      </c>
      <c r="M31">
        <f>C:C+F:F+I:I</f>
        <v/>
      </c>
    </row>
    <row r="32">
      <c r="A32" t="inlineStr">
        <is>
          <t>Binance USD</t>
        </is>
      </c>
      <c r="B32">
        <f>VLOOKUP(A32,Crypto_Price!A:B,2,0)</f>
        <v/>
      </c>
      <c r="L32">
        <f>IFERROR(($B32/D32)*C32+(B32/G32)*F32,"")</f>
        <v/>
      </c>
      <c r="M32">
        <f>C:C+F:F+I:I</f>
        <v/>
      </c>
    </row>
    <row r="33">
      <c r="A33" t="inlineStr">
        <is>
          <t>Synthetix</t>
        </is>
      </c>
      <c r="B33">
        <f>VLOOKUP(A33,Crypto_Price!A:B,2,0)</f>
        <v/>
      </c>
      <c r="L33">
        <f>IFERROR(($B33/D33)*C33+(B33/G33)*F33,"")</f>
        <v/>
      </c>
      <c r="M33">
        <f>C:C+F:F+I:I</f>
        <v/>
      </c>
    </row>
    <row r="34">
      <c r="A34" t="inlineStr">
        <is>
          <t>Huobi Token</t>
        </is>
      </c>
      <c r="B34">
        <f>VLOOKUP(A34,Crypto_Price!A:B,2,0)</f>
        <v/>
      </c>
      <c r="L34">
        <f>IFERROR(($B34/D34)*C34+(B34/G34)*F34,"")</f>
        <v/>
      </c>
      <c r="M34">
        <f>C:C+F:F+I:I</f>
        <v/>
      </c>
    </row>
    <row r="35">
      <c r="A35" t="inlineStr">
        <is>
          <t>Filecoin</t>
        </is>
      </c>
      <c r="B35">
        <f>VLOOKUP(A35,Crypto_Price!A:B,2,0)</f>
        <v/>
      </c>
      <c r="L35">
        <f>IFERROR(($B35/D35)*C35+(B35/G35)*F35,"")</f>
        <v/>
      </c>
      <c r="M35">
        <f>C:C+F:F+I:I</f>
        <v/>
      </c>
    </row>
    <row r="36">
      <c r="A36" t="inlineStr">
        <is>
          <t>Revain</t>
        </is>
      </c>
      <c r="B36">
        <f>VLOOKUP(A36,Crypto_Price!A:B,2,0)</f>
        <v/>
      </c>
      <c r="L36">
        <f>IFERROR(($B36/D36)*C36+(B36/G36)*F36,"")</f>
        <v/>
      </c>
      <c r="M36">
        <f>C:C+F:F+I:I</f>
        <v/>
      </c>
    </row>
    <row r="37">
      <c r="A37" t="inlineStr">
        <is>
          <t>Dash</t>
        </is>
      </c>
      <c r="B37">
        <f>VLOOKUP(A37,Crypto_Price!A:B,2,0)</f>
        <v/>
      </c>
      <c r="L37">
        <f>IFERROR(($B37/D37)*C37+(B37/G37)*F37,"")</f>
        <v/>
      </c>
      <c r="M37">
        <f>C:C+F:F+I:I</f>
        <v/>
      </c>
    </row>
    <row r="38">
      <c r="A38" t="inlineStr">
        <is>
          <t>IOTA</t>
        </is>
      </c>
      <c r="B38">
        <f>VLOOKUP(A38,Crypto_Price!A:B,2,0)</f>
        <v/>
      </c>
      <c r="L38">
        <f>IFERROR(($B38/D38)*C38+(B38/G38)*F38,"")</f>
        <v/>
      </c>
      <c r="M38">
        <f>C:C+F:F+I:I</f>
        <v/>
      </c>
    </row>
    <row r="39">
      <c r="A39" t="inlineStr">
        <is>
          <t>Ethereum Classic</t>
        </is>
      </c>
      <c r="B39">
        <f>VLOOKUP(A39,Crypto_Price!A:B,2,0)</f>
        <v/>
      </c>
      <c r="L39">
        <f>IFERROR(($B39/D39)*C39+(B39/G39)*F39,"")</f>
        <v/>
      </c>
      <c r="M39">
        <f>C:C+F:F+I:I</f>
        <v/>
      </c>
    </row>
    <row r="40">
      <c r="A40" t="inlineStr">
        <is>
          <t>Zilliqa</t>
        </is>
      </c>
      <c r="B40">
        <f>VLOOKUP(A40,Crypto_Price!A:B,2,0)</f>
        <v/>
      </c>
      <c r="L40">
        <f>IFERROR(($B40/D40)*C40+(B40/G40)*F40,"")</f>
        <v/>
      </c>
      <c r="M40">
        <f>C:C+F:F+I:I</f>
        <v/>
      </c>
    </row>
    <row r="41">
      <c r="A41" t="inlineStr">
        <is>
          <t>yearn.finance</t>
        </is>
      </c>
      <c r="B41">
        <f>VLOOKUP(A41,Crypto_Price!A:B,2,0)</f>
        <v/>
      </c>
      <c r="L41">
        <f>IFERROR(($B41/D41)*C41+(B41/G41)*F41,"")</f>
        <v/>
      </c>
      <c r="M41">
        <f>C:C+F:F+I:I</f>
        <v/>
      </c>
    </row>
    <row r="42">
      <c r="A42" t="inlineStr">
        <is>
          <t>SushiSwap</t>
        </is>
      </c>
      <c r="B42">
        <f>VLOOKUP(A42,Crypto_Price!A:B,2,0)</f>
        <v/>
      </c>
      <c r="L42">
        <f>IFERROR(($B42/D42)*C42+(B42/G42)*F42,"")</f>
        <v/>
      </c>
      <c r="M42">
        <f>C:C+F:F+I:I</f>
        <v/>
      </c>
    </row>
    <row r="43">
      <c r="A43" t="inlineStr">
        <is>
          <t>Compound</t>
        </is>
      </c>
      <c r="B43">
        <f>VLOOKUP(A43,Crypto_Price!A:B,2,0)</f>
        <v/>
      </c>
      <c r="L43">
        <f>IFERROR(($B43/D43)*C43+(B43/G43)*F43,"")</f>
        <v/>
      </c>
      <c r="M43">
        <f>C:C+F:F+I:I</f>
        <v/>
      </c>
    </row>
    <row r="44">
      <c r="A44" t="inlineStr">
        <is>
          <t>Maker</t>
        </is>
      </c>
      <c r="B44">
        <f>VLOOKUP(A44,Crypto_Price!A:B,2,0)</f>
        <v/>
      </c>
      <c r="L44">
        <f>IFERROR(($B44/D44)*C44+(B44/G44)*F44,"")</f>
        <v/>
      </c>
      <c r="M44">
        <f>C:C+F:F+I:I</f>
        <v/>
      </c>
    </row>
    <row r="45">
      <c r="A45" t="inlineStr">
        <is>
          <t>Zcash</t>
        </is>
      </c>
      <c r="B45">
        <f>VLOOKUP(A45,Crypto_Price!A:B,2,0)</f>
        <v/>
      </c>
      <c r="L45">
        <f>IFERROR(($B45/D45)*C45+(B45/G45)*F45,"")</f>
        <v/>
      </c>
      <c r="M45">
        <f>C:C+F:F+I:I</f>
        <v/>
      </c>
    </row>
    <row r="46">
      <c r="A46" t="inlineStr">
        <is>
          <t>FTX Token</t>
        </is>
      </c>
      <c r="B46">
        <f>VLOOKUP(A46,Crypto_Price!A:B,2,0)</f>
        <v/>
      </c>
      <c r="L46">
        <f>IFERROR(($B46/D46)*C46+(B46/G46)*F46,"")</f>
        <v/>
      </c>
      <c r="M46">
        <f>C:C+F:F+I:I</f>
        <v/>
      </c>
    </row>
    <row r="47">
      <c r="A47" t="inlineStr">
        <is>
          <t>Waves</t>
        </is>
      </c>
      <c r="B47">
        <f>VLOOKUP(A47,Crypto_Price!A:B,2,0)</f>
        <v/>
      </c>
      <c r="L47">
        <f>IFERROR(($B47/D47)*C47+(B47/G47)*F47,"")</f>
        <v/>
      </c>
      <c r="M47">
        <f>C:C+F:F+I:I</f>
        <v/>
      </c>
    </row>
    <row r="48">
      <c r="A48" t="inlineStr">
        <is>
          <t>Kusama</t>
        </is>
      </c>
      <c r="B48">
        <f>VLOOKUP(A48,Crypto_Price!A:B,2,0)</f>
        <v/>
      </c>
      <c r="L48">
        <f>IFERROR(($B48/D48)*C48+(B48/G48)*F48,"")</f>
        <v/>
      </c>
      <c r="M48">
        <f>C:C+F:F+I:I</f>
        <v/>
      </c>
    </row>
    <row r="49">
      <c r="A49" t="inlineStr">
        <is>
          <t>Decred</t>
        </is>
      </c>
      <c r="B49">
        <f>VLOOKUP(A49,Crypto_Price!A:B,2,0)</f>
        <v/>
      </c>
      <c r="L49">
        <f>IFERROR(($B49/D49)*C49+(B49/G49)*F49,"")</f>
        <v/>
      </c>
      <c r="M49">
        <f>C:C+F:F+I:I</f>
        <v/>
      </c>
    </row>
    <row r="50">
      <c r="A50" t="inlineStr">
        <is>
          <t>Algorand</t>
        </is>
      </c>
      <c r="B50">
        <f>VLOOKUP(A50,Crypto_Price!A:B,2,0)</f>
        <v/>
      </c>
      <c r="L50">
        <f>IFERROR(($B50/D50)*C50+(B50/G50)*F50,"")</f>
        <v/>
      </c>
      <c r="M50">
        <f>C:C+F:F+I:I</f>
        <v/>
      </c>
    </row>
    <row r="51">
      <c r="A51" t="inlineStr">
        <is>
          <t>UMA</t>
        </is>
      </c>
      <c r="B51">
        <f>VLOOKUP(A51,Crypto_Price!A:B,2,0)</f>
        <v/>
      </c>
      <c r="L51">
        <f>IFERROR(($B51/D51)*C51+(B51/G51)*F51,"")</f>
        <v/>
      </c>
      <c r="M51">
        <f>C:C+F:F+I:I</f>
        <v/>
      </c>
    </row>
    <row r="52">
      <c r="A52" t="inlineStr">
        <is>
          <t>OKB</t>
        </is>
      </c>
      <c r="B52">
        <f>VLOOKUP(A52,Crypto_Price!A:B,2,0)</f>
        <v/>
      </c>
      <c r="L52">
        <f>IFERROR(($B52/D52)*C52+(B52/G52)*F52,"")</f>
        <v/>
      </c>
      <c r="M52">
        <f>C:C+F:F+I:I</f>
        <v/>
      </c>
    </row>
    <row r="53">
      <c r="A53" t="inlineStr">
        <is>
          <t>OMG Network</t>
        </is>
      </c>
      <c r="B53">
        <f>VLOOKUP(A53,Crypto_Price!A:B,2,0)</f>
        <v/>
      </c>
      <c r="L53">
        <f>IFERROR(($B53/D53)*C53+(B53/G53)*F53,"")</f>
        <v/>
      </c>
      <c r="M53">
        <f>C:C+F:F+I:I</f>
        <v/>
      </c>
    </row>
    <row r="54">
      <c r="A54" t="inlineStr">
        <is>
          <t>Elrond</t>
        </is>
      </c>
      <c r="B54">
        <f>VLOOKUP(A54,Crypto_Price!A:B,2,0)</f>
        <v/>
      </c>
      <c r="L54">
        <f>IFERROR(($B54/D54)*C54+(B54/G54)*F54,"")</f>
        <v/>
      </c>
      <c r="M54">
        <f>C:C+F:F+I:I</f>
        <v/>
      </c>
    </row>
    <row r="55">
      <c r="A55" t="inlineStr">
        <is>
          <t>Ontology</t>
        </is>
      </c>
      <c r="B55">
        <f>VLOOKUP(A55,Crypto_Price!A:B,2,0)</f>
        <v/>
      </c>
      <c r="L55">
        <f>IFERROR(($B55/D55)*C55+(B55/G55)*F55,"")</f>
        <v/>
      </c>
      <c r="M55">
        <f>C:C+F:F+I:I</f>
        <v/>
      </c>
    </row>
    <row r="56">
      <c r="A56" t="inlineStr">
        <is>
          <t>renBTC</t>
        </is>
      </c>
      <c r="B56">
        <f>VLOOKUP(A56,Crypto_Price!A:B,2,0)</f>
        <v/>
      </c>
      <c r="L56">
        <f>IFERROR(($B56/D56)*C56+(B56/G56)*F56,"")</f>
        <v/>
      </c>
      <c r="M56">
        <f>C:C+F:F+I:I</f>
        <v/>
      </c>
    </row>
    <row r="57">
      <c r="A57" t="inlineStr">
        <is>
          <t>DigiByte</t>
        </is>
      </c>
      <c r="B57">
        <f>VLOOKUP(A57,Crypto_Price!A:B,2,0)</f>
        <v/>
      </c>
      <c r="L57">
        <f>IFERROR(($B57/D57)*C57+(B57/G57)*F57,"")</f>
        <v/>
      </c>
      <c r="M57">
        <f>C:C+F:F+I:I</f>
        <v/>
      </c>
    </row>
    <row r="58">
      <c r="A58" t="inlineStr">
        <is>
          <t>The Graph</t>
        </is>
      </c>
      <c r="B58">
        <f>VLOOKUP(A58,Crypto_Price!A:B,2,0)</f>
        <v/>
      </c>
      <c r="L58">
        <f>IFERROR(($B58/D58)*C58+(B58/G58)*F58,"")</f>
        <v/>
      </c>
      <c r="M58">
        <f>C:C+F:F+I:I</f>
        <v/>
      </c>
    </row>
    <row r="59">
      <c r="A59" t="inlineStr">
        <is>
          <t>Loopring</t>
        </is>
      </c>
      <c r="B59">
        <f>VLOOKUP(A59,Crypto_Price!A:B,2,0)</f>
        <v/>
      </c>
      <c r="L59">
        <f>IFERROR(($B59/D59)*C59+(B59/G59)*F59,"")</f>
        <v/>
      </c>
      <c r="M59">
        <f>C:C+F:F+I:I</f>
        <v/>
      </c>
    </row>
    <row r="60">
      <c r="A60" t="inlineStr">
        <is>
          <t>Nexo</t>
        </is>
      </c>
      <c r="B60">
        <f>VLOOKUP(A60,Crypto_Price!A:B,2,0)</f>
        <v/>
      </c>
      <c r="L60">
        <f>IFERROR(($B60/D60)*C60+(B60/G60)*F60,"")</f>
        <v/>
      </c>
      <c r="M60">
        <f>C:C+F:F+I:I</f>
        <v/>
      </c>
    </row>
    <row r="61">
      <c r="A61" t="inlineStr">
        <is>
          <t>Terra</t>
        </is>
      </c>
      <c r="B61">
        <f>VLOOKUP(A61,Crypto_Price!A:B,2,0)</f>
        <v/>
      </c>
      <c r="L61">
        <f>IFERROR(($B61/D61)*C61+(B61/G61)*F61,"")</f>
        <v/>
      </c>
      <c r="M61">
        <f>C:C+F:F+I:I</f>
        <v/>
      </c>
    </row>
    <row r="62">
      <c r="A62" t="inlineStr">
        <is>
          <t>Blockstack</t>
        </is>
      </c>
      <c r="B62">
        <f>VLOOKUP(A62,Crypto_Price!A:B,2,0)</f>
        <v/>
      </c>
      <c r="L62">
        <f>IFERROR(($B62/D62)*C62+(B62/G62)*F62,"")</f>
        <v/>
      </c>
      <c r="M62">
        <f>C:C+F:F+I:I</f>
        <v/>
      </c>
    </row>
    <row r="63">
      <c r="A63" t="inlineStr">
        <is>
          <t>Basic Attention Token</t>
        </is>
      </c>
      <c r="B63">
        <f>VLOOKUP(A63,Crypto_Price!A:B,2,0)</f>
        <v/>
      </c>
      <c r="L63">
        <f>IFERROR(($B63/D63)*C63+(B63/G63)*F63,"")</f>
        <v/>
      </c>
      <c r="M63">
        <f>C:C+F:F+I:I</f>
        <v/>
      </c>
    </row>
    <row r="64">
      <c r="A64" t="inlineStr">
        <is>
          <t>BitTorrent</t>
        </is>
      </c>
      <c r="B64">
        <f>VLOOKUP(A64,Crypto_Price!A:B,2,0)</f>
        <v/>
      </c>
      <c r="L64">
        <f>IFERROR(($B64/D64)*C64+(B64/G64)*F64,"")</f>
        <v/>
      </c>
      <c r="M64">
        <f>C:C+F:F+I:I</f>
        <v/>
      </c>
    </row>
    <row r="65">
      <c r="A65" t="inlineStr">
        <is>
          <t>Reserve Rights</t>
        </is>
      </c>
      <c r="B65">
        <f>VLOOKUP(A65,Crypto_Price!A:B,2,0)</f>
        <v/>
      </c>
      <c r="L65">
        <f>IFERROR(($B65/D65)*C65+(B65/G65)*F65,"")</f>
        <v/>
      </c>
      <c r="M65">
        <f>C:C+F:F+I:I</f>
        <v/>
      </c>
    </row>
    <row r="66">
      <c r="A66" t="inlineStr">
        <is>
          <t>Ren</t>
        </is>
      </c>
      <c r="B66">
        <f>VLOOKUP(A66,Crypto_Price!A:B,2,0)</f>
        <v/>
      </c>
      <c r="L66">
        <f>IFERROR(($B66/D66)*C66+(B66/G66)*F66,"")</f>
        <v/>
      </c>
      <c r="M66">
        <f>C:C+F:F+I:I</f>
        <v/>
      </c>
    </row>
    <row r="67">
      <c r="A67" t="inlineStr">
        <is>
          <t>0x</t>
        </is>
      </c>
      <c r="B67">
        <f>VLOOKUP(A67,Crypto_Price!A:B,2,0)</f>
        <v/>
      </c>
      <c r="L67">
        <f>IFERROR(($B67/D67)*C67+(B67/G67)*F67,"")</f>
        <v/>
      </c>
      <c r="M67">
        <f>C:C+F:F+I:I</f>
        <v/>
      </c>
    </row>
    <row r="68">
      <c r="A68" t="inlineStr">
        <is>
          <t>NEAR Protocol</t>
        </is>
      </c>
      <c r="B68">
        <f>VLOOKUP(A68,Crypto_Price!A:B,2,0)</f>
        <v/>
      </c>
      <c r="L68">
        <f>IFERROR(($B68/D68)*C68+(B68/G68)*F68,"")</f>
        <v/>
      </c>
      <c r="M68">
        <f>C:C+F:F+I:I</f>
        <v/>
      </c>
    </row>
    <row r="69">
      <c r="A69" t="inlineStr">
        <is>
          <t>ICON</t>
        </is>
      </c>
      <c r="B69">
        <f>VLOOKUP(A69,Crypto_Price!A:B,2,0)</f>
        <v/>
      </c>
      <c r="L69">
        <f>IFERROR(($B69/D69)*C69+(B69/G69)*F69,"")</f>
        <v/>
      </c>
      <c r="M69">
        <f>C:C+F:F+I:I</f>
        <v/>
      </c>
    </row>
    <row r="70">
      <c r="A70" t="inlineStr">
        <is>
          <t>Avalanche</t>
        </is>
      </c>
      <c r="B70">
        <f>VLOOKUP(A70,Crypto_Price!A:B,2,0)</f>
        <v/>
      </c>
      <c r="L70">
        <f>IFERROR(($B70/D70)*C70+(B70/G70)*F70,"")</f>
        <v/>
      </c>
      <c r="M70">
        <f>C:C+F:F+I:I</f>
        <v/>
      </c>
    </row>
    <row r="71">
      <c r="A71" t="inlineStr">
        <is>
          <t>TrueUSD</t>
        </is>
      </c>
      <c r="B71">
        <f>VLOOKUP(A71,Crypto_Price!A:B,2,0)</f>
        <v/>
      </c>
      <c r="L71">
        <f>IFERROR(($B71/D71)*C71+(B71/G71)*F71,"")</f>
        <v/>
      </c>
      <c r="M71">
        <f>C:C+F:F+I:I</f>
        <v/>
      </c>
    </row>
    <row r="72">
      <c r="A72" t="inlineStr">
        <is>
          <t>SwissBorg</t>
        </is>
      </c>
      <c r="B72">
        <f>VLOOKUP(A72,Crypto_Price!A:B,2,0)</f>
        <v/>
      </c>
      <c r="L72">
        <f>IFERROR(($B72/D72)*C72+(B72/G72)*F72,"")</f>
        <v/>
      </c>
      <c r="M72">
        <f>C:C+F:F+I:I</f>
        <v/>
      </c>
    </row>
    <row r="73">
      <c r="A73" t="inlineStr">
        <is>
          <t>Qtum</t>
        </is>
      </c>
      <c r="B73">
        <f>VLOOKUP(A73,Crypto_Price!A:B,2,0)</f>
        <v/>
      </c>
      <c r="L73">
        <f>IFERROR(($B73/D73)*C73+(B73/G73)*F73,"")</f>
        <v/>
      </c>
      <c r="M73">
        <f>C:C+F:F+I:I</f>
        <v/>
      </c>
    </row>
    <row r="74">
      <c r="A74" t="inlineStr">
        <is>
          <t>Ampleforth</t>
        </is>
      </c>
      <c r="B74">
        <f>VLOOKUP(A74,Crypto_Price!A:B,2,0)</f>
        <v/>
      </c>
      <c r="L74">
        <f>IFERROR(($B74/D74)*C74+(B74/G74)*F74,"")</f>
        <v/>
      </c>
      <c r="M74">
        <f>C:C+F:F+I:I</f>
        <v/>
      </c>
    </row>
    <row r="75">
      <c r="A75" t="inlineStr">
        <is>
          <t>Paxos Standard</t>
        </is>
      </c>
      <c r="B75">
        <f>VLOOKUP(A75,Crypto_Price!A:B,2,0)</f>
        <v/>
      </c>
      <c r="L75">
        <f>IFERROR(($B75/D75)*C75+(B75/G75)*F75,"")</f>
        <v/>
      </c>
      <c r="M75">
        <f>C:C+F:F+I:I</f>
        <v/>
      </c>
    </row>
    <row r="76">
      <c r="A76" t="inlineStr">
        <is>
          <t>THORChain</t>
        </is>
      </c>
      <c r="B76">
        <f>VLOOKUP(A76,Crypto_Price!A:B,2,0)</f>
        <v/>
      </c>
      <c r="L76">
        <f>IFERROR(($B76/D76)*C76+(B76/G76)*F76,"")</f>
        <v/>
      </c>
      <c r="M76">
        <f>C:C+F:F+I:I</f>
        <v/>
      </c>
    </row>
    <row r="77">
      <c r="A77" t="inlineStr">
        <is>
          <t>Hedera Hashgraph</t>
        </is>
      </c>
      <c r="B77">
        <f>VLOOKUP(A77,Crypto_Price!A:B,2,0)</f>
        <v/>
      </c>
      <c r="L77">
        <f>IFERROR(($B77/D77)*C77+(B77/G77)*F77,"")</f>
        <v/>
      </c>
      <c r="M77">
        <f>C:C+F:F+I:I</f>
        <v/>
      </c>
    </row>
    <row r="78">
      <c r="A78" t="inlineStr">
        <is>
          <t>Siacoin</t>
        </is>
      </c>
      <c r="B78">
        <f>VLOOKUP(A78,Crypto_Price!A:B,2,0)</f>
        <v/>
      </c>
      <c r="L78">
        <f>IFERROR(($B78/D78)*C78+(B78/G78)*F78,"")</f>
        <v/>
      </c>
      <c r="M78">
        <f>C:C+F:F+I:I</f>
        <v/>
      </c>
    </row>
    <row r="79">
      <c r="A79" t="inlineStr">
        <is>
          <t>Nano</t>
        </is>
      </c>
      <c r="B79">
        <f>VLOOKUP(A79,Crypto_Price!A:B,2,0)</f>
        <v/>
      </c>
      <c r="L79">
        <f>IFERROR(($B79/D79)*C79+(B79/G79)*F79,"")</f>
        <v/>
      </c>
      <c r="M79">
        <f>C:C+F:F+I:I</f>
        <v/>
      </c>
    </row>
    <row r="80">
      <c r="A80" t="inlineStr">
        <is>
          <t>HUSD</t>
        </is>
      </c>
      <c r="B80">
        <f>VLOOKUP(A80,Crypto_Price!A:B,2,0)</f>
        <v/>
      </c>
      <c r="L80">
        <f>IFERROR(($B80/D80)*C80+(B80/G80)*F80,"")</f>
        <v/>
      </c>
      <c r="M80">
        <f>C:C+F:F+I:I</f>
        <v/>
      </c>
    </row>
    <row r="81">
      <c r="A81" t="inlineStr">
        <is>
          <t>NXM</t>
        </is>
      </c>
      <c r="B81">
        <f>VLOOKUP(A81,Crypto_Price!A:B,2,0)</f>
        <v/>
      </c>
      <c r="L81">
        <f>IFERROR(($B81/D81)*C81+(B81/G81)*F81,"")</f>
        <v/>
      </c>
      <c r="M81">
        <f>C:C+F:F+I:I</f>
        <v/>
      </c>
    </row>
    <row r="82">
      <c r="A82" t="inlineStr">
        <is>
          <t>Energy Web Token</t>
        </is>
      </c>
      <c r="B82">
        <f>VLOOKUP(A82,Crypto_Price!A:B,2,0)</f>
        <v/>
      </c>
      <c r="L82">
        <f>IFERROR(($B82/D82)*C82+(B82/G82)*F82,"")</f>
        <v/>
      </c>
      <c r="M82">
        <f>C:C+F:F+I:I</f>
        <v/>
      </c>
    </row>
    <row r="83">
      <c r="A83" t="inlineStr">
        <is>
          <t>Augur</t>
        </is>
      </c>
      <c r="B83">
        <f>VLOOKUP(A83,Crypto_Price!A:B,2,0)</f>
        <v/>
      </c>
      <c r="L83">
        <f>IFERROR(($B83/D83)*C83+(B83/G83)*F83,"")</f>
        <v/>
      </c>
      <c r="M83">
        <f>C:C+F:F+I:I</f>
        <v/>
      </c>
    </row>
    <row r="84">
      <c r="A84" t="inlineStr">
        <is>
          <t>Celo</t>
        </is>
      </c>
      <c r="B84">
        <f>VLOOKUP(A84,Crypto_Price!A:B,2,0)</f>
        <v/>
      </c>
      <c r="L84">
        <f>IFERROR(($B84/D84)*C84+(B84/G84)*F84,"")</f>
        <v/>
      </c>
      <c r="M84">
        <f>C:C+F:F+I:I</f>
        <v/>
      </c>
    </row>
    <row r="85">
      <c r="A85" t="inlineStr">
        <is>
          <t>TerraUSD</t>
        </is>
      </c>
      <c r="B85">
        <f>VLOOKUP(A85,Crypto_Price!A:B,2,0)</f>
        <v/>
      </c>
      <c r="L85">
        <f>IFERROR(($B85/D85)*C85+(B85/G85)*F85,"")</f>
        <v/>
      </c>
      <c r="M85">
        <f>C:C+F:F+I:I</f>
        <v/>
      </c>
    </row>
    <row r="86">
      <c r="A86" t="inlineStr">
        <is>
          <t>Ocean Protocol</t>
        </is>
      </c>
      <c r="B86">
        <f>VLOOKUP(A86,Crypto_Price!A:B,2,0)</f>
        <v/>
      </c>
      <c r="L86">
        <f>IFERROR(($B86/D86)*C86+(B86/G86)*F86,"")</f>
        <v/>
      </c>
      <c r="M86">
        <f>C:C+F:F+I:I</f>
        <v/>
      </c>
    </row>
    <row r="87">
      <c r="A87" t="inlineStr">
        <is>
          <t>ABBC Coin</t>
        </is>
      </c>
      <c r="B87">
        <f>VLOOKUP(A87,Crypto_Price!A:B,2,0)</f>
        <v/>
      </c>
      <c r="L87">
        <f>IFERROR(($B87/D87)*C87+(B87/G87)*F87,"")</f>
        <v/>
      </c>
      <c r="M87">
        <f>C:C+F:F+I:I</f>
        <v/>
      </c>
    </row>
    <row r="88">
      <c r="A88" t="inlineStr">
        <is>
          <t>Kyber Network</t>
        </is>
      </c>
      <c r="B88">
        <f>VLOOKUP(A88,Crypto_Price!A:B,2,0)</f>
        <v/>
      </c>
      <c r="L88">
        <f>IFERROR(($B88/D88)*C88+(B88/G88)*F88,"")</f>
        <v/>
      </c>
      <c r="M88">
        <f>C:C+F:F+I:I</f>
        <v/>
      </c>
    </row>
    <row r="89">
      <c r="A89" t="inlineStr">
        <is>
          <t>Bitcoin Gold</t>
        </is>
      </c>
      <c r="B89">
        <f>VLOOKUP(A89,Crypto_Price!A:B,2,0)</f>
        <v/>
      </c>
      <c r="L89">
        <f>IFERROR(($B89/D89)*C89+(B89/G89)*F89,"")</f>
        <v/>
      </c>
      <c r="M89">
        <f>C:C+F:F+I:I</f>
        <v/>
      </c>
    </row>
    <row r="90">
      <c r="A90" t="inlineStr">
        <is>
          <t>HedgeTrade</t>
        </is>
      </c>
      <c r="B90">
        <f>VLOOKUP(A90,Crypto_Price!A:B,2,0)</f>
        <v/>
      </c>
      <c r="L90">
        <f>IFERROR(($B90/D90)*C90+(B90/G90)*F90,"")</f>
        <v/>
      </c>
      <c r="M90">
        <f>C:C+F:F+I:I</f>
        <v/>
      </c>
    </row>
    <row r="91">
      <c r="A91" t="inlineStr">
        <is>
          <t>Verge</t>
        </is>
      </c>
      <c r="B91">
        <f>VLOOKUP(A91,Crypto_Price!A:B,2,0)</f>
        <v/>
      </c>
      <c r="L91">
        <f>IFERROR(($B91/D91)*C91+(B91/G91)*F91,"")</f>
        <v/>
      </c>
      <c r="M91">
        <f>C:C+F:F+I:I</f>
        <v/>
      </c>
    </row>
    <row r="92">
      <c r="A92" t="inlineStr">
        <is>
          <t>Theta Fuel</t>
        </is>
      </c>
      <c r="B92">
        <f>VLOOKUP(A92,Crypto_Price!A:B,2,0)</f>
        <v/>
      </c>
      <c r="L92">
        <f>IFERROR(($B92/D92)*C92+(B92/G92)*F92,"")</f>
        <v/>
      </c>
      <c r="M92">
        <f>C:C+F:F+I:I</f>
        <v/>
      </c>
    </row>
    <row r="93">
      <c r="A93" t="inlineStr">
        <is>
          <t>Lisk</t>
        </is>
      </c>
      <c r="B93">
        <f>VLOOKUP(A93,Crypto_Price!A:B,2,0)</f>
        <v/>
      </c>
      <c r="L93">
        <f>IFERROR(($B93/D93)*C93+(B93/G93)*F93,"")</f>
        <v/>
      </c>
      <c r="M93">
        <f>C:C+F:F+I:I</f>
        <v/>
      </c>
    </row>
    <row r="94">
      <c r="A94" t="inlineStr">
        <is>
          <t>Horizen</t>
        </is>
      </c>
      <c r="B94">
        <f>VLOOKUP(A94,Crypto_Price!A:B,2,0)</f>
        <v/>
      </c>
      <c r="L94">
        <f>IFERROR(($B94/D94)*C94+(B94/G94)*F94,"")</f>
        <v/>
      </c>
      <c r="M94">
        <f>C:C+F:F+I:I</f>
        <v/>
      </c>
    </row>
    <row r="95">
      <c r="A95" t="inlineStr">
        <is>
          <t>Band Protocol</t>
        </is>
      </c>
      <c r="B95">
        <f>VLOOKUP(A95,Crypto_Price!A:B,2,0)</f>
        <v/>
      </c>
      <c r="L95">
        <f>IFERROR(($B95/D95)*C95+(B95/G95)*F95,"")</f>
        <v/>
      </c>
      <c r="M95">
        <f>C:C+F:F+I:I</f>
        <v/>
      </c>
    </row>
    <row r="96">
      <c r="A96" t="inlineStr">
        <is>
          <t>Quant</t>
        </is>
      </c>
      <c r="B96">
        <f>VLOOKUP(A96,Crypto_Price!A:B,2,0)</f>
        <v/>
      </c>
      <c r="L96">
        <f>IFERROR(($B96/D96)*C96+(B96/G96)*F96,"")</f>
        <v/>
      </c>
      <c r="M96">
        <f>C:C+F:F+I:I</f>
        <v/>
      </c>
    </row>
    <row r="97">
      <c r="A97" t="inlineStr">
        <is>
          <t>Gnosis</t>
        </is>
      </c>
      <c r="B97">
        <f>VLOOKUP(A97,Crypto_Price!A:B,2,0)</f>
        <v/>
      </c>
      <c r="L97">
        <f>IFERROR(($B97/D97)*C97+(B97/G97)*F97,"")</f>
        <v/>
      </c>
      <c r="M97">
        <f>C:C+F:F+I:I</f>
        <v/>
      </c>
    </row>
    <row r="98">
      <c r="A98" t="inlineStr">
        <is>
          <t>Bancor</t>
        </is>
      </c>
      <c r="B98">
        <f>VLOOKUP(A98,Crypto_Price!A:B,2,0)</f>
        <v/>
      </c>
      <c r="L98">
        <f>IFERROR(($B98/D98)*C98+(B98/G98)*F98,"")</f>
        <v/>
      </c>
      <c r="M98">
        <f>C:C+F:F+I:I</f>
        <v/>
      </c>
    </row>
    <row r="99">
      <c r="A99" t="inlineStr">
        <is>
          <t>MaidSafeCoin</t>
        </is>
      </c>
      <c r="B99">
        <f>VLOOKUP(A99,Crypto_Price!A:B,2,0)</f>
        <v/>
      </c>
      <c r="L99">
        <f>IFERROR(($B99/D99)*C99+(B99/G99)*F99,"")</f>
        <v/>
      </c>
      <c r="M99">
        <f>C:C+F:F+I:I</f>
        <v/>
      </c>
    </row>
    <row r="100">
      <c r="A100" t="inlineStr">
        <is>
          <t>Aragon</t>
        </is>
      </c>
      <c r="B100">
        <f>VLOOKUP(A100,Crypto_Price!A:B,2,0)</f>
        <v/>
      </c>
      <c r="L100">
        <f>IFERROR(($B100/D100)*C100+(B100/G100)*F100,"")</f>
        <v/>
      </c>
      <c r="M100">
        <f>C:C+F:F+I:I</f>
        <v/>
      </c>
    </row>
    <row r="101">
      <c r="L101">
        <f>IFERROR(($B101/D101)*C101+(B101/G101)*F101,"")</f>
        <v/>
      </c>
      <c r="M101">
        <f>C:C+F:F+I:I</f>
        <v/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0"/>
  <sheetViews>
    <sheetView tabSelected="1" workbookViewId="0">
      <selection activeCell="C1" sqref="C1:C1048576"/>
    </sheetView>
  </sheetViews>
  <sheetFormatPr baseColWidth="10" defaultColWidth="9.140625" defaultRowHeight="15"/>
  <cols>
    <col width="20" bestFit="1" customWidth="1" min="1" max="1"/>
    <col width="20" customWidth="1" min="2" max="2"/>
    <col width="20" customWidth="1" min="3" max="3"/>
  </cols>
  <sheetData>
    <row r="1">
      <c r="A1" s="5" t="inlineStr">
        <is>
          <t>Cryptocurrency</t>
        </is>
      </c>
      <c r="B1" s="5" t="inlineStr">
        <is>
          <t>Price in USD</t>
        </is>
      </c>
    </row>
    <row r="2">
      <c r="A2" t="inlineStr">
        <is>
          <t>Bitcoin</t>
        </is>
      </c>
      <c r="B2" t="n">
        <v>31621.55468593298</v>
      </c>
    </row>
    <row r="3">
      <c r="A3" t="inlineStr">
        <is>
          <t>Ethereum</t>
        </is>
      </c>
      <c r="B3" t="n">
        <v>1017.937474622945</v>
      </c>
    </row>
    <row r="4">
      <c r="A4" t="inlineStr">
        <is>
          <t>Tether</t>
        </is>
      </c>
      <c r="B4" t="n">
        <v>1.00022549949885</v>
      </c>
    </row>
    <row r="5">
      <c r="A5" t="inlineStr">
        <is>
          <t>XRP</t>
        </is>
      </c>
      <c r="B5" t="n">
        <v>0.23058854094673</v>
      </c>
    </row>
    <row r="6">
      <c r="A6" t="inlineStr">
        <is>
          <t>Litecoin</t>
        </is>
      </c>
      <c r="B6" t="n">
        <v>154.4990258652035</v>
      </c>
    </row>
    <row r="7">
      <c r="A7" t="inlineStr">
        <is>
          <t>Polkadot</t>
        </is>
      </c>
      <c r="B7" t="n">
        <v>9.33135867464439</v>
      </c>
    </row>
    <row r="8">
      <c r="A8" t="inlineStr">
        <is>
          <t>Bitcoin Cash</t>
        </is>
      </c>
      <c r="B8" t="n">
        <v>406.0496428610201</v>
      </c>
    </row>
    <row r="9">
      <c r="A9" t="inlineStr">
        <is>
          <t>Cardano</t>
        </is>
      </c>
      <c r="B9" t="n">
        <v>0.21261401758056</v>
      </c>
    </row>
    <row r="10">
      <c r="A10" t="inlineStr">
        <is>
          <t>Binance Coin</t>
        </is>
      </c>
      <c r="B10" t="n">
        <v>39.36046122316661</v>
      </c>
    </row>
    <row r="11">
      <c r="A11" t="inlineStr">
        <is>
          <t>Chainlink</t>
        </is>
      </c>
      <c r="B11" t="n">
        <v>13.47255042777222</v>
      </c>
    </row>
    <row r="12">
      <c r="A12" t="inlineStr">
        <is>
          <t>USD Coin</t>
        </is>
      </c>
      <c r="B12" t="n">
        <v>0.9996859313994499</v>
      </c>
    </row>
    <row r="13">
      <c r="A13" t="inlineStr">
        <is>
          <t>Wrapped Bitcoin</t>
        </is>
      </c>
      <c r="B13" t="n">
        <v>31459.78013903525</v>
      </c>
    </row>
    <row r="14">
      <c r="A14" t="inlineStr">
        <is>
          <t>Bitcoin SV</t>
        </is>
      </c>
      <c r="B14" t="n">
        <v>168.0159856492794</v>
      </c>
    </row>
    <row r="15">
      <c r="A15" t="inlineStr">
        <is>
          <t>Stellar</t>
        </is>
      </c>
      <c r="B15" t="n">
        <v>0.13874099057948</v>
      </c>
    </row>
    <row r="16">
      <c r="A16" t="inlineStr">
        <is>
          <t>EOS</t>
        </is>
      </c>
      <c r="B16" t="n">
        <v>2.78738130192867</v>
      </c>
    </row>
    <row r="17">
      <c r="A17" t="inlineStr">
        <is>
          <t>Monero</t>
        </is>
      </c>
      <c r="B17" t="n">
        <v>136.7393774563585</v>
      </c>
    </row>
    <row r="18">
      <c r="A18" t="inlineStr">
        <is>
          <t>TRON</t>
        </is>
      </c>
      <c r="B18" t="n">
        <v>0.02959728382335</v>
      </c>
    </row>
    <row r="19">
      <c r="A19" t="inlineStr">
        <is>
          <t>THETA</t>
        </is>
      </c>
      <c r="B19" t="n">
        <v>1.99219775820207</v>
      </c>
    </row>
    <row r="20">
      <c r="A20" t="inlineStr">
        <is>
          <t>NEM</t>
        </is>
      </c>
      <c r="B20" t="n">
        <v>0.19826112424252</v>
      </c>
    </row>
    <row r="21">
      <c r="A21" t="inlineStr">
        <is>
          <t>Tezos</t>
        </is>
      </c>
      <c r="B21" t="n">
        <v>2.13863378188931</v>
      </c>
    </row>
    <row r="22">
      <c r="A22" t="inlineStr">
        <is>
          <t>VeChain</t>
        </is>
      </c>
      <c r="B22" t="n">
        <v>0.02322824497303</v>
      </c>
    </row>
    <row r="23">
      <c r="A23" t="inlineStr">
        <is>
          <t>Celsius</t>
        </is>
      </c>
      <c r="B23" t="n">
        <v>6.09641482006026</v>
      </c>
    </row>
    <row r="24">
      <c r="A24" t="inlineStr">
        <is>
          <t>Uniswap</t>
        </is>
      </c>
      <c r="B24" t="n">
        <v>5.35546537677211</v>
      </c>
    </row>
    <row r="25">
      <c r="A25" t="inlineStr">
        <is>
          <t>Crypto.com Coin</t>
        </is>
      </c>
      <c r="B25" t="n">
        <v>0.06373011911029</v>
      </c>
    </row>
    <row r="26">
      <c r="A26" t="inlineStr">
        <is>
          <t>UNUS SED LEO</t>
        </is>
      </c>
      <c r="B26" t="n">
        <v>1.35204273089698</v>
      </c>
    </row>
    <row r="27">
      <c r="A27" t="inlineStr">
        <is>
          <t>Dai</t>
        </is>
      </c>
      <c r="B27" t="n">
        <v>1.00160495933021</v>
      </c>
    </row>
    <row r="28">
      <c r="A28" t="inlineStr">
        <is>
          <t>Cosmos</t>
        </is>
      </c>
      <c r="B28" t="n">
        <v>5.72242335366393</v>
      </c>
    </row>
    <row r="29">
      <c r="A29" t="inlineStr">
        <is>
          <t>Aave</t>
        </is>
      </c>
      <c r="B29" t="n">
        <v>96.5965884748544</v>
      </c>
    </row>
    <row r="30">
      <c r="A30" t="inlineStr">
        <is>
          <t>Dogecoin</t>
        </is>
      </c>
      <c r="B30" t="n">
        <v>0.00904059872793</v>
      </c>
    </row>
    <row r="31">
      <c r="A31" t="inlineStr">
        <is>
          <t>Neo</t>
        </is>
      </c>
      <c r="B31" t="n">
        <v>15.71912266711428</v>
      </c>
    </row>
    <row r="32">
      <c r="A32" t="inlineStr">
        <is>
          <t>Binance USD</t>
        </is>
      </c>
      <c r="B32" t="n">
        <v>0.9999</v>
      </c>
    </row>
    <row r="33">
      <c r="A33" t="inlineStr">
        <is>
          <t>Synthetix</t>
        </is>
      </c>
      <c r="B33" t="n">
        <v>9.560228074682749</v>
      </c>
    </row>
    <row r="34">
      <c r="A34" t="inlineStr">
        <is>
          <t>Revain</t>
        </is>
      </c>
      <c r="B34" t="n">
        <v>0.0116528475107</v>
      </c>
    </row>
    <row r="35">
      <c r="A35" t="inlineStr">
        <is>
          <t>Huobi Token</t>
        </is>
      </c>
      <c r="B35" t="n">
        <v>4.88144057868401</v>
      </c>
    </row>
    <row r="36">
      <c r="A36" t="inlineStr">
        <is>
          <t>Filecoin</t>
        </is>
      </c>
      <c r="B36" t="n">
        <v>21.40763217522566</v>
      </c>
    </row>
    <row r="37">
      <c r="A37" t="inlineStr">
        <is>
          <t>Dash</t>
        </is>
      </c>
      <c r="B37" t="n">
        <v>87.84578178182521</v>
      </c>
    </row>
    <row r="38">
      <c r="A38" t="inlineStr">
        <is>
          <t>IOTA</t>
        </is>
      </c>
      <c r="B38" t="n">
        <v>0.29861335335217</v>
      </c>
    </row>
    <row r="39">
      <c r="A39" t="inlineStr">
        <is>
          <t>Ethereum Classic</t>
        </is>
      </c>
      <c r="B39" t="n">
        <v>6.91796672953692</v>
      </c>
    </row>
    <row r="40">
      <c r="A40" t="inlineStr">
        <is>
          <t>Zilliqa</t>
        </is>
      </c>
      <c r="B40" t="n">
        <v>0.06970206509884</v>
      </c>
    </row>
    <row r="41">
      <c r="A41" t="inlineStr">
        <is>
          <t>yearn.finance</t>
        </is>
      </c>
      <c r="B41" t="n">
        <v>23349.09211848292</v>
      </c>
    </row>
    <row r="42">
      <c r="A42" t="inlineStr">
        <is>
          <t>FTX Token</t>
        </is>
      </c>
      <c r="B42" t="n">
        <v>7.20584306798329</v>
      </c>
    </row>
    <row r="43">
      <c r="A43" t="inlineStr">
        <is>
          <t>SushiSwap</t>
        </is>
      </c>
      <c r="B43" t="n">
        <v>3.76367075383369</v>
      </c>
    </row>
    <row r="44">
      <c r="A44" t="inlineStr">
        <is>
          <t>Maker</t>
        </is>
      </c>
      <c r="B44" t="n">
        <v>677.9619857961079</v>
      </c>
    </row>
    <row r="45">
      <c r="A45" t="inlineStr">
        <is>
          <t>Compound</t>
        </is>
      </c>
      <c r="B45" t="n">
        <v>144.5960607957778</v>
      </c>
    </row>
    <row r="46">
      <c r="A46" t="inlineStr">
        <is>
          <t>Zcash</t>
        </is>
      </c>
      <c r="B46" t="n">
        <v>58.93448151455896</v>
      </c>
    </row>
    <row r="47">
      <c r="A47" t="inlineStr">
        <is>
          <t>Kusama</t>
        </is>
      </c>
      <c r="B47" t="n">
        <v>66.10510861016266</v>
      </c>
    </row>
    <row r="48">
      <c r="A48" t="inlineStr">
        <is>
          <t>Decred</t>
        </is>
      </c>
      <c r="B48" t="n">
        <v>44.36555683600779</v>
      </c>
    </row>
    <row r="49">
      <c r="A49" t="inlineStr">
        <is>
          <t>Waves</t>
        </is>
      </c>
      <c r="B49" t="n">
        <v>5.25916573557464</v>
      </c>
    </row>
    <row r="50">
      <c r="A50" t="inlineStr">
        <is>
          <t>UMA</t>
        </is>
      </c>
      <c r="B50" t="n">
        <v>9.07418060459392</v>
      </c>
    </row>
    <row r="51">
      <c r="A51" t="inlineStr">
        <is>
          <t>Algorand</t>
        </is>
      </c>
      <c r="B51" t="n">
        <v>0.3982131231368</v>
      </c>
    </row>
    <row r="52">
      <c r="A52" t="inlineStr">
        <is>
          <t>OKB</t>
        </is>
      </c>
      <c r="B52" t="n">
        <v>7.35634343263658</v>
      </c>
    </row>
    <row r="53">
      <c r="A53" t="inlineStr">
        <is>
          <t>Elrond</t>
        </is>
      </c>
      <c r="B53" t="n">
        <v>27.37899250268671</v>
      </c>
    </row>
    <row r="54">
      <c r="A54" t="inlineStr">
        <is>
          <t>OMG Network</t>
        </is>
      </c>
      <c r="B54" t="n">
        <v>2.93036327941408</v>
      </c>
    </row>
    <row r="55">
      <c r="A55" t="inlineStr">
        <is>
          <t>renBTC</t>
        </is>
      </c>
      <c r="B55" t="n">
        <v>31562.98992139644</v>
      </c>
    </row>
    <row r="56">
      <c r="A56" t="inlineStr">
        <is>
          <t>Loopring</t>
        </is>
      </c>
      <c r="B56" t="n">
        <v>0.32675025576828</v>
      </c>
    </row>
    <row r="57">
      <c r="A57" t="inlineStr">
        <is>
          <t>DigiByte</t>
        </is>
      </c>
      <c r="B57" t="n">
        <v>0.02822918112249</v>
      </c>
    </row>
    <row r="58">
      <c r="A58" t="inlineStr">
        <is>
          <t>Ontology</t>
        </is>
      </c>
      <c r="B58" t="n">
        <v>0.47733833973091</v>
      </c>
    </row>
    <row r="59">
      <c r="A59" t="inlineStr">
        <is>
          <t>The Graph</t>
        </is>
      </c>
      <c r="B59" t="n">
        <v>0.30869321426473</v>
      </c>
    </row>
    <row r="60">
      <c r="A60" t="inlineStr">
        <is>
          <t>Nexo</t>
        </is>
      </c>
      <c r="B60" t="n">
        <v>0.60907795372929</v>
      </c>
    </row>
    <row r="61">
      <c r="A61" t="inlineStr">
        <is>
          <t>Blockstack</t>
        </is>
      </c>
      <c r="B61" t="n">
        <v>0.45722056850827</v>
      </c>
    </row>
    <row r="62">
      <c r="A62" t="inlineStr">
        <is>
          <t>Terra</t>
        </is>
      </c>
      <c r="B62" t="n">
        <v>0.65726111824592</v>
      </c>
    </row>
    <row r="63">
      <c r="A63" t="inlineStr">
        <is>
          <t>Basic Attention Token</t>
        </is>
      </c>
      <c r="B63" t="n">
        <v>0.21005832924121</v>
      </c>
    </row>
    <row r="64">
      <c r="A64" t="inlineStr">
        <is>
          <t>Reserve Rights</t>
        </is>
      </c>
      <c r="B64" t="n">
        <v>0.03317262840986</v>
      </c>
    </row>
    <row r="65">
      <c r="A65" t="inlineStr">
        <is>
          <t>BitTorrent</t>
        </is>
      </c>
      <c r="B65" t="n">
        <v>0.00030747657843</v>
      </c>
    </row>
    <row r="66">
      <c r="A66" t="inlineStr">
        <is>
          <t>0x</t>
        </is>
      </c>
      <c r="B66" t="n">
        <v>0.38373271399346</v>
      </c>
    </row>
    <row r="67">
      <c r="A67" t="inlineStr">
        <is>
          <t>Ren</t>
        </is>
      </c>
      <c r="B67" t="n">
        <v>0.32113313251308</v>
      </c>
    </row>
    <row r="68">
      <c r="A68" t="inlineStr">
        <is>
          <t>ICON</t>
        </is>
      </c>
      <c r="B68" t="n">
        <v>0.47902563125264</v>
      </c>
    </row>
    <row r="69">
      <c r="A69" t="inlineStr">
        <is>
          <t>TrueUSD</t>
        </is>
      </c>
      <c r="B69" t="n">
        <v>0.99958210377861</v>
      </c>
    </row>
    <row r="70">
      <c r="A70" t="inlineStr">
        <is>
          <t>NEAR Protocol</t>
        </is>
      </c>
      <c r="B70" t="n">
        <v>1.37162731692329</v>
      </c>
    </row>
    <row r="71">
      <c r="A71" t="inlineStr">
        <is>
          <t>Avalanche</t>
        </is>
      </c>
      <c r="B71" t="n">
        <v>3.38963704823598</v>
      </c>
    </row>
    <row r="72">
      <c r="A72" t="inlineStr">
        <is>
          <t>SwissBorg</t>
        </is>
      </c>
      <c r="B72" t="n">
        <v>0.27127182892973</v>
      </c>
    </row>
    <row r="73">
      <c r="A73" t="inlineStr">
        <is>
          <t>Paxos Standard</t>
        </is>
      </c>
      <c r="B73" t="n">
        <v>1.0002642123363</v>
      </c>
    </row>
    <row r="74">
      <c r="A74" t="inlineStr">
        <is>
          <t>Ampleforth</t>
        </is>
      </c>
      <c r="B74" t="n">
        <v>1.09432888362819</v>
      </c>
    </row>
    <row r="75">
      <c r="A75" t="inlineStr">
        <is>
          <t>THORChain</t>
        </is>
      </c>
      <c r="B75" t="n">
        <v>1.47128992092957</v>
      </c>
    </row>
    <row r="76">
      <c r="A76" t="inlineStr">
        <is>
          <t>Qtum</t>
        </is>
      </c>
      <c r="B76" t="n">
        <v>2.37038078454428</v>
      </c>
    </row>
    <row r="77">
      <c r="A77" t="inlineStr">
        <is>
          <t>Hedera Hashgraph</t>
        </is>
      </c>
      <c r="B77" t="n">
        <v>0.03174505943169</v>
      </c>
    </row>
    <row r="78">
      <c r="A78" t="inlineStr">
        <is>
          <t>Nano</t>
        </is>
      </c>
      <c r="B78" t="n">
        <v>1.59101471378866</v>
      </c>
    </row>
    <row r="79">
      <c r="A79" t="inlineStr">
        <is>
          <t>Energy Web Token</t>
        </is>
      </c>
      <c r="B79" t="n">
        <v>6.69740455892043</v>
      </c>
    </row>
    <row r="80">
      <c r="A80" t="inlineStr">
        <is>
          <t>HUSD</t>
        </is>
      </c>
      <c r="B80" t="n">
        <v>0.99941354357221</v>
      </c>
    </row>
    <row r="81">
      <c r="A81" t="inlineStr">
        <is>
          <t>Siacoin</t>
        </is>
      </c>
      <c r="B81" t="n">
        <v>0.00429873372301</v>
      </c>
    </row>
    <row r="82">
      <c r="A82" t="inlineStr">
        <is>
          <t>Celo</t>
        </is>
      </c>
      <c r="B82" t="n">
        <v>1.49251938795217</v>
      </c>
    </row>
    <row r="83">
      <c r="A83" t="inlineStr">
        <is>
          <t>TerraUSD</t>
        </is>
      </c>
      <c r="B83" t="n">
        <v>0.9985947752091699</v>
      </c>
    </row>
    <row r="84">
      <c r="A84" t="inlineStr">
        <is>
          <t>Augur</t>
        </is>
      </c>
      <c r="B84" t="n">
        <v>16.19084624355085</v>
      </c>
    </row>
    <row r="85">
      <c r="A85" t="inlineStr">
        <is>
          <t>ABBC Coin</t>
        </is>
      </c>
      <c r="B85" t="n">
        <v>0.19839008487083</v>
      </c>
    </row>
    <row r="86">
      <c r="A86" t="inlineStr">
        <is>
          <t>Ocean Protocol</t>
        </is>
      </c>
      <c r="B86" t="n">
        <v>0.38836481043779</v>
      </c>
    </row>
    <row r="87">
      <c r="A87" t="inlineStr">
        <is>
          <t>Kyber Network</t>
        </is>
      </c>
      <c r="B87" t="n">
        <v>0.8141992492131001</v>
      </c>
    </row>
    <row r="88">
      <c r="A88" t="inlineStr">
        <is>
          <t>NXM</t>
        </is>
      </c>
      <c r="B88" t="n">
        <v>27.80778782123582</v>
      </c>
    </row>
    <row r="89">
      <c r="A89" t="inlineStr">
        <is>
          <t>Bitcoin BEP2</t>
        </is>
      </c>
      <c r="B89" t="n">
        <v>31623.00284047249</v>
      </c>
    </row>
    <row r="90">
      <c r="A90" t="inlineStr">
        <is>
          <t>Bitcoin Gold</t>
        </is>
      </c>
      <c r="B90" t="n">
        <v>8.764942338035681</v>
      </c>
    </row>
    <row r="91">
      <c r="A91" t="inlineStr">
        <is>
          <t>Lisk</t>
        </is>
      </c>
      <c r="B91" t="n">
        <v>1.15911587847511</v>
      </c>
    </row>
    <row r="92">
      <c r="A92" t="inlineStr">
        <is>
          <t>HedgeTrade</t>
        </is>
      </c>
      <c r="B92" t="n">
        <v>0.42701496825205</v>
      </c>
    </row>
    <row r="93">
      <c r="A93" t="inlineStr">
        <is>
          <t>Theta Fuel</t>
        </is>
      </c>
      <c r="B93" t="n">
        <v>0.02900720250405</v>
      </c>
    </row>
    <row r="94">
      <c r="A94" t="inlineStr">
        <is>
          <t>Verge</t>
        </is>
      </c>
      <c r="B94" t="n">
        <v>0.008629732041019999</v>
      </c>
    </row>
    <row r="95">
      <c r="A95" t="inlineStr">
        <is>
          <t>Gnosis</t>
        </is>
      </c>
      <c r="B95" t="n">
        <v>90.51995799911454</v>
      </c>
    </row>
    <row r="96">
      <c r="A96" t="inlineStr">
        <is>
          <t>Horizen</t>
        </is>
      </c>
      <c r="B96" t="n">
        <v>12.61462071307181</v>
      </c>
    </row>
    <row r="97">
      <c r="A97" t="inlineStr">
        <is>
          <t>Band Protocol</t>
        </is>
      </c>
      <c r="B97" t="n">
        <v>6.48797345335395</v>
      </c>
    </row>
    <row r="98">
      <c r="A98" t="inlineStr">
        <is>
          <t>Bancor</t>
        </is>
      </c>
      <c r="B98" t="n">
        <v>1.38231267551777</v>
      </c>
    </row>
    <row r="99">
      <c r="A99" t="inlineStr">
        <is>
          <t>MaidSafeCoin</t>
        </is>
      </c>
      <c r="B99" t="n">
        <v>0.29409765929306</v>
      </c>
    </row>
    <row r="100">
      <c r="A100" t="inlineStr">
        <is>
          <t>Quant</t>
        </is>
      </c>
      <c r="B100" t="n">
        <v>10.69268129844171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2020-12-28T15:21:02Z</dcterms:created>
  <dcterms:modified xmlns:dcterms="http://purl.org/dc/terms/" xmlns:xsi="http://www.w3.org/2001/XMLSchema-instance" xsi:type="dcterms:W3CDTF">2021-01-04T14:00:46Z</dcterms:modified>
  <cp:lastModifiedBy>ben ben</cp:lastModifiedBy>
</cp:coreProperties>
</file>