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ag\bs1741-lehrertausch\Daten\Unterricht\BW\Projektmanagement 12. Klassen alle Berufe\2_Projektkalkulation_Angebotserstellung_Hof_Fr\"/>
    </mc:Choice>
  </mc:AlternateContent>
  <bookViews>
    <workbookView xWindow="-120" yWindow="-18120" windowWidth="28110" windowHeight="18240"/>
  </bookViews>
  <sheets>
    <sheet name="Stundensatzrechner" sheetId="1" r:id="rId1"/>
    <sheet name="Projektkosten" sheetId="3" r:id="rId2"/>
    <sheet name="Kalkulationsschema" sheetId="2" r:id="rId3"/>
    <sheet name="Ursachenanalyse" sheetId="5" r:id="rId4"/>
    <sheet name="Angebotsinhalt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6" i="1"/>
  <c r="D26" i="1"/>
  <c r="E11" i="1"/>
  <c r="J20" i="3" l="1"/>
  <c r="J17" i="3"/>
  <c r="J18" i="3"/>
  <c r="J19" i="3"/>
  <c r="J16" i="3"/>
  <c r="G17" i="3"/>
  <c r="G18" i="3"/>
  <c r="G19" i="3"/>
  <c r="G16" i="3"/>
  <c r="G20" i="3" s="1"/>
  <c r="J10" i="3" l="1"/>
  <c r="J9" i="3"/>
  <c r="J8" i="3"/>
  <c r="G9" i="3"/>
  <c r="G10" i="3"/>
  <c r="G8" i="3"/>
  <c r="G13" i="3" l="1"/>
  <c r="G22" i="3" s="1"/>
  <c r="J13" i="3"/>
  <c r="J22" i="3" s="1"/>
  <c r="E14" i="1" l="1"/>
  <c r="E15" i="1" s="1"/>
  <c r="E17" i="1" s="1"/>
  <c r="E10" i="1"/>
  <c r="E7" i="1"/>
  <c r="C8" i="1"/>
  <c r="E8" i="1" s="1"/>
  <c r="E9" i="1" l="1"/>
  <c r="E12" i="1" s="1"/>
  <c r="E29" i="1" s="1"/>
  <c r="E21" i="1" l="1"/>
  <c r="E18" i="1"/>
  <c r="E30" i="1" s="1"/>
  <c r="E20" i="1"/>
</calcChain>
</file>

<file path=xl/sharedStrings.xml><?xml version="1.0" encoding="utf-8"?>
<sst xmlns="http://schemas.openxmlformats.org/spreadsheetml/2006/main" count="92" uniqueCount="84">
  <si>
    <t>Tage</t>
  </si>
  <si>
    <t>Stunden pro Jahr</t>
  </si>
  <si>
    <t>produktive Arbeitszeit pro Jahr</t>
  </si>
  <si>
    <t>Summe direkte Personalkosten pro Jahr</t>
  </si>
  <si>
    <t>Direkte Personalkosten pro Stunde</t>
  </si>
  <si>
    <t>Summe indirekte Personalkosten pro Jahr</t>
  </si>
  <si>
    <t>Indirekte Personalkosten pro Stunde</t>
  </si>
  <si>
    <t>Personalstundensatz pro Mitarbeiter</t>
  </si>
  <si>
    <t>durchschnittliche Krankheitstage</t>
  </si>
  <si>
    <t>sonstige Ausfallzeiten im Jahr</t>
  </si>
  <si>
    <t>Bruttogehalt pro Jahr</t>
  </si>
  <si>
    <t>Gehaltszuschläge pro Jahr (Sonderzahlungen, Weihnachtsgeld etc.)</t>
  </si>
  <si>
    <t>Weiterbildungskosten</t>
  </si>
  <si>
    <t>Arbeitsplatzkosten (PC/Laptop, Internet, Büromaterial, etc.)</t>
  </si>
  <si>
    <t>Raumkosten (Miete, Energie, Reinigung, Instandhaltung, etc.)</t>
  </si>
  <si>
    <t>%-Werte</t>
  </si>
  <si>
    <t>€</t>
  </si>
  <si>
    <t>Hardware</t>
  </si>
  <si>
    <t>Software</t>
  </si>
  <si>
    <t>Einheit</t>
  </si>
  <si>
    <t>Stunden</t>
  </si>
  <si>
    <t>PROJEKT XY</t>
  </si>
  <si>
    <t>Anzahl</t>
  </si>
  <si>
    <t>Geseamtkosten</t>
  </si>
  <si>
    <t>Soll</t>
  </si>
  <si>
    <t>Ist</t>
  </si>
  <si>
    <t>Versicherungen (z.B. Unfallversicherung)</t>
  </si>
  <si>
    <t>Kosten/Einheit</t>
  </si>
  <si>
    <t>Ressourcen- und Kostenplan</t>
  </si>
  <si>
    <t>Personal-Ressourcen</t>
  </si>
  <si>
    <t>…</t>
  </si>
  <si>
    <t>SUMME Personal-Kosten</t>
  </si>
  <si>
    <t>Sprint X</t>
  </si>
  <si>
    <t>Sach-Ressourcen</t>
  </si>
  <si>
    <t>Lizenz</t>
  </si>
  <si>
    <t>Sonstiges Material</t>
  </si>
  <si>
    <t>SUMME Sachkosten</t>
  </si>
  <si>
    <t>Mitarbeiter*in 2</t>
  </si>
  <si>
    <t>Mitarbeiter*in 3</t>
  </si>
  <si>
    <t>Mitarbeiter*in 4</t>
  </si>
  <si>
    <t>Art</t>
  </si>
  <si>
    <t xml:space="preserve">z.B. Installation, Schulung, Einrichtung, etc. </t>
  </si>
  <si>
    <t>GESAMT-SUMME</t>
  </si>
  <si>
    <t>Checkliste Angebotsinhalte</t>
  </si>
  <si>
    <t>Inhalte</t>
  </si>
  <si>
    <t>erledigt (X) nicht notwendig (/)</t>
  </si>
  <si>
    <t>Klar und verständlich formulierte Leistungen/ Produkte</t>
  </si>
  <si>
    <t>Erklärung von Produktbezeichnungen, Fachbegriffe oder interne Abkürzungen</t>
  </si>
  <si>
    <t>Der Preis und die Einzelpreise sind aufgeführt</t>
  </si>
  <si>
    <t>Nettopreise, Umsatzsteuer sowie Bruttopreise</t>
  </si>
  <si>
    <t>Es gibt keine weiteren nicht genannten oder versteckten Preisbestandteile</t>
  </si>
  <si>
    <t>Erläuterung aller Serviceleistungen und Garantien</t>
  </si>
  <si>
    <t>Lieferbedingungen</t>
  </si>
  <si>
    <t xml:space="preserve">Zahlungskonditionen </t>
  </si>
  <si>
    <t>Bedingungen des Kunden wurden berücksichtigt</t>
  </si>
  <si>
    <t>Firmenname und Rechtsform inkl. Anschrift (ggf. wie im Handelsregister) sowie Telefonnummer und E-Mail-Adresse</t>
  </si>
  <si>
    <t xml:space="preserve">Kontaktdaten von Ansprechpartnern für den Kunden </t>
  </si>
  <si>
    <t xml:space="preserve">Erstellungsdatum des Angebots </t>
  </si>
  <si>
    <t>Ggf. Gültigkeit des Angebots</t>
  </si>
  <si>
    <t xml:space="preserve">Unterschrift </t>
  </si>
  <si>
    <t xml:space="preserve">Aufgrund der aktuellen Situation müssen folgende Änderungen eingearbeitet werden. </t>
  </si>
  <si>
    <t>Unser Handlungskosten-Zuschlagssatz beträgt 80%.</t>
  </si>
  <si>
    <t>Planungsfehler</t>
  </si>
  <si>
    <t>Ausführungsfehler</t>
  </si>
  <si>
    <t>Änderung der Rahmenbedingungen</t>
  </si>
  <si>
    <t>Ursachenanalyse</t>
  </si>
  <si>
    <t>z.B. Schmid Ina</t>
  </si>
  <si>
    <t>z.B. Netzwerkkabel</t>
  </si>
  <si>
    <t>Schema</t>
  </si>
  <si>
    <t>·       Aufgrund der Inflation werden die Gehälter der Mitarbeiter um 6% erhöht.</t>
  </si>
  <si>
    <t>Arbeitszeit (Projektstunden) pro Jahr</t>
  </si>
  <si>
    <t>Stunden pro Tag</t>
  </si>
  <si>
    <t>Arbeitsfreie Tage (Feiertage, Samstag, Sonntag) im Jahr</t>
  </si>
  <si>
    <t>Urlaub pro Jahr</t>
  </si>
  <si>
    <t>Sozialabgaben (Arbeitgeber)</t>
  </si>
  <si>
    <t>·       Die durchschnittlichen Krankheitstage der Mitarbeiter sind um 5% gesunken.</t>
  </si>
  <si>
    <t>·       Die Raumkosten haben sich um 20% erhöht.</t>
  </si>
  <si>
    <t>Kfz-Kosten</t>
  </si>
  <si>
    <t>Sonstige indirekte Kosten</t>
  </si>
  <si>
    <t>Sonstige Kosten pro Mitarbeiter</t>
  </si>
  <si>
    <t>Detaillierte Erläuterung von (Dienst)leistungen</t>
  </si>
  <si>
    <t xml:space="preserve">Liefertermine und Leistungszeiträume </t>
  </si>
  <si>
    <t>Spezielle Geschäftsbedingungen</t>
  </si>
  <si>
    <t>Ggf. Freizeichnungsklauseln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</si>
</sst>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_ ;[Red]\-#,##0.00\ "/>
    <numFmt numFmtId="165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name val="Symbol"/>
      <family val="1"/>
      <charset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3B3838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CAA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165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0" borderId="4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6" fillId="2" borderId="4" xfId="0" applyFont="1" applyFill="1" applyBorder="1" applyAlignment="1">
      <alignment vertical="center"/>
    </xf>
    <xf numFmtId="164" fontId="6" fillId="2" borderId="5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8" fontId="2" fillId="0" borderId="12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 indent="2"/>
    </xf>
    <xf numFmtId="164" fontId="2" fillId="0" borderId="5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165" fontId="6" fillId="2" borderId="5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164" fontId="6" fillId="0" borderId="5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8" fontId="6" fillId="0" borderId="6" xfId="0" applyNumberFormat="1" applyFont="1" applyBorder="1" applyAlignment="1">
      <alignment vertical="center"/>
    </xf>
    <xf numFmtId="8" fontId="3" fillId="2" borderId="6" xfId="0" applyNumberFormat="1" applyFont="1" applyFill="1" applyBorder="1" applyAlignment="1" applyProtection="1">
      <alignment vertical="center"/>
      <protection locked="0"/>
    </xf>
    <xf numFmtId="0" fontId="5" fillId="0" borderId="4" xfId="0" applyFont="1" applyBorder="1" applyAlignment="1">
      <alignment vertical="center"/>
    </xf>
    <xf numFmtId="0" fontId="5" fillId="7" borderId="1" xfId="0" applyFont="1" applyFill="1" applyBorder="1" applyAlignment="1">
      <alignment horizontal="right" vertical="center"/>
    </xf>
    <xf numFmtId="0" fontId="3" fillId="7" borderId="2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vertical="center"/>
    </xf>
    <xf numFmtId="2" fontId="3" fillId="7" borderId="8" xfId="0" applyNumberFormat="1" applyFont="1" applyFill="1" applyBorder="1" applyAlignment="1">
      <alignment horizontal="right" vertical="center"/>
    </xf>
    <xf numFmtId="2" fontId="3" fillId="7" borderId="9" xfId="0" applyNumberFormat="1" applyFont="1" applyFill="1" applyBorder="1" applyAlignment="1">
      <alignment horizontal="right" vertical="center"/>
    </xf>
    <xf numFmtId="0" fontId="6" fillId="7" borderId="7" xfId="0" applyFont="1" applyFill="1" applyBorder="1" applyAlignment="1">
      <alignment vertical="center"/>
    </xf>
    <xf numFmtId="164" fontId="6" fillId="7" borderId="8" xfId="0" applyNumberFormat="1" applyFont="1" applyFill="1" applyBorder="1" applyAlignment="1">
      <alignment vertical="center"/>
    </xf>
    <xf numFmtId="0" fontId="7" fillId="7" borderId="8" xfId="0" applyFont="1" applyFill="1" applyBorder="1" applyAlignment="1">
      <alignment horizontal="center" vertical="center"/>
    </xf>
    <xf numFmtId="165" fontId="6" fillId="7" borderId="9" xfId="0" applyNumberFormat="1" applyFont="1" applyFill="1" applyBorder="1" applyAlignment="1">
      <alignment vertical="center"/>
    </xf>
    <xf numFmtId="164" fontId="6" fillId="7" borderId="13" xfId="0" applyNumberFormat="1" applyFont="1" applyFill="1" applyBorder="1" applyAlignment="1">
      <alignment vertical="center"/>
    </xf>
    <xf numFmtId="0" fontId="4" fillId="7" borderId="14" xfId="0" applyFont="1" applyFill="1" applyBorder="1" applyAlignment="1">
      <alignment horizontal="right" vertical="center"/>
    </xf>
    <xf numFmtId="8" fontId="3" fillId="7" borderId="14" xfId="0" applyNumberFormat="1" applyFont="1" applyFill="1" applyBorder="1" applyAlignment="1">
      <alignment vertical="center"/>
    </xf>
    <xf numFmtId="8" fontId="3" fillId="7" borderId="15" xfId="0" applyNumberFormat="1" applyFont="1" applyFill="1" applyBorder="1" applyAlignment="1">
      <alignment vertical="center"/>
    </xf>
    <xf numFmtId="0" fontId="8" fillId="0" borderId="0" xfId="0" applyFont="1"/>
    <xf numFmtId="0" fontId="9" fillId="0" borderId="0" xfId="0" applyFont="1"/>
    <xf numFmtId="0" fontId="9" fillId="5" borderId="16" xfId="0" applyFont="1" applyFill="1" applyBorder="1"/>
    <xf numFmtId="0" fontId="9" fillId="0" borderId="16" xfId="0" applyFont="1" applyBorder="1"/>
    <xf numFmtId="0" fontId="10" fillId="0" borderId="16" xfId="0" applyFont="1" applyFill="1" applyBorder="1"/>
    <xf numFmtId="0" fontId="5" fillId="3" borderId="16" xfId="0" applyFont="1" applyFill="1" applyBorder="1"/>
    <xf numFmtId="0" fontId="10" fillId="0" borderId="16" xfId="0" applyFont="1" applyBorder="1"/>
    <xf numFmtId="0" fontId="9" fillId="8" borderId="16" xfId="0" applyFont="1" applyFill="1" applyBorder="1"/>
    <xf numFmtId="0" fontId="9" fillId="9" borderId="16" xfId="0" applyFont="1" applyFill="1" applyBorder="1"/>
    <xf numFmtId="0" fontId="11" fillId="0" borderId="0" xfId="0" applyFont="1"/>
    <xf numFmtId="0" fontId="12" fillId="0" borderId="0" xfId="0" applyFont="1"/>
    <xf numFmtId="0" fontId="14" fillId="10" borderId="20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6" fillId="0" borderId="0" xfId="0" applyFont="1"/>
    <xf numFmtId="0" fontId="16" fillId="0" borderId="24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5" fillId="0" borderId="0" xfId="0" applyFont="1"/>
    <xf numFmtId="0" fontId="16" fillId="0" borderId="20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5" fillId="0" borderId="16" xfId="0" applyFont="1" applyBorder="1"/>
    <xf numFmtId="0" fontId="9" fillId="0" borderId="0" xfId="0" applyFont="1" applyAlignment="1">
      <alignment horizontal="right"/>
    </xf>
    <xf numFmtId="49" fontId="17" fillId="0" borderId="16" xfId="0" applyNumberFormat="1" applyFont="1" applyBorder="1"/>
    <xf numFmtId="0" fontId="17" fillId="0" borderId="16" xfId="0" applyFont="1" applyBorder="1"/>
    <xf numFmtId="165" fontId="17" fillId="0" borderId="16" xfId="0" applyNumberFormat="1" applyFont="1" applyBorder="1"/>
    <xf numFmtId="165" fontId="3" fillId="2" borderId="2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 applyProtection="1">
      <alignment horizontal="right" vertical="center"/>
      <protection locked="0"/>
    </xf>
    <xf numFmtId="2" fontId="2" fillId="0" borderId="6" xfId="0" applyNumberFormat="1" applyFont="1" applyFill="1" applyBorder="1" applyAlignment="1">
      <alignment horizontal="right" vertical="center"/>
    </xf>
    <xf numFmtId="2" fontId="5" fillId="0" borderId="5" xfId="0" applyNumberFormat="1" applyFont="1" applyFill="1" applyBorder="1" applyAlignment="1">
      <alignment horizontal="right" vertical="center"/>
    </xf>
    <xf numFmtId="2" fontId="5" fillId="0" borderId="5" xfId="0" applyNumberFormat="1" applyFont="1" applyFill="1" applyBorder="1" applyAlignment="1" applyProtection="1">
      <alignment horizontal="right" vertical="center"/>
      <protection locked="0"/>
    </xf>
    <xf numFmtId="2" fontId="5" fillId="0" borderId="6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165" fontId="2" fillId="0" borderId="3" xfId="0" applyNumberFormat="1" applyFont="1" applyFill="1" applyBorder="1" applyAlignment="1" applyProtection="1">
      <alignment horizontal="right" vertical="center"/>
      <protection locked="0"/>
    </xf>
    <xf numFmtId="10" fontId="1" fillId="0" borderId="5" xfId="0" applyNumberFormat="1" applyFont="1" applyFill="1" applyBorder="1" applyAlignment="1">
      <alignment horizontal="right" vertical="center"/>
    </xf>
    <xf numFmtId="165" fontId="2" fillId="0" borderId="6" xfId="0" applyNumberFormat="1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165" fontId="2" fillId="0" borderId="6" xfId="0" applyNumberFormat="1" applyFont="1" applyFill="1" applyBorder="1" applyAlignment="1" applyProtection="1">
      <alignment horizontal="right" vertical="center"/>
      <protection locked="0"/>
    </xf>
    <xf numFmtId="165" fontId="2" fillId="0" borderId="5" xfId="0" applyNumberFormat="1" applyFont="1" applyFill="1" applyBorder="1" applyAlignment="1">
      <alignment vertical="center"/>
    </xf>
    <xf numFmtId="8" fontId="2" fillId="0" borderId="6" xfId="0" applyNumberFormat="1" applyFont="1" applyFill="1" applyBorder="1" applyAlignment="1">
      <alignment vertical="center"/>
    </xf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6" xfId="0" applyFont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4" fillId="10" borderId="20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FF99CC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4" zoomScale="48" zoomScaleNormal="110" workbookViewId="0">
      <selection activeCell="B32" sqref="B32"/>
    </sheetView>
  </sheetViews>
  <sheetFormatPr baseColWidth="10" defaultRowHeight="14.5" x14ac:dyDescent="0.35"/>
  <cols>
    <col min="2" max="2" width="74.453125" bestFit="1" customWidth="1"/>
    <col min="3" max="3" width="8.26953125" bestFit="1" customWidth="1"/>
    <col min="4" max="4" width="22.7265625" customWidth="1"/>
    <col min="5" max="5" width="19.453125" bestFit="1" customWidth="1"/>
  </cols>
  <sheetData>
    <row r="1" spans="1:5" x14ac:dyDescent="0.35">
      <c r="A1" s="56" t="s">
        <v>60</v>
      </c>
      <c r="B1" s="56"/>
    </row>
    <row r="2" spans="1:5" x14ac:dyDescent="0.35">
      <c r="A2" s="46" t="s">
        <v>75</v>
      </c>
      <c r="B2" s="46"/>
    </row>
    <row r="3" spans="1:5" x14ac:dyDescent="0.35">
      <c r="A3" s="46" t="s">
        <v>69</v>
      </c>
      <c r="B3" s="46"/>
    </row>
    <row r="4" spans="1:5" x14ac:dyDescent="0.35">
      <c r="A4" s="46" t="s">
        <v>76</v>
      </c>
      <c r="B4" s="46"/>
    </row>
    <row r="5" spans="1:5" x14ac:dyDescent="0.35">
      <c r="A5" s="46"/>
      <c r="B5" s="46"/>
    </row>
    <row r="6" spans="1:5" ht="15.5" x14ac:dyDescent="0.35">
      <c r="B6" s="32"/>
      <c r="C6" s="33" t="s">
        <v>0</v>
      </c>
      <c r="D6" s="33" t="s">
        <v>71</v>
      </c>
      <c r="E6" s="34" t="s">
        <v>1</v>
      </c>
    </row>
    <row r="7" spans="1:5" ht="15.5" x14ac:dyDescent="0.35">
      <c r="B7" s="2" t="s">
        <v>70</v>
      </c>
      <c r="C7" s="73">
        <v>365</v>
      </c>
      <c r="D7" s="73">
        <v>8</v>
      </c>
      <c r="E7" s="74">
        <f>C7*D7</f>
        <v>2920</v>
      </c>
    </row>
    <row r="8" spans="1:5" ht="15.5" x14ac:dyDescent="0.35">
      <c r="B8" s="2" t="s">
        <v>72</v>
      </c>
      <c r="C8" s="73">
        <f>(C7-253)</f>
        <v>112</v>
      </c>
      <c r="D8" s="73">
        <v>8</v>
      </c>
      <c r="E8" s="74">
        <f>-C8*D8</f>
        <v>-896</v>
      </c>
    </row>
    <row r="9" spans="1:5" ht="15.5" x14ac:dyDescent="0.35">
      <c r="B9" s="31" t="s">
        <v>73</v>
      </c>
      <c r="C9" s="75">
        <v>28</v>
      </c>
      <c r="D9" s="76">
        <v>8</v>
      </c>
      <c r="E9" s="77">
        <f>-C9*D9</f>
        <v>-224</v>
      </c>
    </row>
    <row r="10" spans="1:5" ht="15.5" x14ac:dyDescent="0.35">
      <c r="B10" s="31" t="s">
        <v>8</v>
      </c>
      <c r="C10" s="75">
        <v>10</v>
      </c>
      <c r="D10" s="75">
        <v>8</v>
      </c>
      <c r="E10" s="77">
        <f>-C10*D10</f>
        <v>-80</v>
      </c>
    </row>
    <row r="11" spans="1:5" ht="15.5" x14ac:dyDescent="0.35">
      <c r="B11" s="2" t="s">
        <v>9</v>
      </c>
      <c r="C11" s="75">
        <v>10</v>
      </c>
      <c r="D11" s="75">
        <v>8</v>
      </c>
      <c r="E11" s="77">
        <f>-C11*D11</f>
        <v>-80</v>
      </c>
    </row>
    <row r="12" spans="1:5" ht="15.5" x14ac:dyDescent="0.35">
      <c r="B12" s="35" t="s">
        <v>2</v>
      </c>
      <c r="C12" s="36"/>
      <c r="D12" s="36"/>
      <c r="E12" s="37">
        <f>SUM(E7:E11)</f>
        <v>1640</v>
      </c>
    </row>
    <row r="13" spans="1:5" ht="15.5" x14ac:dyDescent="0.35">
      <c r="B13" s="3"/>
      <c r="C13" s="4"/>
      <c r="D13" s="4"/>
      <c r="E13" s="5"/>
    </row>
    <row r="14" spans="1:5" ht="15.5" x14ac:dyDescent="0.35">
      <c r="B14" s="6" t="s">
        <v>10</v>
      </c>
      <c r="C14" s="7"/>
      <c r="D14" s="78"/>
      <c r="E14" s="79">
        <f>54000</f>
        <v>54000</v>
      </c>
    </row>
    <row r="15" spans="1:5" ht="15.5" x14ac:dyDescent="0.35">
      <c r="B15" s="2" t="s">
        <v>74</v>
      </c>
      <c r="C15" s="8"/>
      <c r="D15" s="80">
        <v>0.21</v>
      </c>
      <c r="E15" s="81">
        <f>IFERROR(E14*D15,"")</f>
        <v>11340</v>
      </c>
    </row>
    <row r="16" spans="1:5" ht="15.5" x14ac:dyDescent="0.35">
      <c r="B16" s="2" t="s">
        <v>11</v>
      </c>
      <c r="C16" s="8"/>
      <c r="D16" s="82"/>
      <c r="E16" s="83">
        <v>0</v>
      </c>
    </row>
    <row r="17" spans="2:5" ht="15.5" x14ac:dyDescent="0.35">
      <c r="B17" s="9" t="s">
        <v>3</v>
      </c>
      <c r="C17" s="10"/>
      <c r="D17" s="11"/>
      <c r="E17" s="1">
        <f>SUM(E14:E16)</f>
        <v>65340</v>
      </c>
    </row>
    <row r="18" spans="2:5" ht="15.5" x14ac:dyDescent="0.35">
      <c r="B18" s="38" t="s">
        <v>4</v>
      </c>
      <c r="C18" s="39"/>
      <c r="D18" s="40"/>
      <c r="E18" s="41">
        <f>IFERROR(E17/E12,"")</f>
        <v>39.841463414634148</v>
      </c>
    </row>
    <row r="19" spans="2:5" ht="15.5" x14ac:dyDescent="0.35">
      <c r="B19" s="12"/>
      <c r="C19" s="13"/>
      <c r="D19" s="14"/>
      <c r="E19" s="15"/>
    </row>
    <row r="20" spans="2:5" ht="15.5" x14ac:dyDescent="0.35">
      <c r="B20" s="16" t="s">
        <v>12</v>
      </c>
      <c r="C20" s="17"/>
      <c r="D20" s="72">
        <v>1000</v>
      </c>
      <c r="E20" s="18">
        <f>IFERROR(D20/E12,"")</f>
        <v>0.6097560975609756</v>
      </c>
    </row>
    <row r="21" spans="2:5" ht="15.5" x14ac:dyDescent="0.35">
      <c r="B21" s="21" t="s">
        <v>14</v>
      </c>
      <c r="C21" s="22"/>
      <c r="D21" s="23">
        <v>1500</v>
      </c>
      <c r="E21" s="24">
        <f>IFERROR(D21/E12,"")</f>
        <v>0.91463414634146345</v>
      </c>
    </row>
    <row r="22" spans="2:5" ht="15.5" x14ac:dyDescent="0.35">
      <c r="B22" s="19" t="s">
        <v>77</v>
      </c>
      <c r="C22" s="20"/>
      <c r="D22" s="84">
        <v>2000</v>
      </c>
      <c r="E22" s="85"/>
    </row>
    <row r="23" spans="2:5" ht="15.5" x14ac:dyDescent="0.35">
      <c r="B23" s="19" t="s">
        <v>26</v>
      </c>
      <c r="C23" s="20"/>
      <c r="D23" s="84">
        <v>500</v>
      </c>
      <c r="E23" s="85"/>
    </row>
    <row r="24" spans="2:5" ht="15.5" x14ac:dyDescent="0.35">
      <c r="B24" s="19" t="s">
        <v>13</v>
      </c>
      <c r="C24" s="20"/>
      <c r="D24" s="84">
        <v>500</v>
      </c>
      <c r="E24" s="85"/>
    </row>
    <row r="25" spans="2:5" ht="15.5" x14ac:dyDescent="0.35">
      <c r="B25" s="19" t="s">
        <v>78</v>
      </c>
      <c r="C25" s="20"/>
      <c r="D25" s="84">
        <v>1000</v>
      </c>
      <c r="E25" s="85"/>
    </row>
    <row r="26" spans="2:5" ht="15.5" x14ac:dyDescent="0.35">
      <c r="B26" s="21" t="s">
        <v>79</v>
      </c>
      <c r="C26" s="22"/>
      <c r="D26" s="23">
        <f>SUM(D22:D25)</f>
        <v>4000</v>
      </c>
      <c r="E26" s="24">
        <f>IFERROR(D26/E12,"")</f>
        <v>2.4390243902439024</v>
      </c>
    </row>
    <row r="27" spans="2:5" ht="15.5" x14ac:dyDescent="0.35">
      <c r="B27" s="26"/>
      <c r="C27" s="27"/>
      <c r="D27" s="28"/>
      <c r="E27" s="29"/>
    </row>
    <row r="28" spans="2:5" ht="15.5" x14ac:dyDescent="0.35">
      <c r="B28" s="21" t="s">
        <v>5</v>
      </c>
      <c r="C28" s="22"/>
      <c r="D28" s="25"/>
      <c r="E28" s="30">
        <f>SUM(D20:D25)</f>
        <v>6500</v>
      </c>
    </row>
    <row r="29" spans="2:5" ht="15.5" x14ac:dyDescent="0.35">
      <c r="B29" s="38" t="s">
        <v>6</v>
      </c>
      <c r="C29" s="39"/>
      <c r="D29" s="40"/>
      <c r="E29" s="41">
        <f>IFERROR(E28/E12,"")</f>
        <v>3.9634146341463414</v>
      </c>
    </row>
    <row r="30" spans="2:5" ht="15.5" x14ac:dyDescent="0.35">
      <c r="B30" s="42" t="s">
        <v>7</v>
      </c>
      <c r="C30" s="43"/>
      <c r="D30" s="44"/>
      <c r="E30" s="45">
        <f>E18+E29</f>
        <v>43.804878048780488</v>
      </c>
    </row>
  </sheetData>
  <dataValidations count="3">
    <dataValidation type="decimal" operator="greaterThanOrEqual" allowBlank="1" showErrorMessage="1" errorTitle="Position" error="Bitte nir positive Zahlen eintragen." sqref="D7:D8">
      <formula1>0</formula1>
    </dataValidation>
    <dataValidation operator="greaterThanOrEqual" allowBlank="1" sqref="E28 E17"/>
    <dataValidation type="decimal" operator="greaterThanOrEqual" allowBlank="1" showInputMessage="1" showErrorMessage="1" errorTitle="Position" error="Bitte erfassen Sie die Position als positive Zahl." promptTitle="Position" prompt="Bitte erfassen Sie die Position als positive Zahl." sqref="D20 D9 E16 E14 C7:C8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zoomScale="81" zoomScaleNormal="100" workbookViewId="0">
      <selection activeCell="J22" sqref="J22"/>
    </sheetView>
  </sheetViews>
  <sheetFormatPr baseColWidth="10" defaultRowHeight="14.5" x14ac:dyDescent="0.35"/>
  <cols>
    <col min="2" max="2" width="32.7265625" customWidth="1"/>
    <col min="3" max="3" width="20.54296875" customWidth="1"/>
    <col min="4" max="4" width="9.453125" bestFit="1" customWidth="1"/>
    <col min="5" max="5" width="7.7265625" bestFit="1" customWidth="1"/>
    <col min="6" max="6" width="15.1796875" bestFit="1" customWidth="1"/>
    <col min="7" max="7" width="16.453125" bestFit="1" customWidth="1"/>
    <col min="8" max="8" width="7.7265625" bestFit="1" customWidth="1"/>
    <col min="9" max="9" width="15.1796875" bestFit="1" customWidth="1"/>
    <col min="10" max="10" width="16.453125" bestFit="1" customWidth="1"/>
  </cols>
  <sheetData>
    <row r="3" spans="1:11" ht="15.5" x14ac:dyDescent="0.35">
      <c r="A3" s="89" t="s">
        <v>21</v>
      </c>
      <c r="B3" s="89"/>
      <c r="C3" s="89"/>
      <c r="D3" s="89"/>
      <c r="E3" s="89"/>
      <c r="F3" s="47"/>
      <c r="G3" s="47"/>
      <c r="H3" s="47"/>
      <c r="I3" s="47"/>
      <c r="J3" s="47"/>
      <c r="K3" s="46"/>
    </row>
    <row r="4" spans="1:11" ht="15.5" x14ac:dyDescent="0.35">
      <c r="A4" s="47"/>
      <c r="B4" s="90"/>
      <c r="C4" s="90"/>
      <c r="D4" s="90"/>
      <c r="E4" s="92" t="s">
        <v>32</v>
      </c>
      <c r="F4" s="92"/>
      <c r="G4" s="92"/>
      <c r="H4" s="92"/>
      <c r="I4" s="92"/>
      <c r="J4" s="92"/>
      <c r="K4" s="46"/>
    </row>
    <row r="5" spans="1:11" ht="15.5" x14ac:dyDescent="0.35">
      <c r="A5" s="47"/>
      <c r="B5" s="90"/>
      <c r="C5" s="90"/>
      <c r="D5" s="90"/>
      <c r="E5" s="91" t="s">
        <v>24</v>
      </c>
      <c r="F5" s="91"/>
      <c r="G5" s="91"/>
      <c r="H5" s="91" t="s">
        <v>25</v>
      </c>
      <c r="I5" s="91"/>
      <c r="J5" s="91"/>
      <c r="K5" s="46"/>
    </row>
    <row r="6" spans="1:11" ht="15.5" x14ac:dyDescent="0.35">
      <c r="A6" s="47"/>
      <c r="B6" s="48" t="s">
        <v>28</v>
      </c>
      <c r="C6" s="48" t="s">
        <v>40</v>
      </c>
      <c r="D6" s="48" t="s">
        <v>19</v>
      </c>
      <c r="E6" s="48" t="s">
        <v>22</v>
      </c>
      <c r="F6" s="48" t="s">
        <v>27</v>
      </c>
      <c r="G6" s="48" t="s">
        <v>23</v>
      </c>
      <c r="H6" s="48" t="s">
        <v>22</v>
      </c>
      <c r="I6" s="48" t="s">
        <v>27</v>
      </c>
      <c r="J6" s="48" t="s">
        <v>23</v>
      </c>
      <c r="K6" s="46"/>
    </row>
    <row r="7" spans="1:11" ht="15.5" x14ac:dyDescent="0.35">
      <c r="A7" s="47"/>
      <c r="B7" s="86" t="s">
        <v>29</v>
      </c>
      <c r="C7" s="87"/>
      <c r="D7" s="87"/>
      <c r="E7" s="87"/>
      <c r="F7" s="87"/>
      <c r="G7" s="87"/>
      <c r="H7" s="87"/>
      <c r="I7" s="87"/>
      <c r="J7" s="88"/>
      <c r="K7" s="46"/>
    </row>
    <row r="8" spans="1:11" ht="15.5" x14ac:dyDescent="0.35">
      <c r="A8" s="47"/>
      <c r="B8" s="67" t="s">
        <v>66</v>
      </c>
      <c r="C8" s="67" t="s">
        <v>41</v>
      </c>
      <c r="D8" s="49" t="s">
        <v>20</v>
      </c>
      <c r="E8" s="49"/>
      <c r="F8" s="49"/>
      <c r="G8" s="49">
        <f>E8*F8</f>
        <v>0</v>
      </c>
      <c r="H8" s="49"/>
      <c r="I8" s="49"/>
      <c r="J8" s="49">
        <f>H8*I8</f>
        <v>0</v>
      </c>
      <c r="K8" s="46"/>
    </row>
    <row r="9" spans="1:11" ht="15.5" x14ac:dyDescent="0.35">
      <c r="A9" s="47"/>
      <c r="B9" s="67" t="s">
        <v>37</v>
      </c>
      <c r="C9" s="49"/>
      <c r="D9" s="49" t="s">
        <v>20</v>
      </c>
      <c r="E9" s="49"/>
      <c r="F9" s="49"/>
      <c r="G9" s="49">
        <f t="shared" ref="G9:J10" si="0">E9*F9</f>
        <v>0</v>
      </c>
      <c r="H9" s="49"/>
      <c r="I9" s="49"/>
      <c r="J9" s="49">
        <f t="shared" si="0"/>
        <v>0</v>
      </c>
      <c r="K9" s="46"/>
    </row>
    <row r="10" spans="1:11" ht="15.5" x14ac:dyDescent="0.35">
      <c r="A10" s="47"/>
      <c r="B10" s="67" t="s">
        <v>38</v>
      </c>
      <c r="C10" s="49"/>
      <c r="D10" s="49" t="s">
        <v>20</v>
      </c>
      <c r="E10" s="49"/>
      <c r="F10" s="49"/>
      <c r="G10" s="49">
        <f t="shared" si="0"/>
        <v>0</v>
      </c>
      <c r="H10" s="49"/>
      <c r="I10" s="49"/>
      <c r="J10" s="49">
        <f t="shared" si="0"/>
        <v>0</v>
      </c>
      <c r="K10" s="46"/>
    </row>
    <row r="11" spans="1:11" ht="15.5" x14ac:dyDescent="0.35">
      <c r="A11" s="47"/>
      <c r="B11" s="67" t="s">
        <v>39</v>
      </c>
      <c r="C11" s="49"/>
      <c r="D11" s="49" t="s">
        <v>20</v>
      </c>
      <c r="E11" s="49"/>
      <c r="F11" s="49"/>
      <c r="G11" s="49"/>
      <c r="H11" s="49"/>
      <c r="I11" s="49"/>
      <c r="J11" s="49"/>
      <c r="K11" s="46"/>
    </row>
    <row r="12" spans="1:11" ht="15.5" x14ac:dyDescent="0.35">
      <c r="A12" s="47"/>
      <c r="B12" s="49" t="s">
        <v>30</v>
      </c>
      <c r="C12" s="49"/>
      <c r="D12" s="49"/>
      <c r="E12" s="49"/>
      <c r="F12" s="49"/>
      <c r="G12" s="49"/>
      <c r="H12" s="49"/>
      <c r="I12" s="49"/>
      <c r="J12" s="49"/>
      <c r="K12" s="46"/>
    </row>
    <row r="13" spans="1:11" ht="15.5" x14ac:dyDescent="0.35">
      <c r="A13" s="47"/>
      <c r="B13" s="52" t="s">
        <v>31</v>
      </c>
      <c r="C13" s="49"/>
      <c r="D13" s="49"/>
      <c r="E13" s="49"/>
      <c r="F13" s="49"/>
      <c r="G13" s="54">
        <f>SUM(G8:G12)</f>
        <v>0</v>
      </c>
      <c r="H13" s="49"/>
      <c r="I13" s="49"/>
      <c r="J13" s="53">
        <f>SUM(J8:J12)</f>
        <v>0</v>
      </c>
      <c r="K13" s="46"/>
    </row>
    <row r="14" spans="1:11" ht="15.5" x14ac:dyDescent="0.35">
      <c r="A14" s="47"/>
      <c r="B14" s="49"/>
      <c r="C14" s="49"/>
      <c r="D14" s="49"/>
      <c r="E14" s="49"/>
      <c r="F14" s="49"/>
      <c r="G14" s="49"/>
      <c r="H14" s="49"/>
      <c r="I14" s="49"/>
      <c r="J14" s="49"/>
      <c r="K14" s="46"/>
    </row>
    <row r="15" spans="1:11" ht="15.5" x14ac:dyDescent="0.35">
      <c r="A15" s="47"/>
      <c r="B15" s="86" t="s">
        <v>33</v>
      </c>
      <c r="C15" s="87"/>
      <c r="D15" s="87"/>
      <c r="E15" s="87"/>
      <c r="F15" s="87"/>
      <c r="G15" s="87"/>
      <c r="H15" s="87"/>
      <c r="I15" s="87"/>
      <c r="J15" s="88"/>
      <c r="K15" s="46"/>
    </row>
    <row r="16" spans="1:11" ht="15.5" x14ac:dyDescent="0.35">
      <c r="A16" s="47"/>
      <c r="B16" s="52" t="s">
        <v>18</v>
      </c>
      <c r="C16" s="49"/>
      <c r="D16" s="49" t="s">
        <v>34</v>
      </c>
      <c r="E16" s="49"/>
      <c r="F16" s="49"/>
      <c r="G16" s="49">
        <f>E16*F16</f>
        <v>0</v>
      </c>
      <c r="H16" s="49"/>
      <c r="I16" s="49"/>
      <c r="J16" s="49">
        <f>H16*I16</f>
        <v>0</v>
      </c>
      <c r="K16" s="46"/>
    </row>
    <row r="17" spans="1:11" ht="15.5" x14ac:dyDescent="0.35">
      <c r="A17" s="47"/>
      <c r="B17" s="52" t="s">
        <v>17</v>
      </c>
      <c r="C17" s="67" t="s">
        <v>67</v>
      </c>
      <c r="D17" s="49"/>
      <c r="E17" s="49"/>
      <c r="F17" s="49"/>
      <c r="G17" s="49">
        <f t="shared" ref="G17:G19" si="1">E17*F17</f>
        <v>0</v>
      </c>
      <c r="H17" s="49"/>
      <c r="I17" s="49"/>
      <c r="J17" s="49">
        <f t="shared" ref="J17:J19" si="2">H17*I17</f>
        <v>0</v>
      </c>
      <c r="K17" s="46"/>
    </row>
    <row r="18" spans="1:11" ht="15.5" x14ac:dyDescent="0.35">
      <c r="A18" s="47"/>
      <c r="B18" s="52"/>
      <c r="C18" s="49" t="s">
        <v>30</v>
      </c>
      <c r="D18" s="49"/>
      <c r="E18" s="49"/>
      <c r="F18" s="49"/>
      <c r="G18" s="49">
        <f t="shared" si="1"/>
        <v>0</v>
      </c>
      <c r="H18" s="49"/>
      <c r="I18" s="49"/>
      <c r="J18" s="49">
        <f t="shared" si="2"/>
        <v>0</v>
      </c>
      <c r="K18" s="46"/>
    </row>
    <row r="19" spans="1:11" ht="15.5" x14ac:dyDescent="0.35">
      <c r="A19" s="47"/>
      <c r="B19" s="52" t="s">
        <v>35</v>
      </c>
      <c r="C19" s="49"/>
      <c r="D19" s="49"/>
      <c r="E19" s="49"/>
      <c r="F19" s="49"/>
      <c r="G19" s="49">
        <f t="shared" si="1"/>
        <v>0</v>
      </c>
      <c r="H19" s="49"/>
      <c r="I19" s="49"/>
      <c r="J19" s="49">
        <f t="shared" si="2"/>
        <v>0</v>
      </c>
      <c r="K19" s="46"/>
    </row>
    <row r="20" spans="1:11" ht="15.5" x14ac:dyDescent="0.35">
      <c r="A20" s="47"/>
      <c r="B20" s="52" t="s">
        <v>36</v>
      </c>
      <c r="C20" s="49"/>
      <c r="D20" s="49"/>
      <c r="E20" s="49"/>
      <c r="F20" s="49"/>
      <c r="G20" s="54">
        <f>SUM(G16:G19)</f>
        <v>0</v>
      </c>
      <c r="H20" s="49"/>
      <c r="I20" s="49"/>
      <c r="J20" s="53">
        <f>SUM(J16:J19)</f>
        <v>0</v>
      </c>
      <c r="K20" s="46"/>
    </row>
    <row r="21" spans="1:11" ht="15.5" x14ac:dyDescent="0.35">
      <c r="A21" s="47"/>
      <c r="B21" s="52"/>
      <c r="C21" s="49"/>
      <c r="D21" s="49"/>
      <c r="E21" s="49"/>
      <c r="F21" s="49"/>
      <c r="G21" s="49"/>
      <c r="H21" s="49"/>
      <c r="I21" s="49"/>
      <c r="J21" s="49"/>
      <c r="K21" s="46"/>
    </row>
    <row r="22" spans="1:11" ht="15.5" x14ac:dyDescent="0.35">
      <c r="A22" s="47"/>
      <c r="B22" s="50" t="s">
        <v>42</v>
      </c>
      <c r="C22" s="47"/>
      <c r="D22" s="47"/>
      <c r="E22" s="47"/>
      <c r="F22" s="47"/>
      <c r="G22" s="51">
        <f>G13+G20</f>
        <v>0</v>
      </c>
      <c r="H22" s="47"/>
      <c r="I22" s="47"/>
      <c r="J22" s="51">
        <f>J13+J20</f>
        <v>0</v>
      </c>
      <c r="K22" s="46"/>
    </row>
    <row r="23" spans="1:11" x14ac:dyDescent="0.35">
      <c r="A23" s="46"/>
      <c r="B23" s="46"/>
      <c r="C23" s="46"/>
      <c r="D23" s="46"/>
      <c r="E23" s="46"/>
      <c r="F23" s="60"/>
      <c r="G23" s="46"/>
      <c r="H23" s="46"/>
      <c r="I23" s="46"/>
      <c r="J23" s="46"/>
      <c r="K23" s="46"/>
    </row>
    <row r="24" spans="1:11" x14ac:dyDescent="0.35">
      <c r="A24" s="46"/>
      <c r="B24" s="46"/>
      <c r="C24" s="46"/>
      <c r="D24" s="46"/>
      <c r="E24" s="46"/>
      <c r="F24" s="46" t="s">
        <v>30</v>
      </c>
      <c r="G24" s="46"/>
      <c r="H24" s="46"/>
      <c r="I24" s="46"/>
      <c r="J24" s="46"/>
      <c r="K24" s="46"/>
    </row>
    <row r="25" spans="1:11" x14ac:dyDescent="0.3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</row>
    <row r="26" spans="1:11" x14ac:dyDescent="0.3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</row>
    <row r="27" spans="1:11" x14ac:dyDescent="0.3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</row>
    <row r="28" spans="1:11" x14ac:dyDescent="0.3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</row>
  </sheetData>
  <mergeCells count="7">
    <mergeCell ref="B7:J7"/>
    <mergeCell ref="B15:J15"/>
    <mergeCell ref="A3:E3"/>
    <mergeCell ref="B4:D5"/>
    <mergeCell ref="E5:G5"/>
    <mergeCell ref="H5:J5"/>
    <mergeCell ref="E4:J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B4" sqref="B4"/>
    </sheetView>
  </sheetViews>
  <sheetFormatPr baseColWidth="10" defaultRowHeight="14.5" x14ac:dyDescent="0.35"/>
  <cols>
    <col min="2" max="2" width="40.1796875" bestFit="1" customWidth="1"/>
    <col min="3" max="3" width="11.1796875" bestFit="1" customWidth="1"/>
    <col min="4" max="4" width="12.54296875" bestFit="1" customWidth="1"/>
    <col min="6" max="6" width="8" bestFit="1" customWidth="1"/>
  </cols>
  <sheetData>
    <row r="1" spans="1:6" x14ac:dyDescent="0.35">
      <c r="A1" t="s">
        <v>61</v>
      </c>
    </row>
    <row r="2" spans="1:6" x14ac:dyDescent="0.35">
      <c r="A2" s="55"/>
      <c r="B2" s="55"/>
      <c r="C2" s="55"/>
      <c r="D2" s="55"/>
      <c r="E2" s="55"/>
      <c r="F2" s="55"/>
    </row>
    <row r="3" spans="1:6" ht="15.5" x14ac:dyDescent="0.35">
      <c r="B3" s="47" t="s">
        <v>68</v>
      </c>
      <c r="C3" s="68" t="s">
        <v>15</v>
      </c>
      <c r="D3" s="68" t="s">
        <v>16</v>
      </c>
    </row>
    <row r="4" spans="1:6" ht="15.5" x14ac:dyDescent="0.35">
      <c r="B4" s="69"/>
      <c r="C4" s="70"/>
      <c r="D4" s="71"/>
    </row>
    <row r="5" spans="1:6" ht="15.5" x14ac:dyDescent="0.35">
      <c r="B5" s="69"/>
      <c r="C5" s="70"/>
      <c r="D5" s="71"/>
    </row>
    <row r="6" spans="1:6" ht="15.5" x14ac:dyDescent="0.35">
      <c r="B6" s="69"/>
      <c r="C6" s="70"/>
      <c r="D6" s="71"/>
    </row>
    <row r="7" spans="1:6" ht="15.5" x14ac:dyDescent="0.35">
      <c r="B7" s="69"/>
      <c r="C7" s="70"/>
      <c r="D7" s="71"/>
    </row>
    <row r="8" spans="1:6" ht="15.5" x14ac:dyDescent="0.35">
      <c r="B8" s="69"/>
      <c r="C8" s="70"/>
      <c r="D8" s="71"/>
    </row>
    <row r="9" spans="1:6" ht="15.5" x14ac:dyDescent="0.35">
      <c r="B9" s="69"/>
      <c r="C9" s="70"/>
      <c r="D9" s="71"/>
    </row>
    <row r="10" spans="1:6" ht="15.5" x14ac:dyDescent="0.35">
      <c r="B10" s="69"/>
      <c r="C10" s="70"/>
      <c r="D10" s="71"/>
    </row>
    <row r="11" spans="1:6" ht="15.5" x14ac:dyDescent="0.35">
      <c r="B11" s="69"/>
      <c r="C11" s="70"/>
      <c r="D11" s="71"/>
    </row>
    <row r="12" spans="1:6" ht="15.5" x14ac:dyDescent="0.35">
      <c r="B12" s="69"/>
      <c r="C12" s="70"/>
      <c r="D12" s="71"/>
    </row>
    <row r="13" spans="1:6" ht="15.5" x14ac:dyDescent="0.35">
      <c r="B13" s="69"/>
      <c r="C13" s="70"/>
      <c r="D13" s="71"/>
    </row>
    <row r="14" spans="1:6" ht="15.5" x14ac:dyDescent="0.35">
      <c r="B14" s="69"/>
      <c r="C14" s="70"/>
      <c r="D14" s="7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:C4"/>
    </sheetView>
  </sheetViews>
  <sheetFormatPr baseColWidth="10" defaultRowHeight="14.5" x14ac:dyDescent="0.35"/>
  <cols>
    <col min="1" max="1" width="16.1796875" customWidth="1"/>
    <col min="2" max="2" width="21.54296875" customWidth="1"/>
    <col min="3" max="3" width="23.54296875" customWidth="1"/>
    <col min="4" max="4" width="20.453125" customWidth="1"/>
  </cols>
  <sheetData>
    <row r="1" spans="1:3" ht="15" thickBot="1" x14ac:dyDescent="0.4">
      <c r="A1" s="63" t="s">
        <v>65</v>
      </c>
      <c r="B1" s="64"/>
    </row>
    <row r="2" spans="1:3" ht="28.5" thickBot="1" x14ac:dyDescent="0.4">
      <c r="A2" s="57" t="s">
        <v>62</v>
      </c>
      <c r="B2" s="57" t="s">
        <v>63</v>
      </c>
      <c r="C2" s="57" t="s">
        <v>64</v>
      </c>
    </row>
    <row r="3" spans="1:3" x14ac:dyDescent="0.35">
      <c r="A3" s="65"/>
      <c r="B3" s="65"/>
      <c r="C3" s="61"/>
    </row>
    <row r="4" spans="1:3" ht="28" customHeight="1" thickBot="1" x14ac:dyDescent="0.4">
      <c r="A4" s="66"/>
      <c r="B4" s="66"/>
      <c r="C4" s="62"/>
    </row>
    <row r="5" spans="1:3" ht="56.5" customHeigh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47" workbookViewId="0">
      <selection activeCell="A4" sqref="A4:A21"/>
    </sheetView>
  </sheetViews>
  <sheetFormatPr baseColWidth="10" defaultRowHeight="48" customHeight="1" x14ac:dyDescent="0.35"/>
  <cols>
    <col min="1" max="1" width="47.1796875" customWidth="1"/>
    <col min="2" max="2" width="14.54296875" customWidth="1"/>
  </cols>
  <sheetData>
    <row r="1" spans="1:2" ht="48" customHeight="1" thickBot="1" x14ac:dyDescent="0.4">
      <c r="A1" s="95" t="s">
        <v>43</v>
      </c>
      <c r="B1" s="95"/>
    </row>
    <row r="2" spans="1:2" ht="48" customHeight="1" x14ac:dyDescent="0.35">
      <c r="A2" s="93" t="s">
        <v>44</v>
      </c>
      <c r="B2" s="93" t="s">
        <v>45</v>
      </c>
    </row>
    <row r="3" spans="1:2" ht="48" customHeight="1" thickBot="1" x14ac:dyDescent="0.4">
      <c r="A3" s="94"/>
      <c r="B3" s="94"/>
    </row>
    <row r="4" spans="1:2" ht="28.5" thickBot="1" x14ac:dyDescent="0.4">
      <c r="A4" s="58" t="s">
        <v>46</v>
      </c>
      <c r="B4" s="59"/>
    </row>
    <row r="5" spans="1:2" ht="28.5" thickBot="1" x14ac:dyDescent="0.4">
      <c r="A5" s="58" t="s">
        <v>47</v>
      </c>
      <c r="B5" s="59"/>
    </row>
    <row r="6" spans="1:2" ht="15" thickBot="1" x14ac:dyDescent="0.4">
      <c r="A6" s="58" t="s">
        <v>80</v>
      </c>
      <c r="B6" s="59"/>
    </row>
    <row r="7" spans="1:2" ht="15" thickBot="1" x14ac:dyDescent="0.4">
      <c r="A7" s="58" t="s">
        <v>48</v>
      </c>
      <c r="B7" s="59"/>
    </row>
    <row r="8" spans="1:2" ht="15" thickBot="1" x14ac:dyDescent="0.4">
      <c r="A8" s="58" t="s">
        <v>49</v>
      </c>
      <c r="B8" s="59"/>
    </row>
    <row r="9" spans="1:2" ht="28.5" thickBot="1" x14ac:dyDescent="0.4">
      <c r="A9" s="58" t="s">
        <v>50</v>
      </c>
      <c r="B9" s="59"/>
    </row>
    <row r="10" spans="1:2" ht="15" thickBot="1" x14ac:dyDescent="0.4">
      <c r="A10" s="58" t="s">
        <v>81</v>
      </c>
      <c r="B10" s="59"/>
    </row>
    <row r="11" spans="1:2" ht="15" thickBot="1" x14ac:dyDescent="0.4">
      <c r="A11" s="58" t="s">
        <v>51</v>
      </c>
      <c r="B11" s="59"/>
    </row>
    <row r="12" spans="1:2" ht="15" thickBot="1" x14ac:dyDescent="0.4">
      <c r="A12" s="58" t="s">
        <v>52</v>
      </c>
      <c r="B12" s="59"/>
    </row>
    <row r="13" spans="1:2" ht="15" thickBot="1" x14ac:dyDescent="0.4">
      <c r="A13" s="58" t="s">
        <v>53</v>
      </c>
      <c r="B13" s="59"/>
    </row>
    <row r="14" spans="1:2" ht="15" thickBot="1" x14ac:dyDescent="0.4">
      <c r="A14" s="58" t="s">
        <v>82</v>
      </c>
      <c r="B14" s="59"/>
    </row>
    <row r="15" spans="1:2" ht="15" thickBot="1" x14ac:dyDescent="0.4">
      <c r="A15" s="58" t="s">
        <v>54</v>
      </c>
      <c r="B15" s="59"/>
    </row>
    <row r="16" spans="1:2" ht="15" thickBot="1" x14ac:dyDescent="0.4">
      <c r="A16" s="58" t="s">
        <v>83</v>
      </c>
      <c r="B16" s="59"/>
    </row>
    <row r="17" spans="1:2" ht="42.5" thickBot="1" x14ac:dyDescent="0.4">
      <c r="A17" s="58" t="s">
        <v>55</v>
      </c>
      <c r="B17" s="59"/>
    </row>
    <row r="18" spans="1:2" ht="15" thickBot="1" x14ac:dyDescent="0.4">
      <c r="A18" s="58" t="s">
        <v>56</v>
      </c>
      <c r="B18" s="59"/>
    </row>
    <row r="19" spans="1:2" ht="15" thickBot="1" x14ac:dyDescent="0.4">
      <c r="A19" s="58" t="s">
        <v>57</v>
      </c>
      <c r="B19" s="59"/>
    </row>
    <row r="20" spans="1:2" ht="15" thickBot="1" x14ac:dyDescent="0.4">
      <c r="A20" s="58" t="s">
        <v>58</v>
      </c>
      <c r="B20" s="59"/>
    </row>
    <row r="21" spans="1:2" ht="15" thickBot="1" x14ac:dyDescent="0.4">
      <c r="A21" s="58" t="s">
        <v>59</v>
      </c>
      <c r="B21" s="59"/>
    </row>
  </sheetData>
  <mergeCells count="3">
    <mergeCell ref="A2:A3"/>
    <mergeCell ref="B2:B3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Stundensatzrechner</vt:lpstr>
      <vt:lpstr>Projektkosten</vt:lpstr>
      <vt:lpstr>Kalkulationsschema</vt:lpstr>
      <vt:lpstr>Ursachenanalyse</vt:lpstr>
      <vt:lpstr>Angebotsinhalte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</dc:creator>
  <cp:lastModifiedBy>Frommhold, Manuela</cp:lastModifiedBy>
  <dcterms:created xsi:type="dcterms:W3CDTF">2022-03-30T11:20:53Z</dcterms:created>
  <dcterms:modified xsi:type="dcterms:W3CDTF">2022-06-18T13:41:36Z</dcterms:modified>
</cp:coreProperties>
</file>