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U:\FolderRedirection\Dokumente\Tafelbilder\Vorlagen\"/>
    </mc:Choice>
  </mc:AlternateContent>
  <xr:revisionPtr revIDLastSave="0" documentId="13_ncr:1_{2F8D3B20-0B7D-43CD-9926-3E3B27E28B8F}" xr6:coauthVersionLast="36" xr6:coauthVersionMax="36" xr10:uidLastSave="{00000000-0000-0000-0000-000000000000}"/>
  <bookViews>
    <workbookView xWindow="360" yWindow="12" windowWidth="20952" windowHeight="9720" xr2:uid="{00000000-000D-0000-FFFF-FFFF00000000}"/>
  </bookViews>
  <sheets>
    <sheet name="Tabelle1" sheetId="1" r:id="rId1"/>
  </sheets>
  <calcPr calcId="191029" iterateDelta="1E-4"/>
</workbook>
</file>

<file path=xl/calcChain.xml><?xml version="1.0" encoding="utf-8"?>
<calcChain xmlns="http://schemas.openxmlformats.org/spreadsheetml/2006/main">
  <c r="Y2" i="1" l="1"/>
  <c r="G33" i="1" s="1"/>
  <c r="T2" i="1"/>
  <c r="F33" i="1" s="1"/>
  <c r="P2" i="1"/>
  <c r="E9" i="1" s="1"/>
  <c r="L2" i="1"/>
  <c r="D10" i="1" s="1"/>
  <c r="E4" i="1" l="1"/>
  <c r="D4" i="1"/>
  <c r="F5" i="1"/>
  <c r="F6" i="1"/>
  <c r="F7" i="1"/>
  <c r="F8" i="1"/>
  <c r="F9" i="1"/>
  <c r="E10" i="1"/>
  <c r="D11" i="1"/>
  <c r="D12" i="1"/>
  <c r="G5" i="1"/>
  <c r="G6" i="1"/>
  <c r="G7" i="1"/>
  <c r="G8" i="1"/>
  <c r="G9" i="1"/>
  <c r="F10" i="1"/>
  <c r="E11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F4" i="1"/>
  <c r="G10" i="1"/>
  <c r="F11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G4" i="1"/>
  <c r="G11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D5" i="1"/>
  <c r="D6" i="1"/>
  <c r="D7" i="1"/>
  <c r="D8" i="1"/>
  <c r="D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5" i="1"/>
  <c r="E6" i="1"/>
  <c r="E7" i="1"/>
  <c r="E8" i="1"/>
  <c r="H9" i="1" l="1"/>
  <c r="C9" i="1" s="1"/>
  <c r="H10" i="1"/>
  <c r="C10" i="1" s="1"/>
  <c r="H23" i="1"/>
  <c r="C23" i="1" s="1"/>
  <c r="H12" i="1"/>
  <c r="C12" i="1" s="1"/>
  <c r="H6" i="1"/>
  <c r="C6" i="1" s="1"/>
  <c r="H29" i="1"/>
  <c r="C29" i="1" s="1"/>
  <c r="H17" i="1"/>
  <c r="C17" i="1" s="1"/>
  <c r="H16" i="1"/>
  <c r="C16" i="1" s="1"/>
  <c r="H33" i="1"/>
  <c r="C33" i="1" s="1"/>
  <c r="H27" i="1"/>
  <c r="C27" i="1" s="1"/>
  <c r="H21" i="1"/>
  <c r="C21" i="1" s="1"/>
  <c r="H15" i="1"/>
  <c r="C15" i="1" s="1"/>
  <c r="H11" i="1"/>
  <c r="C11" i="1" s="1"/>
  <c r="H32" i="1"/>
  <c r="C32" i="1" s="1"/>
  <c r="H26" i="1"/>
  <c r="C26" i="1" s="1"/>
  <c r="H20" i="1"/>
  <c r="C20" i="1" s="1"/>
  <c r="H14" i="1"/>
  <c r="C14" i="1" s="1"/>
  <c r="H4" i="1"/>
  <c r="C4" i="1" s="1"/>
  <c r="H5" i="1"/>
  <c r="C5" i="1" s="1"/>
  <c r="H22" i="1"/>
  <c r="C22" i="1" s="1"/>
  <c r="H8" i="1"/>
  <c r="C8" i="1" s="1"/>
  <c r="H31" i="1"/>
  <c r="C31" i="1" s="1"/>
  <c r="H25" i="1"/>
  <c r="C25" i="1" s="1"/>
  <c r="H19" i="1"/>
  <c r="C19" i="1" s="1"/>
  <c r="H13" i="1"/>
  <c r="C13" i="1" s="1"/>
  <c r="H28" i="1"/>
  <c r="C28" i="1" s="1"/>
  <c r="H7" i="1"/>
  <c r="C7" i="1" s="1"/>
  <c r="H30" i="1"/>
  <c r="C30" i="1" s="1"/>
  <c r="H24" i="1"/>
  <c r="C24" i="1" s="1"/>
  <c r="H18" i="1"/>
  <c r="C18" i="1" s="1"/>
  <c r="AL4" i="1" l="1"/>
  <c r="AK4" i="1"/>
  <c r="AE4" i="1"/>
  <c r="AJ4" i="1"/>
  <c r="AD4" i="1"/>
  <c r="AO4" i="1"/>
  <c r="AG9" i="1" s="1"/>
  <c r="AG10" i="1" s="1"/>
  <c r="AI4" i="1"/>
  <c r="AC4" i="1"/>
  <c r="AN4" i="1"/>
  <c r="AM4" i="1"/>
  <c r="AG4" i="1"/>
  <c r="AA4" i="1"/>
  <c r="AF4" i="1"/>
  <c r="Z4" i="1"/>
  <c r="AH4" i="1"/>
  <c r="AB4" i="1"/>
  <c r="AD9" i="1" l="1"/>
  <c r="AD10" i="1" s="1"/>
  <c r="AB9" i="1"/>
  <c r="AC9" i="1"/>
  <c r="AC10" i="1" s="1"/>
  <c r="AE9" i="1"/>
  <c r="AE10" i="1" s="1"/>
  <c r="AF9" i="1"/>
  <c r="AF10" i="1" s="1"/>
  <c r="AB10" i="1" l="1"/>
  <c r="AF12" i="1" s="1"/>
  <c r="AJ9" i="1"/>
  <c r="AJ10" i="1" s="1"/>
</calcChain>
</file>

<file path=xl/sharedStrings.xml><?xml version="1.0" encoding="utf-8"?>
<sst xmlns="http://schemas.openxmlformats.org/spreadsheetml/2006/main" count="33" uniqueCount="23">
  <si>
    <t>Vorname</t>
  </si>
  <si>
    <t>Name</t>
  </si>
  <si>
    <t>Note</t>
  </si>
  <si>
    <t>% Aufgabe 1</t>
  </si>
  <si>
    <t>% Aufgabe 2</t>
  </si>
  <si>
    <t>% Aufgabe 3</t>
  </si>
  <si>
    <t>% Aufgabe 4</t>
  </si>
  <si>
    <t>Summe</t>
  </si>
  <si>
    <t>Aufgabe 1</t>
  </si>
  <si>
    <t>Gewicht -&gt;</t>
  </si>
  <si>
    <t>Aufgabe 2</t>
  </si>
  <si>
    <t>Aufgabe 3</t>
  </si>
  <si>
    <t>Aufgabe 4</t>
  </si>
  <si>
    <t>Punktespiegel</t>
  </si>
  <si>
    <t>a (1x)</t>
  </si>
  <si>
    <t>b (0x)</t>
  </si>
  <si>
    <t>c (0x)</t>
  </si>
  <si>
    <t>a (0x)</t>
  </si>
  <si>
    <t>c (1x)</t>
  </si>
  <si>
    <t>Notenspiegel</t>
  </si>
  <si>
    <t>Summe:</t>
  </si>
  <si>
    <t>zu genehmigen: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</si>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</sst>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sz val="10"/>
      <name val="Tahoma"/>
    </font>
    <font>
      <sz val="11"/>
      <name val="Calibri"/>
      <scheme val="minor"/>
    </font>
    <font>
      <sz val="11"/>
      <color theme="9" tint="-0.249977111117893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6" xfId="0" applyBorder="1"/>
    <xf numFmtId="9" fontId="0" fillId="0" borderId="7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0" xfId="1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0" fillId="0" borderId="0" xfId="1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  <xf numFmtId="9" fontId="0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P57"/>
  <sheetViews>
    <sheetView tabSelected="1" workbookViewId="0">
      <pane xSplit="1" topLeftCell="B1" activePane="topRight" state="frozen"/>
      <selection activeCell="AF13" sqref="AF13"/>
      <selection pane="topRight" activeCell="I36" sqref="I36"/>
    </sheetView>
  </sheetViews>
  <sheetFormatPr baseColWidth="10" defaultColWidth="10.6640625" defaultRowHeight="14.4"/>
  <cols>
    <col min="1" max="1" width="13.33203125" bestFit="1" customWidth="1"/>
    <col min="2" max="2" width="11.33203125" bestFit="1" customWidth="1"/>
    <col min="3" max="3" width="8.33203125" style="1" customWidth="1"/>
    <col min="4" max="4" width="12.33203125" style="2" customWidth="1"/>
    <col min="5" max="5" width="11.44140625" style="3" customWidth="1"/>
    <col min="6" max="7" width="11.6640625" style="3" customWidth="1"/>
    <col min="8" max="8" width="9" style="4" customWidth="1"/>
    <col min="9" max="9" width="15.33203125" style="2" customWidth="1"/>
    <col min="10" max="10" width="6" style="2" customWidth="1"/>
    <col min="11" max="11" width="5.88671875" style="2" customWidth="1"/>
    <col min="12" max="12" width="5.44140625" style="2" customWidth="1"/>
    <col min="13" max="13" width="15.33203125" style="2" customWidth="1"/>
    <col min="14" max="14" width="5.44140625" style="2" customWidth="1"/>
    <col min="15" max="15" width="4.6640625" style="2" customWidth="1"/>
    <col min="16" max="16" width="5.33203125" style="2" customWidth="1"/>
    <col min="17" max="23" width="15.33203125" style="2" customWidth="1"/>
    <col min="24" max="24" width="10.6640625" hidden="1" customWidth="1"/>
    <col min="25" max="25" width="10.6640625" customWidth="1"/>
    <col min="26" max="26" width="16.33203125" customWidth="1"/>
    <col min="27" max="27" width="13.44140625" customWidth="1"/>
    <col min="31" max="31" width="12.33203125" customWidth="1"/>
    <col min="35" max="35" width="15.33203125" bestFit="1" customWidth="1"/>
  </cols>
  <sheetData>
    <row r="1" spans="1:42">
      <c r="A1" s="32" t="s">
        <v>0</v>
      </c>
      <c r="B1" s="34" t="s">
        <v>1</v>
      </c>
      <c r="C1" s="36" t="s">
        <v>2</v>
      </c>
      <c r="D1" s="38" t="s">
        <v>3</v>
      </c>
      <c r="E1" s="33" t="s">
        <v>4</v>
      </c>
      <c r="F1" s="33" t="s">
        <v>5</v>
      </c>
      <c r="G1" s="32" t="s">
        <v>6</v>
      </c>
      <c r="H1" s="40" t="s">
        <v>7</v>
      </c>
      <c r="I1" s="41" t="s">
        <v>8</v>
      </c>
      <c r="J1" s="42"/>
      <c r="K1" s="5" t="s">
        <v>9</v>
      </c>
      <c r="L1" s="5">
        <v>0.25</v>
      </c>
      <c r="M1" s="41" t="s">
        <v>10</v>
      </c>
      <c r="N1" s="42"/>
      <c r="O1" s="5" t="s">
        <v>9</v>
      </c>
      <c r="P1" s="5">
        <v>0.45</v>
      </c>
      <c r="Q1" s="41" t="s">
        <v>11</v>
      </c>
      <c r="R1" s="42"/>
      <c r="S1" s="5" t="s">
        <v>9</v>
      </c>
      <c r="T1" s="5">
        <v>0.3</v>
      </c>
      <c r="U1" s="41" t="s">
        <v>12</v>
      </c>
      <c r="V1" s="42"/>
      <c r="W1" s="5" t="s">
        <v>9</v>
      </c>
      <c r="X1" s="6"/>
      <c r="Y1" s="7">
        <v>0</v>
      </c>
      <c r="Z1" s="8" t="s">
        <v>13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2">
      <c r="A2" s="33"/>
      <c r="B2" s="35"/>
      <c r="C2" s="37"/>
      <c r="D2" s="39"/>
      <c r="E2" s="33"/>
      <c r="F2" s="33"/>
      <c r="G2" s="33"/>
      <c r="H2" s="40"/>
      <c r="I2" s="10" t="s">
        <v>14</v>
      </c>
      <c r="J2" s="11" t="s">
        <v>15</v>
      </c>
      <c r="K2" s="12" t="s">
        <v>16</v>
      </c>
      <c r="L2" s="11">
        <f>LEFT(RIGHT(I$2, 3),1)+LEFT(RIGHT(J$2, 3),1)+LEFT(RIGHT(K$2, 3),1)</f>
        <v>1</v>
      </c>
      <c r="M2" s="10" t="s">
        <v>14</v>
      </c>
      <c r="N2" s="11" t="s">
        <v>15</v>
      </c>
      <c r="O2" s="12" t="s">
        <v>16</v>
      </c>
      <c r="P2" s="11">
        <f>LEFT(RIGHT(M$2, 3),1)+LEFT(RIGHT(N$2, 3),1)+LEFT(RIGHT(O$2, 3),1)</f>
        <v>1</v>
      </c>
      <c r="Q2" s="10" t="s">
        <v>14</v>
      </c>
      <c r="R2" s="11" t="s">
        <v>15</v>
      </c>
      <c r="S2" s="12" t="s">
        <v>16</v>
      </c>
      <c r="T2" s="11">
        <f>LEFT(RIGHT(Q$2, 3),1)+LEFT(RIGHT(R$2, 3),1)+LEFT(RIGHT(S$2, 3),1)</f>
        <v>1</v>
      </c>
      <c r="U2" s="10" t="s">
        <v>17</v>
      </c>
      <c r="V2" s="11" t="s">
        <v>15</v>
      </c>
      <c r="W2" s="12" t="s">
        <v>18</v>
      </c>
      <c r="Y2" s="13">
        <f>LEFT(RIGHT(U$2, 3),1)+LEFT(RIGHT(V$2, 3),1)+LEFT(RIGHT(W$2, 3),1)</f>
        <v>1</v>
      </c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2">
      <c r="A3" s="14"/>
      <c r="B3" s="14"/>
      <c r="C3" s="15"/>
      <c r="D3" s="16"/>
      <c r="E3" s="16"/>
      <c r="F3" s="16"/>
      <c r="G3" s="16"/>
      <c r="H3" s="1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2">
        <v>1</v>
      </c>
      <c r="Y3" s="4"/>
      <c r="Z3" s="18">
        <v>15</v>
      </c>
      <c r="AA3" s="18">
        <v>14</v>
      </c>
      <c r="AB3" s="18">
        <v>13</v>
      </c>
      <c r="AC3" s="18">
        <v>12</v>
      </c>
      <c r="AD3" s="18">
        <v>11</v>
      </c>
      <c r="AE3" s="18">
        <v>10</v>
      </c>
      <c r="AF3" s="18">
        <v>9</v>
      </c>
      <c r="AG3" s="18">
        <v>8</v>
      </c>
      <c r="AH3" s="18">
        <v>7</v>
      </c>
      <c r="AI3" s="18">
        <v>6</v>
      </c>
      <c r="AJ3" s="18">
        <v>5</v>
      </c>
      <c r="AK3" s="18">
        <v>4</v>
      </c>
      <c r="AL3" s="18">
        <v>3</v>
      </c>
      <c r="AM3" s="18">
        <v>2</v>
      </c>
      <c r="AN3" s="18">
        <v>1</v>
      </c>
      <c r="AO3" s="18">
        <v>0</v>
      </c>
    </row>
    <row r="4" spans="1:42">
      <c r="A4" s="19"/>
      <c r="B4" s="19"/>
      <c r="C4" s="1" t="str">
        <f t="shared" ref="C4:C22" si="0">IF(H4=125%, "-", IF(H4=125%, "-", IF(H4&gt;93.4%, 15, IF(H4&gt;89.4%, 14, IF(H4&gt;83.4%, 13, IF(H4&gt;79.4%, 12, IF(H4&gt;73.4%, 11, IF(H4&gt;69.4%, 10, IF(H4&gt;63.4%, 9, IF(H4&gt;59.4%, 8, IF(H4&gt;53.4%, 7, IF(H4&gt;49.4%, 6, IF(H4&gt;43.4%, 5, IF(H4&gt;35.4%, 4, IF(H4&gt;27.4%, 3, IF(H4&gt;18.4%, 2, IF(H4&gt;10.4%, 1, 0)))))))))))))))))</f>
        <v>-</v>
      </c>
      <c r="D4" s="20">
        <f t="shared" ref="D4:D22" si="1">((4-((((I4*LEFT(RIGHT(I$2, 3),1))+(J4*LEFT(RIGHT(J$2, 3),1))+(K4*LEFT(RIGHT(K$2, 3),1)))/L$2)-1))/4)*L$1</f>
        <v>0.3125</v>
      </c>
      <c r="E4" s="20">
        <f t="shared" ref="E4:E22" si="2">((4-((((M4*LEFT(RIGHT(M$2, 3),1))+(N4*LEFT(RIGHT(N$2, 3),1))+(O4*LEFT(RIGHT(O$2, 3),1)))/P$2)-1))/4)*P$1</f>
        <v>0.5625</v>
      </c>
      <c r="F4" s="20">
        <f t="shared" ref="F4:F22" si="3">((4-((((Q4*LEFT(RIGHT(Q$2, 3),1))+(R4*LEFT(RIGHT(R$2, 3),1))+(S4*LEFT(RIGHT(S$2, 3),1)))/T$2)-1))/4)*T$1</f>
        <v>0.375</v>
      </c>
      <c r="G4" s="20">
        <f t="shared" ref="G4:G22" si="4">((4-((((U4*LEFT(RIGHT(U$2, 3),1))+(V4*LEFT(RIGHT(V$2, 3),1))+(W4*LEFT(RIGHT(W$2, 3),1)))/Y$2)-1))/4)*Y$1</f>
        <v>0</v>
      </c>
      <c r="H4" s="21">
        <f t="shared" ref="H4:H22" si="5">SUM(D4:G4)</f>
        <v>1.25</v>
      </c>
      <c r="I4" s="22"/>
      <c r="J4" s="23"/>
      <c r="K4" s="23"/>
      <c r="L4" s="23"/>
      <c r="M4" s="22"/>
      <c r="N4" s="23"/>
      <c r="O4" s="23"/>
      <c r="P4" s="23"/>
      <c r="Q4" s="22"/>
      <c r="R4" s="23"/>
      <c r="S4" s="23"/>
      <c r="T4" s="23"/>
      <c r="U4" s="23"/>
      <c r="V4" s="23"/>
      <c r="W4" s="23"/>
      <c r="X4" s="2">
        <v>1</v>
      </c>
      <c r="Y4" s="23"/>
      <c r="Z4">
        <f>SUMIF($C$4:$C$25, Z3,$X$4:$X$25)</f>
        <v>0</v>
      </c>
      <c r="AA4">
        <f t="shared" ref="AA4:AO4" si="6">SUMIF($C$4:$C$25, AA3,$X$4:$X$25)</f>
        <v>0</v>
      </c>
      <c r="AB4">
        <f t="shared" si="6"/>
        <v>0</v>
      </c>
      <c r="AC4">
        <f t="shared" si="6"/>
        <v>0</v>
      </c>
      <c r="AD4">
        <f t="shared" si="6"/>
        <v>0</v>
      </c>
      <c r="AE4">
        <f t="shared" si="6"/>
        <v>0</v>
      </c>
      <c r="AF4">
        <f t="shared" si="6"/>
        <v>0</v>
      </c>
      <c r="AG4">
        <f t="shared" si="6"/>
        <v>0</v>
      </c>
      <c r="AH4">
        <f t="shared" si="6"/>
        <v>0</v>
      </c>
      <c r="AI4">
        <f t="shared" si="6"/>
        <v>0</v>
      </c>
      <c r="AJ4">
        <f t="shared" si="6"/>
        <v>0</v>
      </c>
      <c r="AK4">
        <f t="shared" si="6"/>
        <v>0</v>
      </c>
      <c r="AL4">
        <f>SUMIF($C$4:$C$25, AL3,$X$4:$X$25)</f>
        <v>0</v>
      </c>
      <c r="AM4">
        <f t="shared" si="6"/>
        <v>0</v>
      </c>
      <c r="AN4">
        <f t="shared" si="6"/>
        <v>0</v>
      </c>
      <c r="AO4">
        <f t="shared" si="6"/>
        <v>0</v>
      </c>
    </row>
    <row r="5" spans="1:42" s="47" customFormat="1">
      <c r="A5" s="43"/>
      <c r="B5" s="43"/>
      <c r="C5" s="44" t="str">
        <f t="shared" si="0"/>
        <v>-</v>
      </c>
      <c r="D5" s="45">
        <f t="shared" si="1"/>
        <v>0.3125</v>
      </c>
      <c r="E5" s="45">
        <f t="shared" si="2"/>
        <v>0.5625</v>
      </c>
      <c r="F5" s="45">
        <f t="shared" si="3"/>
        <v>0.375</v>
      </c>
      <c r="G5" s="45">
        <f t="shared" si="4"/>
        <v>0</v>
      </c>
      <c r="H5" s="21">
        <f t="shared" si="5"/>
        <v>1.25</v>
      </c>
      <c r="I5" s="46"/>
      <c r="J5" s="23"/>
      <c r="K5" s="23"/>
      <c r="L5" s="23"/>
      <c r="M5" s="46"/>
      <c r="N5" s="23"/>
      <c r="O5" s="23"/>
      <c r="P5" s="23"/>
      <c r="Q5" s="46"/>
      <c r="R5" s="23"/>
      <c r="S5" s="23"/>
      <c r="T5" s="23"/>
      <c r="U5" s="23"/>
      <c r="V5" s="23"/>
      <c r="W5" s="23"/>
      <c r="X5" s="2">
        <v>2</v>
      </c>
      <c r="Y5" s="23"/>
    </row>
    <row r="6" spans="1:42" s="3" customFormat="1">
      <c r="A6" s="19"/>
      <c r="B6" s="19"/>
      <c r="C6" s="24" t="str">
        <f t="shared" si="0"/>
        <v>-</v>
      </c>
      <c r="D6" s="25">
        <f t="shared" si="1"/>
        <v>0.3125</v>
      </c>
      <c r="E6" s="25">
        <f t="shared" si="2"/>
        <v>0.5625</v>
      </c>
      <c r="F6" s="25">
        <f t="shared" si="3"/>
        <v>0.375</v>
      </c>
      <c r="G6" s="25">
        <f t="shared" si="4"/>
        <v>0</v>
      </c>
      <c r="H6" s="21">
        <f t="shared" si="5"/>
        <v>1.25</v>
      </c>
      <c r="I6" s="22"/>
      <c r="J6" s="23"/>
      <c r="K6" s="23"/>
      <c r="L6" s="23"/>
      <c r="M6" s="26"/>
      <c r="N6" s="23"/>
      <c r="O6" s="23"/>
      <c r="P6" s="23"/>
      <c r="Q6" s="26"/>
      <c r="R6" s="23"/>
      <c r="S6" s="23"/>
      <c r="T6" s="23"/>
      <c r="U6" s="23"/>
      <c r="V6" s="23"/>
      <c r="W6" s="23"/>
      <c r="X6" s="2">
        <v>3</v>
      </c>
      <c r="Y6" s="23"/>
      <c r="Z6" s="27"/>
    </row>
    <row r="7" spans="1:42" s="27" customFormat="1">
      <c r="A7" s="19"/>
      <c r="B7" s="19"/>
      <c r="C7" s="24" t="str">
        <f t="shared" si="0"/>
        <v>-</v>
      </c>
      <c r="D7" s="25">
        <f t="shared" si="1"/>
        <v>0.3125</v>
      </c>
      <c r="E7" s="25">
        <f t="shared" si="2"/>
        <v>0.5625</v>
      </c>
      <c r="F7" s="25">
        <f t="shared" si="3"/>
        <v>0.375</v>
      </c>
      <c r="G7" s="25">
        <f t="shared" si="4"/>
        <v>0</v>
      </c>
      <c r="H7" s="21">
        <f t="shared" si="5"/>
        <v>1.25</v>
      </c>
      <c r="I7" s="22"/>
      <c r="J7" s="23"/>
      <c r="K7" s="23"/>
      <c r="L7" s="23"/>
      <c r="M7" s="26"/>
      <c r="N7" s="23"/>
      <c r="O7" s="23"/>
      <c r="P7" s="23"/>
      <c r="Q7" s="26"/>
      <c r="R7" s="23"/>
      <c r="S7" s="23"/>
      <c r="T7" s="23"/>
      <c r="U7" s="23"/>
      <c r="V7" s="23"/>
      <c r="W7" s="23"/>
      <c r="X7" s="2">
        <v>4</v>
      </c>
      <c r="Y7" s="23"/>
    </row>
    <row r="8" spans="1:42">
      <c r="A8" s="19"/>
      <c r="B8" s="19"/>
      <c r="C8" s="1" t="str">
        <f t="shared" si="0"/>
        <v>-</v>
      </c>
      <c r="D8" s="20">
        <f t="shared" si="1"/>
        <v>0.3125</v>
      </c>
      <c r="E8" s="20">
        <f t="shared" si="2"/>
        <v>0.5625</v>
      </c>
      <c r="F8" s="20">
        <f t="shared" si="3"/>
        <v>0.375</v>
      </c>
      <c r="G8" s="20">
        <f t="shared" si="4"/>
        <v>0</v>
      </c>
      <c r="H8" s="21">
        <f t="shared" si="5"/>
        <v>1.25</v>
      </c>
      <c r="I8" s="22"/>
      <c r="J8" s="23"/>
      <c r="K8" s="23"/>
      <c r="L8" s="23"/>
      <c r="M8" s="22"/>
      <c r="N8" s="23"/>
      <c r="O8" s="23"/>
      <c r="P8" s="23"/>
      <c r="Q8" s="22"/>
      <c r="R8" s="23"/>
      <c r="S8" s="23"/>
      <c r="T8" s="23"/>
      <c r="U8" s="23"/>
      <c r="V8" s="23"/>
      <c r="W8" s="23"/>
      <c r="X8" s="2">
        <v>5</v>
      </c>
      <c r="Y8" s="23"/>
      <c r="AA8" s="28" t="s">
        <v>19</v>
      </c>
      <c r="AB8" s="29">
        <v>1</v>
      </c>
      <c r="AC8" s="29">
        <v>2</v>
      </c>
      <c r="AD8" s="29">
        <v>3</v>
      </c>
      <c r="AE8" s="29">
        <v>4</v>
      </c>
      <c r="AF8" s="29">
        <v>5</v>
      </c>
      <c r="AG8" s="29">
        <v>6</v>
      </c>
    </row>
    <row r="9" spans="1:42">
      <c r="A9" s="19"/>
      <c r="B9" s="19"/>
      <c r="C9" s="1" t="str">
        <f t="shared" si="0"/>
        <v>-</v>
      </c>
      <c r="D9" s="20">
        <f t="shared" si="1"/>
        <v>0.3125</v>
      </c>
      <c r="E9" s="20">
        <f t="shared" si="2"/>
        <v>0.5625</v>
      </c>
      <c r="F9" s="20">
        <f t="shared" si="3"/>
        <v>0.375</v>
      </c>
      <c r="G9" s="20">
        <f t="shared" si="4"/>
        <v>0</v>
      </c>
      <c r="H9" s="21">
        <f t="shared" si="5"/>
        <v>1.25</v>
      </c>
      <c r="I9" s="22"/>
      <c r="J9" s="23"/>
      <c r="K9" s="23"/>
      <c r="L9" s="23"/>
      <c r="M9" s="22"/>
      <c r="N9" s="23"/>
      <c r="O9" s="23"/>
      <c r="P9" s="23"/>
      <c r="Q9" s="22"/>
      <c r="R9" s="23"/>
      <c r="S9" s="23"/>
      <c r="T9" s="23"/>
      <c r="U9" s="23"/>
      <c r="V9" s="23"/>
      <c r="W9" s="23"/>
      <c r="X9" s="2">
        <v>6</v>
      </c>
      <c r="Y9" s="23"/>
      <c r="AB9" s="2">
        <f>SUM(Z4:AB4)-AB11</f>
        <v>0</v>
      </c>
      <c r="AC9" s="2">
        <f>SUM(AC4:AE4)</f>
        <v>0</v>
      </c>
      <c r="AD9" s="2">
        <f>SUM(AF4:AH4)</f>
        <v>0</v>
      </c>
      <c r="AE9" s="2">
        <f>SUM(AI4:AK4)</f>
        <v>0</v>
      </c>
      <c r="AF9" s="2">
        <f>SUM(AL4:AN4)</f>
        <v>0</v>
      </c>
      <c r="AG9" s="2">
        <f>SUM(AO4)</f>
        <v>0</v>
      </c>
      <c r="AI9" s="30" t="s">
        <v>20</v>
      </c>
      <c r="AJ9" s="18">
        <f>SUM(AB9:AG9)</f>
        <v>0</v>
      </c>
    </row>
    <row r="10" spans="1:42" s="47" customFormat="1">
      <c r="A10" s="43"/>
      <c r="B10" s="43"/>
      <c r="C10" s="44" t="str">
        <f t="shared" si="0"/>
        <v>-</v>
      </c>
      <c r="D10" s="45">
        <f t="shared" si="1"/>
        <v>0.3125</v>
      </c>
      <c r="E10" s="45">
        <f t="shared" si="2"/>
        <v>0.5625</v>
      </c>
      <c r="F10" s="45">
        <f t="shared" si="3"/>
        <v>0.375</v>
      </c>
      <c r="G10" s="45">
        <f t="shared" si="4"/>
        <v>0</v>
      </c>
      <c r="H10" s="21">
        <f t="shared" si="5"/>
        <v>1.25</v>
      </c>
      <c r="I10" s="46"/>
      <c r="J10" s="23"/>
      <c r="K10" s="23"/>
      <c r="L10" s="23"/>
      <c r="M10" s="46"/>
      <c r="N10" s="23"/>
      <c r="O10" s="23"/>
      <c r="P10" s="23"/>
      <c r="Q10" s="46"/>
      <c r="R10" s="23"/>
      <c r="S10" s="23"/>
      <c r="T10" s="23"/>
      <c r="U10" s="23"/>
      <c r="V10" s="23"/>
      <c r="W10" s="23"/>
      <c r="X10" s="2">
        <v>7</v>
      </c>
      <c r="Y10" s="23"/>
      <c r="AB10" s="47">
        <f>AB8*AB9</f>
        <v>0</v>
      </c>
      <c r="AC10" s="47">
        <f t="shared" ref="AC10:AG10" si="7">AC8*AC9</f>
        <v>0</v>
      </c>
      <c r="AD10" s="47">
        <f t="shared" si="7"/>
        <v>0</v>
      </c>
      <c r="AE10" s="47">
        <f t="shared" si="7"/>
        <v>0</v>
      </c>
      <c r="AF10" s="47">
        <f t="shared" si="7"/>
        <v>0</v>
      </c>
      <c r="AG10" s="47">
        <f t="shared" si="7"/>
        <v>0</v>
      </c>
      <c r="AI10" s="47" t="s">
        <v>21</v>
      </c>
      <c r="AJ10" s="48" t="str">
        <f>IF(SUM(AL4:AO4)&gt;=(AJ9/3), "ja", "nein")</f>
        <v>ja</v>
      </c>
    </row>
    <row r="11" spans="1:42">
      <c r="A11" s="19"/>
      <c r="B11" s="19"/>
      <c r="C11" s="1" t="str">
        <f t="shared" si="0"/>
        <v>-</v>
      </c>
      <c r="D11" s="20">
        <f t="shared" si="1"/>
        <v>0.3125</v>
      </c>
      <c r="E11" s="20">
        <f t="shared" si="2"/>
        <v>0.5625</v>
      </c>
      <c r="F11" s="20">
        <f t="shared" si="3"/>
        <v>0.375</v>
      </c>
      <c r="G11" s="20">
        <f t="shared" si="4"/>
        <v>0</v>
      </c>
      <c r="H11" s="21">
        <f t="shared" si="5"/>
        <v>1.25</v>
      </c>
      <c r="I11" s="22"/>
      <c r="J11" s="23"/>
      <c r="K11" s="23"/>
      <c r="L11" s="23"/>
      <c r="M11" s="22"/>
      <c r="N11" s="23"/>
      <c r="O11" s="23"/>
      <c r="P11" s="23"/>
      <c r="Q11" s="22"/>
      <c r="R11" s="23"/>
      <c r="S11" s="23"/>
      <c r="T11" s="23"/>
      <c r="U11" s="23"/>
      <c r="V11" s="23"/>
      <c r="W11" s="23"/>
      <c r="X11" s="2">
        <v>8</v>
      </c>
      <c r="Y11" s="23"/>
      <c r="AB11" s="2"/>
    </row>
    <row r="12" spans="1:42" s="3" customFormat="1">
      <c r="A12" s="19"/>
      <c r="B12" s="19"/>
      <c r="C12" s="1" t="str">
        <f t="shared" si="0"/>
        <v>-</v>
      </c>
      <c r="D12" s="20">
        <f t="shared" si="1"/>
        <v>0.3125</v>
      </c>
      <c r="E12" s="20">
        <f t="shared" si="2"/>
        <v>0.5625</v>
      </c>
      <c r="F12" s="20">
        <f t="shared" si="3"/>
        <v>0.375</v>
      </c>
      <c r="G12" s="20">
        <f t="shared" si="4"/>
        <v>0</v>
      </c>
      <c r="H12" s="21">
        <f t="shared" si="5"/>
        <v>1.25</v>
      </c>
      <c r="I12" s="22"/>
      <c r="J12" s="23"/>
      <c r="K12" s="23"/>
      <c r="L12" s="23"/>
      <c r="M12" s="22"/>
      <c r="N12" s="23"/>
      <c r="O12" s="23"/>
      <c r="P12" s="23"/>
      <c r="Q12" s="22"/>
      <c r="R12" s="23"/>
      <c r="S12" s="23"/>
      <c r="T12" s="23"/>
      <c r="U12" s="23"/>
      <c r="V12" s="23"/>
      <c r="W12" s="23"/>
      <c r="X12" s="2">
        <v>9</v>
      </c>
      <c r="Y12" s="23"/>
      <c r="AE12" s="3" t="s">
        <v>22</v>
      </c>
      <c r="AF12" s="3">
        <f>SUM(AB10:AG10)/27</f>
        <v>0</v>
      </c>
    </row>
    <row r="13" spans="1:42">
      <c r="A13" s="19"/>
      <c r="B13" s="19"/>
      <c r="C13" s="1" t="str">
        <f t="shared" si="0"/>
        <v>-</v>
      </c>
      <c r="D13" s="20">
        <f t="shared" si="1"/>
        <v>0.3125</v>
      </c>
      <c r="E13" s="20">
        <f t="shared" si="2"/>
        <v>0.5625</v>
      </c>
      <c r="F13" s="20">
        <f t="shared" si="3"/>
        <v>0.375</v>
      </c>
      <c r="G13" s="20">
        <f t="shared" si="4"/>
        <v>0</v>
      </c>
      <c r="H13" s="21">
        <f t="shared" si="5"/>
        <v>1.25</v>
      </c>
      <c r="I13" s="22"/>
      <c r="J13" s="23"/>
      <c r="K13" s="23"/>
      <c r="L13" s="23"/>
      <c r="M13" s="22"/>
      <c r="N13" s="23"/>
      <c r="O13" s="23"/>
      <c r="P13" s="23"/>
      <c r="Q13" s="22"/>
      <c r="R13" s="23"/>
      <c r="S13" s="23"/>
      <c r="T13" s="23"/>
      <c r="U13" s="23"/>
      <c r="V13" s="23"/>
      <c r="W13" s="23"/>
      <c r="X13" s="2">
        <v>10</v>
      </c>
      <c r="Y13" s="23"/>
    </row>
    <row r="14" spans="1:42" s="3" customFormat="1">
      <c r="A14" s="19"/>
      <c r="B14" s="19"/>
      <c r="C14" s="1" t="str">
        <f t="shared" si="0"/>
        <v>-</v>
      </c>
      <c r="D14" s="20">
        <f t="shared" si="1"/>
        <v>0.3125</v>
      </c>
      <c r="E14" s="20">
        <f t="shared" si="2"/>
        <v>0.5625</v>
      </c>
      <c r="F14" s="20">
        <f t="shared" si="3"/>
        <v>0.375</v>
      </c>
      <c r="G14" s="20">
        <f t="shared" si="4"/>
        <v>0</v>
      </c>
      <c r="H14" s="21">
        <f t="shared" si="5"/>
        <v>1.25</v>
      </c>
      <c r="I14" s="22"/>
      <c r="J14" s="23"/>
      <c r="K14" s="23"/>
      <c r="L14" s="23"/>
      <c r="M14" s="22"/>
      <c r="N14" s="23"/>
      <c r="O14" s="23"/>
      <c r="P14" s="23"/>
      <c r="Q14" s="22"/>
      <c r="R14" s="23"/>
      <c r="S14" s="23"/>
      <c r="T14" s="23"/>
      <c r="U14" s="23"/>
      <c r="V14" s="23"/>
      <c r="W14" s="23"/>
      <c r="X14" s="2">
        <v>11</v>
      </c>
      <c r="Y14" s="23"/>
    </row>
    <row r="15" spans="1:42">
      <c r="A15" s="19"/>
      <c r="B15" s="19"/>
      <c r="C15" s="1" t="str">
        <f t="shared" si="0"/>
        <v>-</v>
      </c>
      <c r="D15" s="20">
        <f t="shared" si="1"/>
        <v>0.3125</v>
      </c>
      <c r="E15" s="20">
        <f t="shared" si="2"/>
        <v>0.5625</v>
      </c>
      <c r="F15" s="20">
        <f t="shared" si="3"/>
        <v>0.375</v>
      </c>
      <c r="G15" s="20">
        <f t="shared" si="4"/>
        <v>0</v>
      </c>
      <c r="H15" s="21">
        <f t="shared" si="5"/>
        <v>1.25</v>
      </c>
      <c r="I15" s="22"/>
      <c r="J15" s="23"/>
      <c r="K15" s="23"/>
      <c r="L15" s="23"/>
      <c r="M15" s="22"/>
      <c r="N15" s="23"/>
      <c r="O15" s="23"/>
      <c r="P15" s="23"/>
      <c r="Q15" s="22"/>
      <c r="R15" s="23"/>
      <c r="S15" s="23"/>
      <c r="T15" s="23"/>
      <c r="U15" s="23"/>
      <c r="V15" s="23"/>
      <c r="W15" s="23"/>
      <c r="X15" s="2">
        <v>12</v>
      </c>
      <c r="Y15" s="23"/>
      <c r="AP15" s="22"/>
    </row>
    <row r="16" spans="1:42">
      <c r="A16" s="19"/>
      <c r="B16" s="19"/>
      <c r="C16" s="1" t="str">
        <f t="shared" si="0"/>
        <v>-</v>
      </c>
      <c r="D16" s="20">
        <f t="shared" si="1"/>
        <v>0.3125</v>
      </c>
      <c r="E16" s="20">
        <f t="shared" si="2"/>
        <v>0.5625</v>
      </c>
      <c r="F16" s="20">
        <f t="shared" si="3"/>
        <v>0.375</v>
      </c>
      <c r="G16" s="20">
        <f t="shared" si="4"/>
        <v>0</v>
      </c>
      <c r="H16" s="21">
        <f t="shared" si="5"/>
        <v>1.25</v>
      </c>
      <c r="I16" s="22"/>
      <c r="J16" s="23"/>
      <c r="K16" s="23"/>
      <c r="L16" s="23"/>
      <c r="M16" s="22"/>
      <c r="N16" s="23"/>
      <c r="O16" s="23"/>
      <c r="P16" s="23"/>
      <c r="Q16" s="22"/>
      <c r="R16" s="23"/>
      <c r="S16" s="23"/>
      <c r="T16" s="23"/>
      <c r="U16" s="23"/>
      <c r="V16" s="23"/>
      <c r="W16" s="23"/>
      <c r="X16" s="2">
        <v>13</v>
      </c>
      <c r="Y16" s="23"/>
    </row>
    <row r="17" spans="1:25" s="47" customFormat="1">
      <c r="A17" s="43"/>
      <c r="B17" s="43"/>
      <c r="C17" s="44" t="str">
        <f t="shared" si="0"/>
        <v>-</v>
      </c>
      <c r="D17" s="45">
        <f t="shared" si="1"/>
        <v>0.3125</v>
      </c>
      <c r="E17" s="45">
        <f t="shared" si="2"/>
        <v>0.5625</v>
      </c>
      <c r="F17" s="45">
        <f t="shared" si="3"/>
        <v>0.375</v>
      </c>
      <c r="G17" s="45">
        <f t="shared" si="4"/>
        <v>0</v>
      </c>
      <c r="H17" s="21">
        <f t="shared" si="5"/>
        <v>1.25</v>
      </c>
      <c r="I17" s="46"/>
      <c r="J17" s="23"/>
      <c r="K17" s="23"/>
      <c r="L17" s="23"/>
      <c r="M17" s="46"/>
      <c r="N17" s="23"/>
      <c r="O17" s="23"/>
      <c r="P17" s="23"/>
      <c r="Q17" s="46"/>
      <c r="R17" s="23"/>
      <c r="S17" s="23"/>
      <c r="T17" s="23"/>
      <c r="U17" s="23"/>
      <c r="V17" s="23"/>
      <c r="W17" s="23"/>
      <c r="X17" s="2">
        <v>14</v>
      </c>
      <c r="Y17" s="23"/>
    </row>
    <row r="18" spans="1:25" s="31" customFormat="1">
      <c r="A18" s="19"/>
      <c r="B18" s="19"/>
      <c r="C18" s="24" t="str">
        <f t="shared" si="0"/>
        <v>-</v>
      </c>
      <c r="D18" s="25">
        <f t="shared" si="1"/>
        <v>0.3125</v>
      </c>
      <c r="E18" s="25">
        <f t="shared" si="2"/>
        <v>0.5625</v>
      </c>
      <c r="F18" s="25">
        <f t="shared" si="3"/>
        <v>0.375</v>
      </c>
      <c r="G18" s="25">
        <f t="shared" si="4"/>
        <v>0</v>
      </c>
      <c r="H18" s="21">
        <f t="shared" si="5"/>
        <v>1.25</v>
      </c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3"/>
      <c r="T18" s="23"/>
      <c r="U18" s="23"/>
      <c r="V18" s="23"/>
      <c r="W18" s="23"/>
      <c r="X18" s="2">
        <v>15</v>
      </c>
      <c r="Y18" s="23"/>
    </row>
    <row r="19" spans="1:25">
      <c r="A19" s="19"/>
      <c r="B19" s="19"/>
      <c r="C19" s="1" t="str">
        <f t="shared" si="0"/>
        <v>-</v>
      </c>
      <c r="D19" s="20">
        <f t="shared" si="1"/>
        <v>0.3125</v>
      </c>
      <c r="E19" s="20">
        <f t="shared" si="2"/>
        <v>0.5625</v>
      </c>
      <c r="F19" s="20">
        <f t="shared" si="3"/>
        <v>0.375</v>
      </c>
      <c r="G19" s="20">
        <f t="shared" si="4"/>
        <v>0</v>
      </c>
      <c r="H19" s="21">
        <f t="shared" si="5"/>
        <v>1.25</v>
      </c>
      <c r="I19" s="22"/>
      <c r="J19" s="23"/>
      <c r="K19" s="23"/>
      <c r="L19" s="23"/>
      <c r="M19" s="22"/>
      <c r="N19" s="23"/>
      <c r="O19" s="23"/>
      <c r="P19" s="23"/>
      <c r="Q19" s="22"/>
      <c r="R19" s="23"/>
      <c r="S19" s="23"/>
      <c r="T19" s="23"/>
      <c r="U19" s="23"/>
      <c r="V19" s="23"/>
      <c r="W19" s="23"/>
      <c r="X19" s="2">
        <v>16</v>
      </c>
      <c r="Y19" s="23"/>
    </row>
    <row r="20" spans="1:25">
      <c r="A20" s="19"/>
      <c r="B20" s="19"/>
      <c r="C20" s="1" t="str">
        <f t="shared" si="0"/>
        <v>-</v>
      </c>
      <c r="D20" s="20">
        <f t="shared" si="1"/>
        <v>0.3125</v>
      </c>
      <c r="E20" s="20">
        <f t="shared" si="2"/>
        <v>0.5625</v>
      </c>
      <c r="F20" s="20">
        <f t="shared" si="3"/>
        <v>0.375</v>
      </c>
      <c r="G20" s="20">
        <f t="shared" si="4"/>
        <v>0</v>
      </c>
      <c r="H20" s="21">
        <f t="shared" si="5"/>
        <v>1.25</v>
      </c>
      <c r="I20" s="22"/>
      <c r="J20" s="23"/>
      <c r="K20" s="23"/>
      <c r="L20" s="23"/>
      <c r="M20" s="22"/>
      <c r="N20" s="23"/>
      <c r="O20" s="23"/>
      <c r="P20" s="23"/>
      <c r="Q20" s="22"/>
      <c r="R20" s="23"/>
      <c r="S20" s="23"/>
      <c r="T20" s="23"/>
      <c r="U20" s="23"/>
      <c r="V20" s="23"/>
      <c r="W20" s="23"/>
      <c r="X20" s="2">
        <v>17</v>
      </c>
      <c r="Y20" s="23"/>
    </row>
    <row r="21" spans="1:25">
      <c r="A21" s="19"/>
      <c r="B21" s="19"/>
      <c r="C21" s="1" t="str">
        <f t="shared" si="0"/>
        <v>-</v>
      </c>
      <c r="D21" s="20">
        <f t="shared" si="1"/>
        <v>0.3125</v>
      </c>
      <c r="E21" s="20">
        <f t="shared" si="2"/>
        <v>0.5625</v>
      </c>
      <c r="F21" s="20">
        <f t="shared" si="3"/>
        <v>0.375</v>
      </c>
      <c r="G21" s="20">
        <f t="shared" si="4"/>
        <v>0</v>
      </c>
      <c r="H21" s="21">
        <f t="shared" si="5"/>
        <v>1.25</v>
      </c>
      <c r="I21" s="22"/>
      <c r="J21" s="23"/>
      <c r="K21" s="23"/>
      <c r="L21" s="23"/>
      <c r="M21" s="22"/>
      <c r="N21" s="23"/>
      <c r="O21" s="23"/>
      <c r="P21" s="23"/>
      <c r="Q21" s="22"/>
      <c r="R21" s="23"/>
      <c r="S21" s="23"/>
      <c r="T21" s="23"/>
      <c r="U21" s="23"/>
      <c r="V21" s="23"/>
      <c r="W21" s="23"/>
      <c r="X21" s="2">
        <v>18</v>
      </c>
      <c r="Y21" s="23"/>
    </row>
    <row r="22" spans="1:25" s="47" customFormat="1">
      <c r="A22" s="43"/>
      <c r="B22" s="43"/>
      <c r="C22" s="44" t="str">
        <f t="shared" si="0"/>
        <v>-</v>
      </c>
      <c r="D22" s="45">
        <f t="shared" si="1"/>
        <v>0.3125</v>
      </c>
      <c r="E22" s="45">
        <f t="shared" si="2"/>
        <v>0.5625</v>
      </c>
      <c r="F22" s="45">
        <f t="shared" si="3"/>
        <v>0.375</v>
      </c>
      <c r="G22" s="45">
        <f t="shared" si="4"/>
        <v>0</v>
      </c>
      <c r="H22" s="21">
        <f t="shared" si="5"/>
        <v>1.25</v>
      </c>
      <c r="I22" s="46"/>
      <c r="J22" s="23"/>
      <c r="K22" s="23"/>
      <c r="L22" s="23"/>
      <c r="M22" s="46"/>
      <c r="N22" s="23"/>
      <c r="O22" s="23"/>
      <c r="P22" s="23"/>
      <c r="Q22" s="46"/>
      <c r="R22" s="23"/>
      <c r="S22" s="23"/>
      <c r="T22" s="23"/>
      <c r="U22" s="23"/>
      <c r="V22" s="23"/>
      <c r="W22" s="23"/>
      <c r="X22" s="2">
        <v>19</v>
      </c>
      <c r="Y22" s="23"/>
    </row>
    <row r="23" spans="1:25">
      <c r="A23" s="19"/>
      <c r="B23" s="19"/>
      <c r="C23" s="1" t="str">
        <f t="shared" ref="C23:C31" si="8">IF(H23=125%, "-", IF(H23=125%, "-", IF(H23&gt;93.4%, 15, IF(H23&gt;89.4%, 14, IF(H23&gt;83.4%, 13, IF(H23&gt;79.4%, 12, IF(H23&gt;73.4%, 11, IF(H23&gt;69.4%, 10, IF(H23&gt;63.4%, 9, IF(H23&gt;59.4%, 8, IF(H23&gt;53.4%, 7, IF(H23&gt;49.4%, 6, IF(H23&gt;43.4%, 5, IF(H23&gt;35.4%, 4, IF(H23&gt;27.4%, 3, IF(H23&gt;18.4%, 2, IF(H23&gt;10.4%, 1, 0)))))))))))))))))</f>
        <v>-</v>
      </c>
      <c r="D23" s="20">
        <f t="shared" ref="D23:D31" si="9">((4-((((I23*LEFT(RIGHT(I$2, 3),1))+(J23*LEFT(RIGHT(J$2, 3),1))+(K23*LEFT(RIGHT(K$2, 3),1)))/L$2)-1))/4)*L$1</f>
        <v>0.3125</v>
      </c>
      <c r="E23" s="20">
        <f t="shared" ref="E23:E31" si="10">((4-((((M23*LEFT(RIGHT(M$2, 3),1))+(N23*LEFT(RIGHT(N$2, 3),1))+(O23*LEFT(RIGHT(O$2, 3),1)))/P$2)-1))/4)*P$1</f>
        <v>0.5625</v>
      </c>
      <c r="F23" s="20">
        <f t="shared" ref="F23:F31" si="11">((4-((((Q23*LEFT(RIGHT(Q$2, 3),1))+(R23*LEFT(RIGHT(R$2, 3),1))+(S23*LEFT(RIGHT(S$2, 3),1)))/T$2)-1))/4)*T$1</f>
        <v>0.375</v>
      </c>
      <c r="G23" s="20">
        <f t="shared" ref="G23:G31" si="12">((4-((((U23*LEFT(RIGHT(U$2, 3),1))+(V23*LEFT(RIGHT(V$2, 3),1))+(W23*LEFT(RIGHT(W$2, 3),1)))/Y$2)-1))/4)*Y$1</f>
        <v>0</v>
      </c>
      <c r="H23" s="21">
        <f t="shared" ref="H23:H33" si="13">SUM(D23:G23)</f>
        <v>1.25</v>
      </c>
      <c r="I23" s="22"/>
      <c r="J23" s="23"/>
      <c r="K23" s="23"/>
      <c r="L23" s="23"/>
      <c r="M23" s="22"/>
      <c r="N23" s="23"/>
      <c r="O23" s="23"/>
      <c r="P23" s="23"/>
      <c r="Q23" s="22"/>
      <c r="R23" s="23"/>
      <c r="S23" s="23"/>
      <c r="T23" s="23"/>
      <c r="U23" s="23"/>
      <c r="V23" s="23"/>
      <c r="W23" s="23"/>
      <c r="X23" s="2">
        <v>20</v>
      </c>
      <c r="Y23" s="23"/>
    </row>
    <row r="24" spans="1:25">
      <c r="A24" s="19"/>
      <c r="B24" s="19"/>
      <c r="C24" s="1" t="str">
        <f t="shared" si="8"/>
        <v>-</v>
      </c>
      <c r="D24" s="20">
        <f t="shared" si="9"/>
        <v>0.3125</v>
      </c>
      <c r="E24" s="20">
        <f t="shared" si="10"/>
        <v>0.5625</v>
      </c>
      <c r="F24" s="20">
        <f t="shared" si="11"/>
        <v>0.375</v>
      </c>
      <c r="G24" s="20">
        <f t="shared" si="12"/>
        <v>0</v>
      </c>
      <c r="H24" s="21">
        <f t="shared" si="13"/>
        <v>1.25</v>
      </c>
      <c r="I24" s="22"/>
      <c r="J24" s="23"/>
      <c r="K24" s="23"/>
      <c r="L24" s="23"/>
      <c r="M24" s="22"/>
      <c r="N24" s="23"/>
      <c r="O24" s="23"/>
      <c r="P24" s="23"/>
      <c r="Q24" s="22"/>
      <c r="R24" s="23"/>
      <c r="S24" s="23"/>
      <c r="T24" s="23"/>
      <c r="U24" s="23"/>
      <c r="V24" s="23"/>
      <c r="W24" s="23"/>
      <c r="X24" s="2">
        <v>21</v>
      </c>
      <c r="Y24" s="23"/>
    </row>
    <row r="25" spans="1:25">
      <c r="A25" s="19"/>
      <c r="B25" s="19"/>
      <c r="C25" s="1" t="str">
        <f t="shared" si="8"/>
        <v>-</v>
      </c>
      <c r="D25" s="20">
        <f t="shared" si="9"/>
        <v>0.3125</v>
      </c>
      <c r="E25" s="20">
        <f t="shared" si="10"/>
        <v>0.5625</v>
      </c>
      <c r="F25" s="20">
        <f t="shared" si="11"/>
        <v>0.375</v>
      </c>
      <c r="G25" s="20">
        <f t="shared" si="12"/>
        <v>0</v>
      </c>
      <c r="H25" s="21">
        <f t="shared" si="13"/>
        <v>1.25</v>
      </c>
      <c r="I25" s="22"/>
      <c r="J25" s="23"/>
      <c r="K25" s="23"/>
      <c r="L25" s="23"/>
      <c r="M25" s="22"/>
      <c r="N25" s="23"/>
      <c r="O25" s="23"/>
      <c r="P25" s="23"/>
      <c r="Q25" s="22"/>
      <c r="R25" s="23"/>
      <c r="S25" s="23"/>
      <c r="T25" s="23"/>
      <c r="U25" s="23"/>
      <c r="V25" s="23"/>
      <c r="W25" s="23"/>
      <c r="X25" s="2">
        <v>22</v>
      </c>
      <c r="Y25" s="23"/>
    </row>
    <row r="26" spans="1:25">
      <c r="A26" s="19"/>
      <c r="B26" s="19"/>
      <c r="C26" s="1" t="str">
        <f t="shared" si="8"/>
        <v>-</v>
      </c>
      <c r="D26" s="20">
        <f t="shared" si="9"/>
        <v>0.3125</v>
      </c>
      <c r="E26" s="20">
        <f t="shared" si="10"/>
        <v>0.5625</v>
      </c>
      <c r="F26" s="20">
        <f t="shared" si="11"/>
        <v>0.375</v>
      </c>
      <c r="G26" s="20">
        <f t="shared" si="12"/>
        <v>0</v>
      </c>
      <c r="H26" s="21">
        <f t="shared" si="13"/>
        <v>1.25</v>
      </c>
      <c r="I26" s="22"/>
      <c r="J26" s="23"/>
      <c r="K26" s="23"/>
      <c r="L26" s="23"/>
      <c r="M26" s="22"/>
      <c r="N26" s="23"/>
      <c r="O26" s="23"/>
      <c r="P26" s="23"/>
      <c r="Q26" s="22"/>
      <c r="R26" s="23"/>
      <c r="S26" s="23"/>
      <c r="T26" s="23"/>
      <c r="U26" s="23"/>
      <c r="V26" s="23"/>
      <c r="W26" s="23"/>
      <c r="X26" s="2">
        <v>23</v>
      </c>
      <c r="Y26" s="23"/>
    </row>
    <row r="27" spans="1:25">
      <c r="A27" s="19"/>
      <c r="B27" s="19"/>
      <c r="C27" s="1" t="str">
        <f t="shared" si="8"/>
        <v>-</v>
      </c>
      <c r="D27" s="20">
        <f t="shared" si="9"/>
        <v>0.3125</v>
      </c>
      <c r="E27" s="20">
        <f t="shared" si="10"/>
        <v>0.5625</v>
      </c>
      <c r="F27" s="20">
        <f t="shared" si="11"/>
        <v>0.375</v>
      </c>
      <c r="G27" s="20">
        <f t="shared" si="12"/>
        <v>0</v>
      </c>
      <c r="H27" s="21">
        <f t="shared" si="13"/>
        <v>1.25</v>
      </c>
      <c r="I27" s="22"/>
      <c r="J27" s="23"/>
      <c r="K27" s="23"/>
      <c r="L27" s="23"/>
      <c r="M27" s="22"/>
      <c r="N27" s="23"/>
      <c r="O27" s="23"/>
      <c r="P27" s="23"/>
      <c r="Q27" s="22"/>
      <c r="R27" s="23"/>
      <c r="S27" s="23"/>
      <c r="T27" s="23"/>
      <c r="U27" s="23"/>
      <c r="V27" s="23"/>
      <c r="W27" s="23"/>
      <c r="X27" s="2">
        <v>24</v>
      </c>
      <c r="Y27" s="23"/>
    </row>
    <row r="28" spans="1:25">
      <c r="A28" s="19"/>
      <c r="B28" s="19"/>
      <c r="C28" s="1" t="str">
        <f t="shared" si="8"/>
        <v>-</v>
      </c>
      <c r="D28" s="20">
        <f t="shared" si="9"/>
        <v>0.3125</v>
      </c>
      <c r="E28" s="20">
        <f t="shared" si="10"/>
        <v>0.5625</v>
      </c>
      <c r="F28" s="20">
        <f t="shared" si="11"/>
        <v>0.375</v>
      </c>
      <c r="G28" s="20">
        <f t="shared" si="12"/>
        <v>0</v>
      </c>
      <c r="H28" s="21">
        <f t="shared" si="13"/>
        <v>1.25</v>
      </c>
      <c r="I28" s="22"/>
      <c r="J28" s="23"/>
      <c r="K28" s="23"/>
      <c r="L28" s="23"/>
      <c r="M28" s="22"/>
      <c r="N28" s="23"/>
      <c r="O28" s="23"/>
      <c r="P28" s="23"/>
      <c r="Q28" s="22"/>
      <c r="R28" s="23"/>
      <c r="S28" s="23"/>
      <c r="T28" s="23"/>
      <c r="U28" s="23"/>
      <c r="V28" s="23"/>
      <c r="W28" s="23"/>
      <c r="X28" s="2">
        <v>25</v>
      </c>
      <c r="Y28" s="23"/>
    </row>
    <row r="29" spans="1:25">
      <c r="A29" s="19"/>
      <c r="B29" s="19"/>
      <c r="C29" s="1" t="str">
        <f t="shared" si="8"/>
        <v>-</v>
      </c>
      <c r="D29" s="20">
        <f t="shared" si="9"/>
        <v>0.3125</v>
      </c>
      <c r="E29" s="20">
        <f t="shared" si="10"/>
        <v>0.5625</v>
      </c>
      <c r="F29" s="20">
        <f t="shared" si="11"/>
        <v>0.375</v>
      </c>
      <c r="G29" s="20">
        <f t="shared" si="12"/>
        <v>0</v>
      </c>
      <c r="H29" s="21">
        <f t="shared" si="13"/>
        <v>1.25</v>
      </c>
      <c r="I29" s="22"/>
      <c r="J29" s="23"/>
      <c r="K29" s="23"/>
      <c r="L29" s="23"/>
      <c r="M29" s="22"/>
      <c r="N29" s="23"/>
      <c r="O29" s="23"/>
      <c r="P29" s="23"/>
      <c r="Q29" s="22"/>
      <c r="R29" s="23"/>
      <c r="S29" s="23"/>
      <c r="T29" s="23"/>
      <c r="U29" s="23"/>
      <c r="V29" s="23"/>
      <c r="W29" s="23"/>
      <c r="X29" s="2">
        <v>26</v>
      </c>
      <c r="Y29" s="23"/>
    </row>
    <row r="30" spans="1:25">
      <c r="A30" s="19"/>
      <c r="B30" s="19"/>
      <c r="C30" s="1" t="str">
        <f t="shared" si="8"/>
        <v>-</v>
      </c>
      <c r="D30" s="20">
        <f t="shared" si="9"/>
        <v>0.3125</v>
      </c>
      <c r="E30" s="20">
        <f t="shared" si="10"/>
        <v>0.5625</v>
      </c>
      <c r="F30" s="20">
        <f t="shared" si="11"/>
        <v>0.375</v>
      </c>
      <c r="G30" s="20">
        <f t="shared" si="12"/>
        <v>0</v>
      </c>
      <c r="H30" s="21">
        <f t="shared" si="13"/>
        <v>1.25</v>
      </c>
      <c r="I30" s="22"/>
      <c r="J30" s="23"/>
      <c r="K30" s="23"/>
      <c r="L30" s="23"/>
      <c r="M30" s="22"/>
      <c r="N30" s="23"/>
      <c r="O30" s="23"/>
      <c r="P30" s="23"/>
      <c r="Q30" s="22"/>
      <c r="R30" s="23"/>
      <c r="S30" s="23"/>
      <c r="T30" s="23"/>
      <c r="U30" s="23"/>
      <c r="V30" s="23"/>
      <c r="W30" s="23"/>
      <c r="X30" s="2">
        <v>27</v>
      </c>
      <c r="Y30" s="23"/>
    </row>
    <row r="31" spans="1:25" s="47" customFormat="1">
      <c r="A31" s="43"/>
      <c r="B31" s="43"/>
      <c r="C31" s="44" t="str">
        <f t="shared" si="8"/>
        <v>-</v>
      </c>
      <c r="D31" s="45">
        <f t="shared" si="9"/>
        <v>0.3125</v>
      </c>
      <c r="E31" s="45">
        <f t="shared" si="10"/>
        <v>0.5625</v>
      </c>
      <c r="F31" s="45">
        <f t="shared" si="11"/>
        <v>0.375</v>
      </c>
      <c r="G31" s="45">
        <f t="shared" si="12"/>
        <v>0</v>
      </c>
      <c r="H31" s="21">
        <f t="shared" si="13"/>
        <v>1.25</v>
      </c>
      <c r="I31" s="46"/>
      <c r="J31" s="23"/>
      <c r="K31" s="23"/>
      <c r="L31" s="23"/>
      <c r="M31" s="46"/>
      <c r="N31" s="23"/>
      <c r="O31" s="23"/>
      <c r="P31" s="23"/>
      <c r="Q31" s="46"/>
      <c r="R31" s="23"/>
      <c r="S31" s="23"/>
      <c r="T31" s="23"/>
      <c r="U31" s="23"/>
      <c r="V31" s="23"/>
      <c r="W31" s="23"/>
      <c r="X31" s="2">
        <v>28</v>
      </c>
      <c r="Y31" s="23"/>
    </row>
    <row r="32" spans="1:25">
      <c r="A32" s="19"/>
      <c r="B32" s="19"/>
      <c r="C32" s="1" t="str">
        <f t="shared" ref="C32:C33" si="14">IF(H32=125%,"-",IF(H32=125%,"-",IF(H32&gt;93.4%,15,IF(H32&gt;89.4%,14,IF(H32&gt;83.4%,13,IF(H32&gt;79.4%,12,IF(H32&gt;73.4%,11,IF(H32&gt;69.4%,10,IF(H32&gt;63.4%,9,IF(H32&gt;59.4%,8,IF(H32&gt;53.4%,7,IF(H32&gt;49.4%,6,IF(H32&gt;43.4%,5,IF(H32&gt;35.4%,4,IF(H32&gt;27.4%,3,IF(H32&gt;18.4%,2,IF(H32&gt;10.4%,1,0)))))))))))))))))</f>
        <v>-</v>
      </c>
      <c r="D32" s="20">
        <f t="shared" ref="D32:D33" si="15">((4-((((I32*LEFT(RIGHT(I$2,3),1))+(J32*LEFT(RIGHT(J$2,3),1))+(K32*LEFT(RIGHT(K$2,3),1)))/L$2)-1))/4)*L$1</f>
        <v>0.3125</v>
      </c>
      <c r="E32" s="20">
        <f t="shared" ref="E32:E33" si="16">((4-((((M32*LEFT(RIGHT(M$2,3),1))+(N32*LEFT(RIGHT(N$2,3),1))+(O32*LEFT(RIGHT(O$2,3),1)))/P$2)-1))/4)*P$1</f>
        <v>0.5625</v>
      </c>
      <c r="F32" s="20">
        <f t="shared" ref="F32:F33" si="17">((4-((((Q32*LEFT(RIGHT(Q$2,3),1))+(R32*LEFT(RIGHT(R$2,3),1))+(S32*LEFT(RIGHT(S$2,3),1)))/T$2)-1))/4)*T$1</f>
        <v>0.375</v>
      </c>
      <c r="G32" s="20">
        <f t="shared" ref="G32:G33" si="18">((4-((((U32*LEFT(RIGHT(U$2,3),1))+(V32*LEFT(RIGHT(V$2,3),1))+(W32*LEFT(RIGHT(W$2,3),1)))/Y$2)-1))/4)*Y$1</f>
        <v>0</v>
      </c>
      <c r="H32" s="21">
        <f t="shared" si="13"/>
        <v>1.25</v>
      </c>
      <c r="I32" s="22"/>
      <c r="J32" s="23"/>
      <c r="K32" s="23"/>
      <c r="L32" s="23"/>
      <c r="M32" s="22"/>
      <c r="N32" s="23"/>
      <c r="O32" s="23"/>
      <c r="P32" s="23"/>
      <c r="Q32" s="22"/>
      <c r="R32" s="23"/>
      <c r="S32" s="23"/>
      <c r="T32" s="23"/>
      <c r="U32" s="23"/>
      <c r="V32" s="23"/>
      <c r="W32" s="23"/>
      <c r="X32" s="2">
        <v>29</v>
      </c>
      <c r="Y32" s="23"/>
    </row>
    <row r="33" spans="1:25">
      <c r="A33" s="19"/>
      <c r="B33" s="19"/>
      <c r="C33" s="1" t="str">
        <f t="shared" si="14"/>
        <v>-</v>
      </c>
      <c r="D33" s="20">
        <f t="shared" si="15"/>
        <v>0.3125</v>
      </c>
      <c r="E33" s="20">
        <f t="shared" si="16"/>
        <v>0.5625</v>
      </c>
      <c r="F33" s="20">
        <f t="shared" si="17"/>
        <v>0.375</v>
      </c>
      <c r="G33" s="20">
        <f t="shared" si="18"/>
        <v>0</v>
      </c>
      <c r="H33" s="21">
        <f t="shared" si="13"/>
        <v>1.25</v>
      </c>
      <c r="I33" s="22"/>
      <c r="J33" s="23"/>
      <c r="K33" s="23"/>
      <c r="L33" s="23"/>
      <c r="M33" s="22"/>
      <c r="N33" s="23"/>
      <c r="O33" s="23"/>
      <c r="P33" s="23"/>
      <c r="Q33" s="22"/>
      <c r="R33" s="23"/>
      <c r="S33" s="23"/>
      <c r="T33" s="23"/>
      <c r="U33" s="23"/>
      <c r="V33" s="23"/>
      <c r="W33" s="23"/>
      <c r="X33" s="2">
        <v>3</v>
      </c>
      <c r="Y33" s="23"/>
    </row>
    <row r="34" spans="1:25">
      <c r="X34" s="2">
        <v>1</v>
      </c>
    </row>
    <row r="35" spans="1:25">
      <c r="X35" s="2">
        <v>1</v>
      </c>
    </row>
    <row r="36" spans="1:25">
      <c r="X36" s="2">
        <v>1</v>
      </c>
    </row>
    <row r="37" spans="1:25">
      <c r="X37" s="2">
        <v>1</v>
      </c>
    </row>
    <row r="38" spans="1:25">
      <c r="X38" s="2">
        <v>1</v>
      </c>
    </row>
    <row r="39" spans="1:25">
      <c r="X39" s="2">
        <v>1</v>
      </c>
    </row>
    <row r="40" spans="1:25">
      <c r="X40" s="2">
        <v>1</v>
      </c>
    </row>
    <row r="41" spans="1:25">
      <c r="X41" s="2">
        <v>1</v>
      </c>
    </row>
    <row r="42" spans="1:25">
      <c r="X42" s="2">
        <v>1</v>
      </c>
    </row>
    <row r="43" spans="1:25">
      <c r="X43" s="2">
        <v>1</v>
      </c>
    </row>
    <row r="44" spans="1:25">
      <c r="X44" s="2">
        <v>1</v>
      </c>
    </row>
    <row r="45" spans="1:25">
      <c r="X45" s="2">
        <v>1</v>
      </c>
    </row>
    <row r="46" spans="1:25">
      <c r="X46" s="2">
        <v>1</v>
      </c>
    </row>
    <row r="47" spans="1:25">
      <c r="X47" s="2">
        <v>1</v>
      </c>
    </row>
    <row r="48" spans="1:25">
      <c r="X48" s="2">
        <v>1</v>
      </c>
    </row>
    <row r="49" spans="24:24">
      <c r="X49" s="2">
        <v>1</v>
      </c>
    </row>
    <row r="50" spans="24:24">
      <c r="X50" s="2">
        <v>1</v>
      </c>
    </row>
    <row r="51" spans="24:24">
      <c r="X51" s="2">
        <v>1</v>
      </c>
    </row>
    <row r="52" spans="24:24">
      <c r="X52" s="2">
        <v>1</v>
      </c>
    </row>
    <row r="53" spans="24:24">
      <c r="X53" s="2">
        <v>1</v>
      </c>
    </row>
    <row r="54" spans="24:24">
      <c r="X54" s="2">
        <v>1</v>
      </c>
    </row>
    <row r="55" spans="24:24">
      <c r="X55" s="2">
        <v>1</v>
      </c>
    </row>
    <row r="56" spans="24:24">
      <c r="X56" s="2">
        <v>1</v>
      </c>
    </row>
    <row r="57" spans="24:24">
      <c r="X57" s="2">
        <v>1</v>
      </c>
    </row>
  </sheetData>
  <mergeCells count="12">
    <mergeCell ref="Q1:R1"/>
    <mergeCell ref="U1:V1"/>
    <mergeCell ref="F1:F2"/>
    <mergeCell ref="G1:G2"/>
    <mergeCell ref="H1:H2"/>
    <mergeCell ref="I1:J1"/>
    <mergeCell ref="M1:N1"/>
    <mergeCell ref="A1:A2"/>
    <mergeCell ref="B1:B2"/>
    <mergeCell ref="C1:C2"/>
    <mergeCell ref="D1:D2"/>
    <mergeCell ref="E1:E2"/>
  </mergeCells>
  <conditionalFormatting sqref="AJ10">
    <cfRule type="cellIs" dxfId="1" priority="2" operator="equal">
      <formula>"ja"</formula>
    </cfRule>
  </conditionalFormatting>
  <conditionalFormatting sqref="AJ10">
    <cfRule type="cellIs" dxfId="0" priority="1" operator="equal">
      <formula>"nein"</formula>
    </cfRule>
  </conditionalFormatting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Clausen, Dennis</cp:lastModifiedBy>
  <cp:revision>4</cp:revision>
  <dcterms:created xsi:type="dcterms:W3CDTF">2016-11-21T09:24:16Z</dcterms:created>
  <dcterms:modified xsi:type="dcterms:W3CDTF">2023-12-01T07:05:08Z</dcterms:modified>
</cp:coreProperties>
</file>