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eno/Documents/Work/SeaBattle/Excel2Json/excel/config/"/>
    </mc:Choice>
  </mc:AlternateContent>
  <bookViews>
    <workbookView xWindow="7480" yWindow="6340" windowWidth="28240" windowHeight="12460" tabRatio="664"/>
  </bookViews>
  <sheets>
    <sheet name="_config_" sheetId="1" r:id="rId1"/>
    <sheet name="商店" sheetId="2" r:id="rId2"/>
    <sheet name="车辆类型" sheetId="3" r:id="rId3"/>
    <sheet name="车辆数据" sheetId="12" r:id="rId4"/>
    <sheet name="道具" sheetId="4" r:id="rId5"/>
    <sheet name="礼包" sheetId="5" r:id="rId6"/>
    <sheet name="任务配置" sheetId="6" r:id="rId7"/>
    <sheet name="车库成就" sheetId="7" r:id="rId8"/>
    <sheet name="车库分页" sheetId="8" r:id="rId9"/>
    <sheet name="基础参数" sheetId="9" r:id="rId10"/>
    <sheet name="成就配置" sheetId="10" r:id="rId11"/>
    <sheet name="抽奖池" sheetId="11" r:id="rId12"/>
    <sheet name="GP任务" sheetId="13" r:id="rId13"/>
  </sheets>
  <definedNames>
    <definedName name="_xlnm._FilterDatabase" localSheetId="11" hidden="1">抽奖池!$B$4:$C$17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3" l="1"/>
  <c r="G22" i="13"/>
  <c r="I22" i="13"/>
  <c r="G21" i="13"/>
  <c r="I21" i="13"/>
  <c r="G20" i="13"/>
  <c r="I20" i="13"/>
  <c r="G19" i="13"/>
  <c r="I19" i="13"/>
  <c r="G18" i="13"/>
  <c r="I18" i="13"/>
  <c r="G17" i="13"/>
  <c r="I17" i="13"/>
  <c r="G16" i="13"/>
  <c r="I16" i="13"/>
  <c r="G15" i="13"/>
  <c r="I15" i="13"/>
  <c r="G14" i="13"/>
  <c r="I14" i="13"/>
  <c r="G13" i="13"/>
  <c r="I13" i="13"/>
  <c r="G12" i="13"/>
  <c r="I12" i="13"/>
  <c r="G11" i="13"/>
  <c r="I11" i="13"/>
  <c r="G10" i="13"/>
  <c r="I10" i="13"/>
  <c r="G9" i="13"/>
  <c r="I9" i="13"/>
  <c r="G8" i="13"/>
  <c r="I8" i="13"/>
  <c r="G7" i="13"/>
  <c r="I7" i="13"/>
  <c r="G6" i="13"/>
  <c r="I6" i="13"/>
  <c r="G5" i="13"/>
  <c r="I5" i="13"/>
  <c r="C10" i="10"/>
  <c r="C13" i="10"/>
  <c r="C16" i="10"/>
  <c r="C19" i="10"/>
  <c r="C22" i="10"/>
  <c r="C25" i="10"/>
  <c r="C28" i="10"/>
  <c r="C31" i="10"/>
  <c r="C34" i="10"/>
  <c r="C37" i="10"/>
  <c r="C40" i="10"/>
  <c r="C9" i="10"/>
  <c r="C12" i="10"/>
  <c r="C15" i="10"/>
  <c r="C18" i="10"/>
  <c r="C21" i="10"/>
  <c r="C24" i="10"/>
  <c r="C27" i="10"/>
  <c r="C30" i="10"/>
  <c r="C33" i="10"/>
  <c r="C36" i="10"/>
  <c r="C39" i="10"/>
  <c r="C8" i="10"/>
  <c r="C11" i="10"/>
  <c r="C14" i="10"/>
  <c r="C17" i="10"/>
  <c r="C20" i="10"/>
  <c r="C23" i="10"/>
  <c r="C26" i="10"/>
  <c r="C29" i="10"/>
  <c r="C32" i="10"/>
  <c r="C35" i="10"/>
  <c r="C38" i="10"/>
  <c r="F10" i="7"/>
  <c r="F9" i="7"/>
  <c r="F8" i="7"/>
  <c r="F7" i="7"/>
  <c r="F6" i="7"/>
  <c r="F5" i="7"/>
  <c r="I125" i="6"/>
  <c r="I128" i="6"/>
  <c r="I131" i="6"/>
  <c r="I124" i="6"/>
  <c r="I127" i="6"/>
  <c r="I130" i="6"/>
  <c r="I123" i="6"/>
  <c r="I126" i="6"/>
  <c r="I129" i="6"/>
  <c r="I14" i="6"/>
  <c r="I19" i="6"/>
  <c r="I24" i="6"/>
  <c r="I29" i="6"/>
  <c r="I13" i="6"/>
  <c r="I18" i="6"/>
  <c r="I23" i="6"/>
  <c r="I28" i="6"/>
  <c r="I12" i="6"/>
  <c r="I17" i="6"/>
  <c r="I22" i="6"/>
  <c r="I27" i="6"/>
  <c r="I11" i="6"/>
  <c r="I16" i="6"/>
  <c r="I21" i="6"/>
  <c r="I26" i="6"/>
  <c r="I15" i="6"/>
  <c r="I20" i="6"/>
  <c r="I25" i="6"/>
  <c r="R5" i="6"/>
  <c r="B52" i="12"/>
  <c r="C52" i="12"/>
  <c r="B51" i="12"/>
  <c r="C51" i="12"/>
  <c r="B50" i="12"/>
  <c r="C50" i="12"/>
  <c r="B49" i="12"/>
  <c r="C49" i="12"/>
  <c r="B48" i="12"/>
  <c r="C48" i="12"/>
  <c r="B47" i="12"/>
  <c r="C47" i="12"/>
  <c r="B46" i="12"/>
  <c r="C46" i="12"/>
  <c r="B45" i="12"/>
  <c r="C45" i="12"/>
  <c r="B44" i="12"/>
  <c r="C44" i="12"/>
  <c r="B43" i="12"/>
  <c r="C43" i="12"/>
  <c r="B42" i="12"/>
  <c r="C42" i="12"/>
  <c r="B41" i="12"/>
  <c r="C41" i="12"/>
  <c r="B40" i="12"/>
  <c r="C40" i="12"/>
  <c r="B39" i="12"/>
  <c r="C39" i="12"/>
  <c r="B38" i="12"/>
  <c r="C38" i="12"/>
  <c r="B37" i="12"/>
  <c r="C37" i="12"/>
  <c r="B36" i="12"/>
  <c r="C36" i="12"/>
  <c r="B35" i="12"/>
  <c r="C35" i="12"/>
  <c r="B34" i="12"/>
  <c r="C34" i="12"/>
  <c r="B33" i="12"/>
  <c r="C33" i="12"/>
  <c r="B32" i="12"/>
  <c r="C32" i="12"/>
  <c r="B31" i="12"/>
  <c r="C31" i="12"/>
  <c r="B30" i="12"/>
  <c r="C30" i="12"/>
  <c r="B29" i="12"/>
  <c r="C29" i="12"/>
  <c r="B28" i="12"/>
  <c r="C28" i="12"/>
  <c r="B27" i="12"/>
  <c r="C27" i="12"/>
  <c r="B26" i="12"/>
  <c r="C26" i="12"/>
  <c r="B25" i="12"/>
  <c r="C25" i="12"/>
  <c r="B24" i="12"/>
  <c r="C24" i="12"/>
  <c r="B23" i="12"/>
  <c r="C23" i="12"/>
  <c r="B22" i="12"/>
  <c r="C22" i="12"/>
  <c r="B21" i="12"/>
  <c r="C21" i="12"/>
  <c r="B20" i="12"/>
  <c r="C20" i="12"/>
  <c r="B19" i="12"/>
  <c r="C19" i="12"/>
  <c r="B18" i="12"/>
  <c r="C18" i="12"/>
  <c r="B17" i="12"/>
  <c r="C17" i="12"/>
  <c r="B16" i="12"/>
  <c r="C16" i="12"/>
  <c r="B15" i="12"/>
  <c r="C15" i="12"/>
  <c r="B14" i="12"/>
  <c r="C14" i="12"/>
  <c r="B13" i="12"/>
  <c r="C13" i="12"/>
  <c r="B12" i="12"/>
  <c r="C12" i="12"/>
  <c r="B11" i="12"/>
  <c r="C11" i="12"/>
  <c r="B10" i="12"/>
  <c r="C10" i="12"/>
  <c r="B9" i="12"/>
  <c r="C9" i="12"/>
  <c r="B8" i="12"/>
  <c r="C8" i="12"/>
  <c r="B7" i="12"/>
  <c r="C7" i="12"/>
  <c r="B6" i="12"/>
  <c r="C6" i="12"/>
  <c r="B5" i="12"/>
  <c r="C5" i="12"/>
</calcChain>
</file>

<file path=xl/comments1.xml><?xml version="1.0" encoding="utf-8"?>
<comments xmlns="http://schemas.openxmlformats.org/spreadsheetml/2006/main">
  <authors>
    <author>Administrator</author>
  </authors>
  <commentList>
    <comment ref="D4" authorId="0">
      <text>
        <r>
          <rPr>
            <sz val="9"/>
            <rFont val="宋体"/>
            <charset val="134"/>
          </rPr>
          <t xml:space="preserve">类型设定：
1、基础抽奖礼包，只能抽1次，每次1种道具；
2、强化抽奖礼包，可重复抽取，但每次只有1种道具，礼包内的奖励补可重复领取；
</t>
        </r>
      </text>
    </comment>
  </commentList>
</comments>
</file>

<file path=xl/sharedStrings.xml><?xml version="1.0" encoding="utf-8"?>
<sst xmlns="http://schemas.openxmlformats.org/spreadsheetml/2006/main" count="1167" uniqueCount="457">
  <si>
    <t>配置表</t>
  </si>
  <si>
    <t>表名</t>
  </si>
  <si>
    <t>生成表名</t>
  </si>
  <si>
    <t>是否输出</t>
  </si>
  <si>
    <t>商店</t>
  </si>
  <si>
    <t>YES</t>
  </si>
  <si>
    <t>车辆类型</t>
  </si>
  <si>
    <t>vehicle_sort</t>
  </si>
  <si>
    <t>道具</t>
  </si>
  <si>
    <t>prop</t>
  </si>
  <si>
    <t>礼包</t>
  </si>
  <si>
    <t>gift</t>
  </si>
  <si>
    <t>任务配置</t>
  </si>
  <si>
    <t>task</t>
  </si>
  <si>
    <t>车库成就</t>
  </si>
  <si>
    <t>garage_reward</t>
  </si>
  <si>
    <t>车库分页</t>
  </si>
  <si>
    <t>garage_paging</t>
  </si>
  <si>
    <t>基础参数</t>
  </si>
  <si>
    <t>base_data</t>
  </si>
  <si>
    <t>成就配置</t>
  </si>
  <si>
    <t>achievement</t>
  </si>
  <si>
    <t>抽奖池</t>
  </si>
  <si>
    <t>bonus_pool</t>
  </si>
  <si>
    <t>车辆数据</t>
  </si>
  <si>
    <t>vehicle</t>
  </si>
  <si>
    <t>GP任务</t>
  </si>
  <si>
    <t>googleplay_task</t>
  </si>
  <si>
    <t>用于唯一标识一条记录</t>
  </si>
  <si>
    <t>编号</t>
  </si>
  <si>
    <t>商店名称</t>
  </si>
  <si>
    <t>货币类型</t>
  </si>
  <si>
    <t>价格</t>
  </si>
  <si>
    <t>金钱</t>
  </si>
  <si>
    <t>数量</t>
  </si>
  <si>
    <t>图片</t>
  </si>
  <si>
    <t>名称</t>
  </si>
  <si>
    <t>INT</t>
  </si>
  <si>
    <t>STRING</t>
  </si>
  <si>
    <t>FLOAT</t>
  </si>
  <si>
    <t>id</t>
  </si>
  <si>
    <t>key</t>
  </si>
  <si>
    <t>currency_type</t>
  </si>
  <si>
    <t>price</t>
  </si>
  <si>
    <t>give_item</t>
  </si>
  <si>
    <t>num</t>
  </si>
  <si>
    <t>picture</t>
  </si>
  <si>
    <t>desc</t>
  </si>
  <si>
    <t>coin1</t>
  </si>
  <si>
    <t>Icon/Gold2</t>
  </si>
  <si>
    <t>coin2</t>
  </si>
  <si>
    <t>Icon/Gold3</t>
  </si>
  <si>
    <t>coin3</t>
  </si>
  <si>
    <t>Icon/Gold4</t>
  </si>
  <si>
    <t>coin4</t>
  </si>
  <si>
    <t>Icon/Gold5</t>
  </si>
  <si>
    <t>coin5</t>
  </si>
  <si>
    <t>Icon/Gold6</t>
  </si>
  <si>
    <t>coin6</t>
  </si>
  <si>
    <t>Icon/Gold7</t>
  </si>
  <si>
    <t>Icon/Oil2</t>
  </si>
  <si>
    <t>所属分页</t>
  </si>
  <si>
    <t>所需碎片</t>
  </si>
  <si>
    <t>关联任务</t>
  </si>
  <si>
    <t>车辆造型</t>
  </si>
  <si>
    <t>车辆ICON</t>
  </si>
  <si>
    <t>JSON</t>
  </si>
  <si>
    <t>type</t>
  </si>
  <si>
    <t>chip</t>
  </si>
  <si>
    <t>name_id</t>
  </si>
  <si>
    <t>task_id</t>
  </si>
  <si>
    <t>prefab</t>
  </si>
  <si>
    <t>icon</t>
  </si>
  <si>
    <t>[3001,3002,3003]</t>
  </si>
  <si>
    <t>Car_7A</t>
  </si>
  <si>
    <t>Car_7A-1</t>
  </si>
  <si>
    <t>[3004,3005,3006]</t>
  </si>
  <si>
    <t>Car_1B</t>
  </si>
  <si>
    <t>Car_1B-2</t>
  </si>
  <si>
    <t>[3007,3008,3009]</t>
  </si>
  <si>
    <t>Car_5B</t>
  </si>
  <si>
    <t>Car_5B-2</t>
  </si>
  <si>
    <t>[3010,3011,3012]</t>
  </si>
  <si>
    <t>Car_14E</t>
  </si>
  <si>
    <t>Car_14E-1</t>
  </si>
  <si>
    <t>[3013,3014,3015]</t>
  </si>
  <si>
    <t>Car_6A</t>
  </si>
  <si>
    <t>Car_6A-1</t>
  </si>
  <si>
    <t>[3016,3017,3018]</t>
  </si>
  <si>
    <t>Car_18A</t>
  </si>
  <si>
    <t>Car_18A-1</t>
  </si>
  <si>
    <t>[3019,3020,3021]</t>
  </si>
  <si>
    <t>Car_14H</t>
  </si>
  <si>
    <t>Car_14H-1</t>
  </si>
  <si>
    <t>[3022,3023,3024]</t>
  </si>
  <si>
    <t>Car_19B</t>
  </si>
  <si>
    <t>Car_19B-2</t>
  </si>
  <si>
    <t>[3025,3026,3027]</t>
  </si>
  <si>
    <t>Car_20B</t>
  </si>
  <si>
    <t>Car_20B-2</t>
  </si>
  <si>
    <t>[3028,3029,3030]</t>
  </si>
  <si>
    <t>Car_9A</t>
  </si>
  <si>
    <t>Car_9A-1</t>
  </si>
  <si>
    <t>[3031,3032,3033]</t>
  </si>
  <si>
    <t>Car_13A</t>
  </si>
  <si>
    <t>Car_13A-1</t>
  </si>
  <si>
    <t>[3034,3035,3036]</t>
  </si>
  <si>
    <t>Car_12A</t>
  </si>
  <si>
    <t>Car_12A-1</t>
  </si>
  <si>
    <t>车辆类型编号</t>
  </si>
  <si>
    <t>车辆贴图</t>
  </si>
  <si>
    <t>皮肤颜色</t>
  </si>
  <si>
    <t>sort</t>
  </si>
  <si>
    <t>tex</t>
  </si>
  <si>
    <t>color</t>
  </si>
  <si>
    <t>#E48E39</t>
  </si>
  <si>
    <t>_A</t>
  </si>
  <si>
    <t>#BD3F7A</t>
  </si>
  <si>
    <t>_B</t>
  </si>
  <si>
    <t>#3D9EBB</t>
  </si>
  <si>
    <t>_C</t>
  </si>
  <si>
    <t>#67419B</t>
  </si>
  <si>
    <t>_D</t>
  </si>
  <si>
    <t>#3D5C97</t>
  </si>
  <si>
    <t>#AB3636</t>
  </si>
  <si>
    <t>#859A41</t>
  </si>
  <si>
    <t>#439E92</t>
  </si>
  <si>
    <t>#AB3622</t>
  </si>
  <si>
    <t>说明</t>
  </si>
  <si>
    <t>金币价值</t>
  </si>
  <si>
    <t>堆叠上限</t>
  </si>
  <si>
    <t>是否进商城</t>
  </si>
  <si>
    <t>消耗金币</t>
  </si>
  <si>
    <t>购买价格</t>
  </si>
  <si>
    <t>name</t>
  </si>
  <si>
    <t>value</t>
  </si>
  <si>
    <t>limit</t>
  </si>
  <si>
    <t>store_switch</t>
  </si>
  <si>
    <t>cost</t>
  </si>
  <si>
    <t>money</t>
  </si>
  <si>
    <t>Icon/Gold</t>
  </si>
  <si>
    <t>金币</t>
  </si>
  <si>
    <t>游戏货币用于购买状态和宝箱钥匙；</t>
  </si>
  <si>
    <t>Icon/Oil</t>
  </si>
  <si>
    <t>燃油</t>
  </si>
  <si>
    <t>体力控制关卡挑战节奏道具；</t>
  </si>
  <si>
    <t>Icon/Chip</t>
  </si>
  <si>
    <t>碎片</t>
  </si>
  <si>
    <t>车辆解锁所需资源；</t>
  </si>
  <si>
    <t>Icon/Key</t>
  </si>
  <si>
    <t>钥匙</t>
  </si>
  <si>
    <t>可在商城中开启华丽宝箱；</t>
  </si>
  <si>
    <t>Icon/PickUp</t>
  </si>
  <si>
    <t>自动拾取</t>
  </si>
  <si>
    <t>自动拾取视野内金币和道具，持续到关卡结束；</t>
  </si>
  <si>
    <t>Icon/DoubleGold</t>
  </si>
  <si>
    <t>双倍金币</t>
  </si>
  <si>
    <t>拾取金币时获得双倍数量，持续到关卡结束；</t>
  </si>
  <si>
    <t>Icon/Protect</t>
  </si>
  <si>
    <t>车辆护罩</t>
  </si>
  <si>
    <t>车辆撞击时将不会死亡，持续到关卡结束；</t>
  </si>
  <si>
    <t>礼包ID</t>
  </si>
  <si>
    <t>礼包类型</t>
  </si>
  <si>
    <t>现价格</t>
  </si>
  <si>
    <t>描述</t>
  </si>
  <si>
    <t>调用编组</t>
  </si>
  <si>
    <t>gift_id</t>
  </si>
  <si>
    <t>price2</t>
  </si>
  <si>
    <t>des</t>
  </si>
  <si>
    <t>related</t>
  </si>
  <si>
    <t>general_box</t>
  </si>
  <si>
    <t>exquisite_box</t>
  </si>
  <si>
    <t>luck_box</t>
  </si>
  <si>
    <t>需求参数</t>
  </si>
  <si>
    <t>前置任务</t>
  </si>
  <si>
    <t>下级任务</t>
  </si>
  <si>
    <t>参数值</t>
  </si>
  <si>
    <t>奖励图标</t>
  </si>
  <si>
    <t>奖励编号</t>
  </si>
  <si>
    <t>奖励数量</t>
  </si>
  <si>
    <t>标题描述</t>
  </si>
  <si>
    <t>内容描述</t>
  </si>
  <si>
    <t>prev_task_id</t>
  </si>
  <si>
    <t>next_task_id</t>
  </si>
  <si>
    <t>item_id</t>
  </si>
  <si>
    <t>title</t>
  </si>
  <si>
    <t>成就任务</t>
  </si>
  <si>
    <t>登录游戏</t>
  </si>
  <si>
    <t>登录游戏达到1天；</t>
  </si>
  <si>
    <t>登录游戏达到2天；</t>
  </si>
  <si>
    <t>登录游戏达到3天；</t>
  </si>
  <si>
    <t>登录游戏达到4天；</t>
  </si>
  <si>
    <t>登录游戏达到5天；</t>
  </si>
  <si>
    <t>登录游戏达到6天；</t>
  </si>
  <si>
    <t>登录游戏达到7天；</t>
  </si>
  <si>
    <t>登录游戏达到8天；</t>
  </si>
  <si>
    <t>登录游戏达到9天；</t>
  </si>
  <si>
    <t>登录游戏达到10天；</t>
  </si>
  <si>
    <t>登录游戏达到11天；</t>
  </si>
  <si>
    <t>登录游戏达到12天；</t>
  </si>
  <si>
    <t>登录游戏达到13天；</t>
  </si>
  <si>
    <t>登录游戏达到14天；</t>
  </si>
  <si>
    <t>登录游戏达到15天；</t>
  </si>
  <si>
    <t>登录游戏达到16天；</t>
  </si>
  <si>
    <t>登录游戏达到17天；</t>
  </si>
  <si>
    <t>登录游戏达到18天；</t>
  </si>
  <si>
    <t>登录游戏达到19天；</t>
  </si>
  <si>
    <t>登录游戏达到20天；</t>
  </si>
  <si>
    <t>登录游戏达到21天；</t>
  </si>
  <si>
    <t>登录游戏达到22天；</t>
  </si>
  <si>
    <t>登录游戏达到23天；</t>
  </si>
  <si>
    <t>登录游戏达到24天；</t>
  </si>
  <si>
    <t>登录游戏达到25天；</t>
  </si>
  <si>
    <t>登录游戏达到26天；</t>
  </si>
  <si>
    <t>登录游戏达到27天；</t>
  </si>
  <si>
    <t>登录游戏达到28天；</t>
  </si>
  <si>
    <t>登录游戏达到29天；</t>
  </si>
  <si>
    <t>登录游戏达到30天；</t>
  </si>
  <si>
    <t>登录游戏达到31天；</t>
  </si>
  <si>
    <t>登录游戏达到32天；</t>
  </si>
  <si>
    <t>登录游戏达到33天；</t>
  </si>
  <si>
    <t>登录游戏达到34天；</t>
  </si>
  <si>
    <t>登录游戏达到35天；</t>
  </si>
  <si>
    <t>登录游戏达到36天；</t>
  </si>
  <si>
    <t>登录游戏达到37天；</t>
  </si>
  <si>
    <t>登录游戏达到38天；</t>
  </si>
  <si>
    <t>登录游戏达到39天；</t>
  </si>
  <si>
    <t>登录游戏达到40天；</t>
  </si>
  <si>
    <t>登录游戏达到41天；</t>
  </si>
  <si>
    <t>登录游戏达到42天；</t>
  </si>
  <si>
    <t>登录游戏达到43天；</t>
  </si>
  <si>
    <t>登录游戏达到44天；</t>
  </si>
  <si>
    <t>登录游戏达到45天；</t>
  </si>
  <si>
    <t>登录游戏达到50天；</t>
  </si>
  <si>
    <t>登录游戏达到55天；</t>
  </si>
  <si>
    <t>登录游戏达到60天；</t>
  </si>
  <si>
    <t>最高得分</t>
  </si>
  <si>
    <t>当前游戏最高得分达到2000分；</t>
  </si>
  <si>
    <t>当前游戏最高得分达到5000分；</t>
  </si>
  <si>
    <t>当前游戏最高得分达到7500分；</t>
  </si>
  <si>
    <t>当前游戏最高得分达到10000分；</t>
  </si>
  <si>
    <t>当前游戏最高得分达到15000分；</t>
  </si>
  <si>
    <t>当前游戏最高得分达到20000分；</t>
  </si>
  <si>
    <t>当前游戏最高得分达到30000分；</t>
  </si>
  <si>
    <t>当前游戏最高得分达到50000分；</t>
  </si>
  <si>
    <t>当前游戏最高得分达到70000分；</t>
  </si>
  <si>
    <t>当前游戏最高得分达到100000分；</t>
  </si>
  <si>
    <t>当前游戏最高得分达到150000分；</t>
  </si>
  <si>
    <t>当前游戏最高得分达到200000分；</t>
  </si>
  <si>
    <t>当前游戏最高得分达到300000分；</t>
  </si>
  <si>
    <t>当前游戏最高得分达到400000分；</t>
  </si>
  <si>
    <t>当前游戏最高得分达到500000分；</t>
  </si>
  <si>
    <t>当前游戏最高得分达到600000分；</t>
  </si>
  <si>
    <t>当前游戏最高得分达到700000分；</t>
  </si>
  <si>
    <t>当前游戏最高得分达到800000分；</t>
  </si>
  <si>
    <t>当前游戏最高得分达到900000分；</t>
  </si>
  <si>
    <t>Icon/Chip2</t>
  </si>
  <si>
    <t>撞毁车辆</t>
  </si>
  <si>
    <t>累计撞毁车辆达到5辆；</t>
  </si>
  <si>
    <t>累计撞毁车辆达到10辆；</t>
  </si>
  <si>
    <t>累计撞毁车辆达到20辆；</t>
  </si>
  <si>
    <t>累计撞毁车辆达到30辆；</t>
  </si>
  <si>
    <t>Icon/Chip3</t>
  </si>
  <si>
    <t>累计撞毁车辆达到50辆；</t>
  </si>
  <si>
    <t>累计撞毁车辆达到80辆；</t>
  </si>
  <si>
    <t>累计撞毁车辆达到110辆；</t>
  </si>
  <si>
    <t>累计撞毁车辆达到150辆；</t>
  </si>
  <si>
    <t>累计撞毁车辆达到200辆；</t>
  </si>
  <si>
    <t>拾取金币</t>
  </si>
  <si>
    <t>累计拾取金币达到50枚；</t>
  </si>
  <si>
    <t>累计拾取金币达到100枚；</t>
  </si>
  <si>
    <t>累计拾取金币达到200枚；</t>
  </si>
  <si>
    <t>累计拾取金币达到500枚；</t>
  </si>
  <si>
    <t>累计拾取金币达到1000枚；</t>
  </si>
  <si>
    <t>累计拾取金币达到1500枚；</t>
  </si>
  <si>
    <t>累计拾取金币达到3000枚；</t>
  </si>
  <si>
    <t>累计拾取金币达到5000枚；</t>
  </si>
  <si>
    <t>累计拾取金币达到7500枚；</t>
  </si>
  <si>
    <t>累计拾取金币达到10000枚；</t>
  </si>
  <si>
    <t>累计拾取金币达到12500枚；</t>
  </si>
  <si>
    <t>累计拾取金币达到15000枚；</t>
  </si>
  <si>
    <t>累计拾取金币达到17500枚；</t>
  </si>
  <si>
    <t>累计拾取金币达到20000枚；</t>
  </si>
  <si>
    <t>插肩而过</t>
  </si>
  <si>
    <t>累计得到5次插肩而过；</t>
  </si>
  <si>
    <t>累计得到10次插肩而过；</t>
  </si>
  <si>
    <t>累计得到20次插肩而过；</t>
  </si>
  <si>
    <t>累计得到30次插肩而过；</t>
  </si>
  <si>
    <t>累计得到50次插肩而过；</t>
  </si>
  <si>
    <t>精致宝箱</t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</si>
  <si>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</si>
  <si>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</si>
  <si>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</si>
  <si>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</si>
  <si>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40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</si>
  <si>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60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</si>
  <si>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80</t>
    </r>
    <r>
      <rPr>
        <sz val="11"/>
        <color rgb="FF000000"/>
        <rFont val="宋体"/>
        <charset val="134"/>
      </rPr>
      <t>次精致宝箱；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</si>
  <si>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100</t>
    </r>
    <r>
      <rPr>
        <sz val="11"/>
        <color rgb="FF000000"/>
        <rFont val="宋体"/>
        <charset val="134"/>
      </rPr>
      <t>次精致宝箱；</t>
    </r>
  </si>
  <si>
    <t>一般木箱</t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</si>
  <si>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</si>
  <si>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</si>
  <si>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</si>
  <si>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</si>
  <si>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15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</si>
  <si>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</si>
  <si>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25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</si>
  <si>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30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</si>
  <si>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40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</si>
  <si>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50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</si>
  <si>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80</t>
    </r>
    <r>
      <rPr>
        <sz val="11"/>
        <color rgb="FF000000"/>
        <rFont val="宋体"/>
        <charset val="134"/>
      </rPr>
      <t>次一般木箱；</t>
    </r>
  </si>
  <si>
    <r>
      <rPr>
        <sz val="11"/>
        <color rgb="FF000000"/>
        <rFont val="宋体"/>
        <charset val="134"/>
      </rPr>
      <t>累计开启</t>
    </r>
    <r>
      <rPr>
        <sz val="11"/>
        <color rgb="FF000000"/>
        <rFont val="Calibri"/>
        <charset val="134"/>
      </rPr>
      <t>120</t>
    </r>
    <r>
      <rPr>
        <sz val="11"/>
        <color rgb="FF000000"/>
        <rFont val="宋体"/>
        <charset val="134"/>
      </rPr>
      <t>次一般木箱；</t>
    </r>
  </si>
  <si>
    <t>关卡挑战</t>
  </si>
  <si>
    <t>最高通过第5关；</t>
  </si>
  <si>
    <t>最高通过第10关；</t>
  </si>
  <si>
    <t>最高通过第15关；</t>
  </si>
  <si>
    <t>最高通过第20关；</t>
  </si>
  <si>
    <t>最高通过第30关；</t>
  </si>
  <si>
    <t>最高通过第50关；</t>
  </si>
  <si>
    <t>最高通过第70关；</t>
  </si>
  <si>
    <t>最高通过第100关；</t>
  </si>
  <si>
    <t>最高通过第150关；</t>
  </si>
  <si>
    <t>最高通过第200关；</t>
  </si>
  <si>
    <t>最高通过第250关；</t>
  </si>
  <si>
    <t>最高通过第300关；</t>
  </si>
  <si>
    <t>最高通过第1000关；</t>
  </si>
  <si>
    <t>拥有车辆</t>
  </si>
  <si>
    <t>拥有2部车辆：</t>
  </si>
  <si>
    <t>拥有3部车辆：</t>
  </si>
  <si>
    <t>拥有4部车辆：</t>
  </si>
  <si>
    <t>拥有5部车辆：</t>
  </si>
  <si>
    <t>拥有6部车辆：</t>
  </si>
  <si>
    <t>拥有7部车辆：</t>
  </si>
  <si>
    <t>拥有8部车辆：</t>
  </si>
  <si>
    <t>拥有9部车辆：</t>
  </si>
  <si>
    <t>拥有10部车辆：</t>
  </si>
  <si>
    <t>拥有11部车辆：</t>
  </si>
  <si>
    <t>拥有12部车辆：</t>
  </si>
  <si>
    <t>序列</t>
  </si>
  <si>
    <t>所需奖杯</t>
  </si>
  <si>
    <t>道具图片</t>
  </si>
  <si>
    <t>add_cup</t>
  </si>
  <si>
    <t>item</t>
  </si>
  <si>
    <t xml:space="preserve">tex </t>
  </si>
  <si>
    <t>车库页数</t>
  </si>
  <si>
    <t>所需车辆数量</t>
  </si>
  <si>
    <t>add_num</t>
  </si>
  <si>
    <t>值</t>
  </si>
  <si>
    <t>燃油上限</t>
  </si>
  <si>
    <t>用户最高可存储的燃油上限</t>
  </si>
  <si>
    <t>恢复时间</t>
  </si>
  <si>
    <t>燃油的恢复时间，单位（秒）</t>
  </si>
  <si>
    <t>恢复点数</t>
  </si>
  <si>
    <t>每次自然恢复的燃油点数</t>
  </si>
  <si>
    <t>视频恢复</t>
  </si>
  <si>
    <t>一般木箱的冷却时间，单位（秒）</t>
  </si>
  <si>
    <t>箱子上限</t>
  </si>
  <si>
    <t>每日一般木箱的开启数量上限</t>
  </si>
  <si>
    <t>小金币价值</t>
  </si>
  <si>
    <t>跑道中每枚小金币的金币价值</t>
  </si>
  <si>
    <t>大金币价值</t>
  </si>
  <si>
    <t>跑道中每枚大金币的金币价值</t>
  </si>
  <si>
    <t>钥匙费用增长值</t>
  </si>
  <si>
    <t>每次购买钥匙后金币增长值</t>
  </si>
  <si>
    <t>金币箱子抽奖费用</t>
  </si>
  <si>
    <t>每次抽取箱子所需费用</t>
  </si>
  <si>
    <t>所属车辆</t>
  </si>
  <si>
    <t>给与奖杯</t>
  </si>
  <si>
    <t>vehicle_id</t>
  </si>
  <si>
    <t>cup</t>
  </si>
  <si>
    <t>驾驶该车辆拾取50金币：</t>
  </si>
  <si>
    <t>驾驶该车辆完成5次插肩而过；</t>
  </si>
  <si>
    <t>通过关卡</t>
  </si>
  <si>
    <t>驾驶该车辆通过10次副本关卡；</t>
  </si>
  <si>
    <t>挑战关卡</t>
  </si>
  <si>
    <t>驾驶该车辆完成10次副本挑战；</t>
  </si>
  <si>
    <t>驾驶该车辆拾取100金币：</t>
  </si>
  <si>
    <t>全部配色</t>
  </si>
  <si>
    <t>获得该车辆的全部配色；</t>
  </si>
  <si>
    <t>不刹车通关</t>
  </si>
  <si>
    <t>驾驶该车辆不使用刹车完成5次关卡；</t>
  </si>
  <si>
    <t>驾驶该车辆不使用刹车完成8次关卡；</t>
  </si>
  <si>
    <t>驾驶该车辆不使用刹车完成10次关卡；</t>
  </si>
  <si>
    <t>纹理</t>
  </si>
  <si>
    <t>视频木箱</t>
  </si>
  <si>
    <t>费用宝箱</t>
  </si>
  <si>
    <t>神秘大奖</t>
  </si>
  <si>
    <t xml:space="preserve">num </t>
  </si>
  <si>
    <t>Icon/Oil3</t>
  </si>
  <si>
    <t>对应分值</t>
  </si>
  <si>
    <t>标题</t>
  </si>
  <si>
    <t>ID</t>
  </si>
  <si>
    <t>GP关联参数</t>
  </si>
  <si>
    <t>google_key</t>
  </si>
  <si>
    <t>CgkIotDq2P8UEAIQAg</t>
  </si>
  <si>
    <t>LV.1 Driver</t>
  </si>
  <si>
    <t>Hihgest level 5</t>
  </si>
  <si>
    <t>CgkIotDq2P8UEAIQAw</t>
  </si>
  <si>
    <t>LV.2 Driver</t>
  </si>
  <si>
    <t>Hihgest level 15</t>
  </si>
  <si>
    <t>CgkIotDq2P8UEAIQBQ</t>
  </si>
  <si>
    <t>LV.3 Driver</t>
  </si>
  <si>
    <t>Hihgest level 30</t>
  </si>
  <si>
    <t>CgkIotDq2P8UEAIQBA</t>
  </si>
  <si>
    <t>LV.4 Driver</t>
  </si>
  <si>
    <t>Hihgest level 50</t>
  </si>
  <si>
    <t>CgkIotDq2P8UEAIQBg</t>
  </si>
  <si>
    <t>LV.5 Driver</t>
  </si>
  <si>
    <t>Hihgest level 100</t>
  </si>
  <si>
    <t>CgkIotDq2P8UEAIQBw</t>
  </si>
  <si>
    <t>LV.6 Driver</t>
  </si>
  <si>
    <t>Hihgest level 150</t>
  </si>
  <si>
    <t>CgkIotDq2P8UEAIQCA</t>
  </si>
  <si>
    <t>LV.7 Driver</t>
  </si>
  <si>
    <t>Hihgest level 200</t>
  </si>
  <si>
    <t>CgkIotDq2P8UEAIQCQ</t>
  </si>
  <si>
    <t>LV.8 Driver</t>
  </si>
  <si>
    <t>Hihgest level 500</t>
  </si>
  <si>
    <t>CgkIotDq2P8UEAIQCg</t>
  </si>
  <si>
    <t>LV.9 Driver</t>
  </si>
  <si>
    <t>Hihgest level 1000</t>
  </si>
  <si>
    <t>CgkIotDq2P8UEAIQCw</t>
  </si>
  <si>
    <t>Track Master.1</t>
  </si>
  <si>
    <t>Highest score 5000</t>
  </si>
  <si>
    <t>CgkIotDq2P8UEAIQDA</t>
  </si>
  <si>
    <t>Track Master.2</t>
  </si>
  <si>
    <t>Highest score 10000</t>
  </si>
  <si>
    <t>CgkIotDq2P8UEAIQDQ</t>
  </si>
  <si>
    <t>Track Master.3</t>
  </si>
  <si>
    <t>Highest score 15000</t>
  </si>
  <si>
    <t>CgkIotDq2P8UEAIQDg</t>
  </si>
  <si>
    <t>Track Master.4</t>
  </si>
  <si>
    <t>Highest score 20000</t>
  </si>
  <si>
    <t>CgkIotDq2P8UEAIQDw</t>
  </si>
  <si>
    <t>Track Master.5</t>
  </si>
  <si>
    <t>Highest score 30000</t>
  </si>
  <si>
    <t>CgkIotDq2P8UEAIQEA</t>
  </si>
  <si>
    <t>Track Master.6</t>
  </si>
  <si>
    <t>Highest score 50000</t>
  </si>
  <si>
    <t>CgkIotDq2P8UEAIQEQ</t>
  </si>
  <si>
    <t>Track Master.7</t>
  </si>
  <si>
    <t>Highest score 100000</t>
  </si>
  <si>
    <t>CgkIotDq2P8UEAIQEg</t>
  </si>
  <si>
    <t>Track Master.8</t>
  </si>
  <si>
    <t>Highest score 150000</t>
  </si>
  <si>
    <t>CgkIotDq2P8UEAIQEw</t>
  </si>
  <si>
    <t>Track Master.9</t>
  </si>
  <si>
    <t>Highest score 200000</t>
  </si>
  <si>
    <t>CgkIotDq2P8UEAIQFA</t>
  </si>
  <si>
    <t>拥有5部车辆</t>
  </si>
  <si>
    <t>Senior Collector</t>
  </si>
  <si>
    <t>Own  5 cars</t>
  </si>
  <si>
    <t>CgkIotDq2P8UEAIQFQ</t>
  </si>
  <si>
    <r>
      <rPr>
        <sz val="11"/>
        <color rgb="FF000000"/>
        <rFont val="宋体"/>
        <charset val="134"/>
      </rPr>
      <t>拥有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部车辆</t>
    </r>
  </si>
  <si>
    <t>Intermediate Collector</t>
  </si>
  <si>
    <t>Own  10  cars</t>
  </si>
  <si>
    <t>NO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</si>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</sst>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charset val="134"/>
    </font>
    <font>
      <sz val="11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微软雅黑"/>
      <charset val="134"/>
    </font>
    <font>
      <sz val="11"/>
      <color indexed="8"/>
      <name val="仿宋"/>
      <charset val="134"/>
    </font>
    <font>
      <sz val="10.5"/>
      <color rgb="FF191F25"/>
      <name val="Segoe UI"/>
      <charset val="134"/>
    </font>
    <font>
      <b/>
      <sz val="11"/>
      <color indexed="8"/>
      <name val="Calibri"/>
      <charset val="134"/>
    </font>
    <font>
      <sz val="20"/>
      <color indexed="8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2">
    <xf numFmtId="0" fontId="0" fillId="0" borderId="0" xfId="0" applyAlignment="1"/>
    <xf numFmtId="0" fontId="1" fillId="2" borderId="1" xfId="2" applyFont="1" applyFill="1" applyBorder="1" applyAlignment="1">
      <alignment horizontal="center" vertical="center" wrapText="1"/>
    </xf>
    <xf numFmtId="0" fontId="1" fillId="2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9" fontId="0" fillId="0" borderId="0" xfId="1" applyFont="1" applyAlignment="1"/>
    <xf numFmtId="0" fontId="1" fillId="2" borderId="1" xfId="2" applyNumberFormat="1" applyFont="1" applyFill="1" applyBorder="1" applyAlignment="1">
      <alignment vertical="center" wrapText="1"/>
    </xf>
    <xf numFmtId="0" fontId="0" fillId="4" borderId="1" xfId="0" applyFill="1" applyBorder="1" applyAlignment="1"/>
    <xf numFmtId="0" fontId="2" fillId="0" borderId="1" xfId="0" applyFont="1" applyBorder="1" applyAlignment="1"/>
    <xf numFmtId="0" fontId="5" fillId="0" borderId="1" xfId="2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5" fillId="0" borderId="1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5" fillId="0" borderId="1" xfId="2" applyFont="1" applyFill="1" applyBorder="1" applyAlignment="1">
      <alignment horizontal="left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0" xfId="0" applyFill="1" applyAlignment="1"/>
    <xf numFmtId="0" fontId="5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5" borderId="1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4" borderId="1" xfId="3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/>
    <xf numFmtId="0" fontId="1" fillId="2" borderId="1" xfId="2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vertical="center"/>
    </xf>
    <xf numFmtId="0" fontId="9" fillId="2" borderId="1" xfId="2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普通 2" xfId="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10" zoomScaleNormal="110" zoomScalePageLayoutView="110" workbookViewId="0">
      <pane ySplit="2" topLeftCell="A3" activePane="bottomLeft" state="frozen"/>
      <selection pane="bottomLeft" activeCell="B4" sqref="B4"/>
    </sheetView>
  </sheetViews>
  <sheetFormatPr baseColWidth="10" defaultColWidth="8.83203125" defaultRowHeight="20" customHeight="1" x14ac:dyDescent="0.25"/>
  <cols>
    <col min="1" max="1" width="16.83203125" style="43" customWidth="1"/>
    <col min="2" max="2" width="18.6640625" style="43" customWidth="1"/>
    <col min="3" max="16384" width="8.83203125" style="43"/>
  </cols>
  <sheetData>
    <row r="1" spans="1:3" ht="32" customHeight="1" x14ac:dyDescent="0.25">
      <c r="A1" s="51" t="s">
        <v>0</v>
      </c>
      <c r="B1" s="51"/>
      <c r="C1" s="51"/>
    </row>
    <row r="2" spans="1:3" ht="20" customHeight="1" x14ac:dyDescent="0.25">
      <c r="A2" s="50" t="s">
        <v>1</v>
      </c>
      <c r="B2" s="50" t="s">
        <v>2</v>
      </c>
      <c r="C2" s="50" t="s">
        <v>3</v>
      </c>
    </row>
    <row r="3" spans="1:3" s="49" customFormat="1" ht="20" customHeight="1" x14ac:dyDescent="0.2">
      <c r="A3" s="49" t="s">
        <v>4</v>
      </c>
      <c r="B3" s="49" t="s">
        <v>456</v>
      </c>
      <c r="C3" s="49" t="s">
        <v>455</v>
      </c>
    </row>
    <row r="4" spans="1:3" ht="20" customHeight="1" x14ac:dyDescent="0.25">
      <c r="A4" s="43" t="s">
        <v>6</v>
      </c>
      <c r="B4" s="43" t="s">
        <v>7</v>
      </c>
      <c r="C4" s="49" t="s">
        <v>455</v>
      </c>
    </row>
    <row r="5" spans="1:3" ht="20" customHeight="1" x14ac:dyDescent="0.25">
      <c r="A5" s="43" t="s">
        <v>8</v>
      </c>
      <c r="B5" s="43" t="s">
        <v>9</v>
      </c>
      <c r="C5" s="49" t="s">
        <v>455</v>
      </c>
    </row>
    <row r="6" spans="1:3" ht="20" customHeight="1" x14ac:dyDescent="0.25">
      <c r="A6" s="43" t="s">
        <v>10</v>
      </c>
      <c r="B6" s="43" t="s">
        <v>11</v>
      </c>
      <c r="C6" s="49" t="s">
        <v>455</v>
      </c>
    </row>
    <row r="7" spans="1:3" ht="20" customHeight="1" x14ac:dyDescent="0.25">
      <c r="A7" s="43" t="s">
        <v>12</v>
      </c>
      <c r="B7" s="43" t="s">
        <v>13</v>
      </c>
      <c r="C7" s="49" t="s">
        <v>455</v>
      </c>
    </row>
    <row r="8" spans="1:3" ht="20" customHeight="1" x14ac:dyDescent="0.25">
      <c r="A8" s="43" t="s">
        <v>14</v>
      </c>
      <c r="B8" s="43" t="s">
        <v>15</v>
      </c>
      <c r="C8" s="43" t="s">
        <v>5</v>
      </c>
    </row>
    <row r="9" spans="1:3" ht="20" customHeight="1" x14ac:dyDescent="0.25">
      <c r="A9" s="43" t="s">
        <v>16</v>
      </c>
      <c r="B9" s="43" t="s">
        <v>17</v>
      </c>
      <c r="C9" s="43" t="s">
        <v>5</v>
      </c>
    </row>
    <row r="10" spans="1:3" ht="20" customHeight="1" x14ac:dyDescent="0.25">
      <c r="A10" s="43" t="s">
        <v>18</v>
      </c>
      <c r="B10" s="43" t="s">
        <v>19</v>
      </c>
      <c r="C10" s="43" t="s">
        <v>5</v>
      </c>
    </row>
    <row r="11" spans="1:3" ht="20" customHeight="1" x14ac:dyDescent="0.25">
      <c r="A11" s="43" t="s">
        <v>20</v>
      </c>
      <c r="B11" s="43" t="s">
        <v>21</v>
      </c>
      <c r="C11" s="43" t="s">
        <v>5</v>
      </c>
    </row>
    <row r="12" spans="1:3" ht="20" customHeight="1" x14ac:dyDescent="0.25">
      <c r="A12" s="43" t="s">
        <v>22</v>
      </c>
      <c r="B12" s="43" t="s">
        <v>23</v>
      </c>
      <c r="C12" s="43" t="s">
        <v>5</v>
      </c>
    </row>
    <row r="13" spans="1:3" ht="20" customHeight="1" x14ac:dyDescent="0.25">
      <c r="A13" s="43" t="s">
        <v>24</v>
      </c>
      <c r="B13" s="43" t="s">
        <v>25</v>
      </c>
      <c r="C13" s="43" t="s">
        <v>5</v>
      </c>
    </row>
    <row r="14" spans="1:3" ht="20" customHeight="1" x14ac:dyDescent="0.25">
      <c r="A14" s="43" t="s">
        <v>26</v>
      </c>
      <c r="B14" s="43" t="s">
        <v>27</v>
      </c>
      <c r="C14" s="43" t="s">
        <v>5</v>
      </c>
    </row>
  </sheetData>
  <mergeCells count="1">
    <mergeCell ref="A1:C1"/>
  </mergeCells>
  <dataValidations count="1">
    <dataValidation type="list" allowBlank="1" showInputMessage="1" showErrorMessage="1" sqref="C1:C1048576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7" sqref="G17"/>
    </sheetView>
  </sheetViews>
  <sheetFormatPr baseColWidth="10" defaultColWidth="9.1640625" defaultRowHeight="15" x14ac:dyDescent="0.2"/>
  <cols>
    <col min="1" max="1" width="16.1640625" customWidth="1"/>
    <col min="2" max="2" width="17.6640625" customWidth="1"/>
    <col min="4" max="4" width="17.5" customWidth="1"/>
    <col min="5" max="5" width="36.6640625" customWidth="1"/>
  </cols>
  <sheetData>
    <row r="1" spans="1:5" ht="34" x14ac:dyDescent="0.2">
      <c r="A1" s="1" t="s">
        <v>28</v>
      </c>
      <c r="B1" s="1"/>
    </row>
    <row r="2" spans="1:5" ht="17" x14ac:dyDescent="0.2">
      <c r="A2" s="1" t="s">
        <v>29</v>
      </c>
      <c r="B2" s="1" t="s">
        <v>346</v>
      </c>
    </row>
    <row r="3" spans="1:5" ht="17" x14ac:dyDescent="0.2">
      <c r="A3" s="1" t="s">
        <v>37</v>
      </c>
      <c r="B3" s="1" t="s">
        <v>37</v>
      </c>
    </row>
    <row r="4" spans="1:5" ht="17" x14ac:dyDescent="0.2">
      <c r="A4" s="1" t="s">
        <v>40</v>
      </c>
      <c r="B4" s="1" t="s">
        <v>135</v>
      </c>
    </row>
    <row r="5" spans="1:5" x14ac:dyDescent="0.2">
      <c r="A5" s="9">
        <v>101</v>
      </c>
      <c r="B5" s="11">
        <v>20</v>
      </c>
      <c r="D5" s="11" t="s">
        <v>347</v>
      </c>
      <c r="E5" s="11" t="s">
        <v>348</v>
      </c>
    </row>
    <row r="6" spans="1:5" x14ac:dyDescent="0.2">
      <c r="A6" s="9">
        <v>102</v>
      </c>
      <c r="B6" s="11">
        <v>60</v>
      </c>
      <c r="D6" s="11" t="s">
        <v>349</v>
      </c>
      <c r="E6" s="11" t="s">
        <v>350</v>
      </c>
    </row>
    <row r="7" spans="1:5" x14ac:dyDescent="0.2">
      <c r="A7" s="9">
        <v>103</v>
      </c>
      <c r="B7" s="11">
        <v>1</v>
      </c>
      <c r="D7" s="11" t="s">
        <v>351</v>
      </c>
      <c r="E7" s="11" t="s">
        <v>352</v>
      </c>
    </row>
    <row r="8" spans="1:5" x14ac:dyDescent="0.2">
      <c r="A8" s="9">
        <v>104</v>
      </c>
      <c r="B8" s="11">
        <v>60</v>
      </c>
      <c r="D8" s="11" t="s">
        <v>353</v>
      </c>
      <c r="E8" s="11" t="s">
        <v>354</v>
      </c>
    </row>
    <row r="9" spans="1:5" x14ac:dyDescent="0.2">
      <c r="A9" s="9">
        <v>105</v>
      </c>
      <c r="B9" s="11">
        <v>5</v>
      </c>
      <c r="D9" s="11" t="s">
        <v>355</v>
      </c>
      <c r="E9" s="11" t="s">
        <v>356</v>
      </c>
    </row>
    <row r="10" spans="1:5" x14ac:dyDescent="0.2">
      <c r="A10" s="9">
        <v>106</v>
      </c>
      <c r="B10" s="11">
        <v>1</v>
      </c>
      <c r="D10" s="11" t="s">
        <v>357</v>
      </c>
      <c r="E10" s="11" t="s">
        <v>358</v>
      </c>
    </row>
    <row r="11" spans="1:5" x14ac:dyDescent="0.2">
      <c r="A11" s="9">
        <v>107</v>
      </c>
      <c r="B11" s="11">
        <v>10</v>
      </c>
      <c r="D11" s="11" t="s">
        <v>359</v>
      </c>
      <c r="E11" s="11" t="s">
        <v>360</v>
      </c>
    </row>
    <row r="12" spans="1:5" x14ac:dyDescent="0.2">
      <c r="A12" s="9">
        <v>108</v>
      </c>
      <c r="B12" s="11">
        <v>50</v>
      </c>
      <c r="D12" s="11" t="s">
        <v>361</v>
      </c>
      <c r="E12" s="11" t="s">
        <v>362</v>
      </c>
    </row>
    <row r="13" spans="1:5" x14ac:dyDescent="0.2">
      <c r="A13" s="9">
        <v>109</v>
      </c>
      <c r="B13" s="9">
        <v>100</v>
      </c>
      <c r="D13" s="14" t="s">
        <v>363</v>
      </c>
      <c r="E13" s="14" t="s">
        <v>364</v>
      </c>
    </row>
  </sheetData>
  <dataValidations count="1">
    <dataValidation type="list" allowBlank="1" showInputMessage="1" showErrorMessage="1" sqref="A3:B3">
      <formula1>"STRING,INT,FLOAT,DOUBLE,BOOL,MACRO"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21" sqref="J21:J23"/>
    </sheetView>
  </sheetViews>
  <sheetFormatPr baseColWidth="10" defaultColWidth="9.1640625" defaultRowHeight="15" x14ac:dyDescent="0.2"/>
  <cols>
    <col min="9" max="9" width="12.5" customWidth="1"/>
    <col min="10" max="10" width="40.1640625" customWidth="1"/>
  </cols>
  <sheetData>
    <row r="1" spans="1:10" ht="51" x14ac:dyDescent="0.2">
      <c r="A1" s="1" t="s">
        <v>28</v>
      </c>
      <c r="B1" s="2"/>
      <c r="C1" s="2"/>
      <c r="D1" s="2"/>
      <c r="E1" s="2"/>
      <c r="F1" s="2"/>
    </row>
    <row r="2" spans="1:10" ht="17" x14ac:dyDescent="0.2">
      <c r="A2" s="1" t="s">
        <v>29</v>
      </c>
      <c r="B2" s="2" t="s">
        <v>173</v>
      </c>
      <c r="C2" s="2" t="s">
        <v>365</v>
      </c>
      <c r="D2" s="2" t="s">
        <v>176</v>
      </c>
      <c r="E2" s="2" t="s">
        <v>366</v>
      </c>
      <c r="F2" s="2" t="s">
        <v>181</v>
      </c>
    </row>
    <row r="3" spans="1:10" ht="17" x14ac:dyDescent="0.2">
      <c r="A3" s="1" t="s">
        <v>37</v>
      </c>
      <c r="B3" s="2" t="s">
        <v>37</v>
      </c>
      <c r="C3" s="2" t="s">
        <v>37</v>
      </c>
      <c r="D3" s="2" t="s">
        <v>37</v>
      </c>
      <c r="E3" s="2" t="s">
        <v>37</v>
      </c>
      <c r="F3" s="2" t="s">
        <v>37</v>
      </c>
    </row>
    <row r="4" spans="1:10" ht="34" x14ac:dyDescent="0.2">
      <c r="A4" s="1" t="s">
        <v>40</v>
      </c>
      <c r="B4" s="2" t="s">
        <v>67</v>
      </c>
      <c r="C4" s="2" t="s">
        <v>367</v>
      </c>
      <c r="D4" s="2" t="s">
        <v>135</v>
      </c>
      <c r="E4" s="2" t="s">
        <v>368</v>
      </c>
      <c r="F4" s="2" t="s">
        <v>47</v>
      </c>
    </row>
    <row r="5" spans="1:10" x14ac:dyDescent="0.2">
      <c r="A5" s="13">
        <v>3001</v>
      </c>
      <c r="B5" s="13">
        <v>101</v>
      </c>
      <c r="C5" s="13">
        <v>100010</v>
      </c>
      <c r="D5" s="13">
        <v>50</v>
      </c>
      <c r="E5" s="9">
        <v>1</v>
      </c>
      <c r="F5" s="13">
        <v>1000000</v>
      </c>
      <c r="I5" s="13" t="s">
        <v>268</v>
      </c>
      <c r="J5" s="13" t="s">
        <v>369</v>
      </c>
    </row>
    <row r="6" spans="1:10" x14ac:dyDescent="0.2">
      <c r="A6" s="13">
        <v>3002</v>
      </c>
      <c r="B6" s="13">
        <v>103</v>
      </c>
      <c r="C6" s="13">
        <v>100010</v>
      </c>
      <c r="D6" s="13">
        <v>5</v>
      </c>
      <c r="E6" s="9">
        <v>1</v>
      </c>
      <c r="F6" s="13">
        <v>1000002</v>
      </c>
      <c r="I6" s="13" t="s">
        <v>283</v>
      </c>
      <c r="J6" s="13" t="s">
        <v>370</v>
      </c>
    </row>
    <row r="7" spans="1:10" x14ac:dyDescent="0.2">
      <c r="A7" s="13">
        <v>3003</v>
      </c>
      <c r="B7" s="13">
        <v>105</v>
      </c>
      <c r="C7" s="13">
        <v>100010</v>
      </c>
      <c r="D7" s="13">
        <v>10</v>
      </c>
      <c r="E7" s="9">
        <v>1</v>
      </c>
      <c r="F7" s="13">
        <v>1000004</v>
      </c>
      <c r="I7" s="13" t="s">
        <v>371</v>
      </c>
      <c r="J7" s="13" t="s">
        <v>372</v>
      </c>
    </row>
    <row r="8" spans="1:10" x14ac:dyDescent="0.2">
      <c r="A8" s="13">
        <v>3004</v>
      </c>
      <c r="B8" s="13">
        <v>106</v>
      </c>
      <c r="C8" s="13">
        <f>C5+10</f>
        <v>100020</v>
      </c>
      <c r="D8" s="13">
        <v>10</v>
      </c>
      <c r="E8" s="9">
        <v>1</v>
      </c>
      <c r="F8" s="13">
        <v>1000005</v>
      </c>
      <c r="I8" s="13" t="s">
        <v>373</v>
      </c>
      <c r="J8" s="13" t="s">
        <v>374</v>
      </c>
    </row>
    <row r="9" spans="1:10" x14ac:dyDescent="0.2">
      <c r="A9" s="13">
        <v>3005</v>
      </c>
      <c r="B9" s="13">
        <v>101</v>
      </c>
      <c r="C9" s="13">
        <f t="shared" ref="C9:C40" si="0">C6+10</f>
        <v>100020</v>
      </c>
      <c r="D9" s="13">
        <v>100</v>
      </c>
      <c r="E9" s="9">
        <v>1</v>
      </c>
      <c r="F9" s="13">
        <v>1000000</v>
      </c>
      <c r="I9" s="13" t="s">
        <v>268</v>
      </c>
      <c r="J9" s="13" t="s">
        <v>375</v>
      </c>
    </row>
    <row r="10" spans="1:10" x14ac:dyDescent="0.2">
      <c r="A10" s="13">
        <v>3006</v>
      </c>
      <c r="B10" s="13">
        <v>108</v>
      </c>
      <c r="C10" s="13">
        <f t="shared" si="0"/>
        <v>100020</v>
      </c>
      <c r="D10" s="13">
        <v>1</v>
      </c>
      <c r="E10" s="9">
        <v>1</v>
      </c>
      <c r="F10" s="13">
        <v>1000007</v>
      </c>
      <c r="I10" s="13" t="s">
        <v>376</v>
      </c>
      <c r="J10" s="13" t="s">
        <v>377</v>
      </c>
    </row>
    <row r="11" spans="1:10" x14ac:dyDescent="0.2">
      <c r="A11" s="13">
        <v>3007</v>
      </c>
      <c r="B11" s="13">
        <v>101</v>
      </c>
      <c r="C11" s="13">
        <f t="shared" si="0"/>
        <v>100030</v>
      </c>
      <c r="D11" s="13">
        <v>50</v>
      </c>
      <c r="E11" s="9">
        <v>1</v>
      </c>
      <c r="F11" s="13">
        <v>1000000</v>
      </c>
      <c r="I11" s="13" t="s">
        <v>268</v>
      </c>
      <c r="J11" s="13" t="s">
        <v>369</v>
      </c>
    </row>
    <row r="12" spans="1:10" x14ac:dyDescent="0.2">
      <c r="A12" s="13">
        <v>3008</v>
      </c>
      <c r="B12" s="13">
        <v>103</v>
      </c>
      <c r="C12" s="13">
        <f t="shared" si="0"/>
        <v>100030</v>
      </c>
      <c r="D12" s="13">
        <v>5</v>
      </c>
      <c r="E12" s="9">
        <v>1</v>
      </c>
      <c r="F12" s="13">
        <v>1000002</v>
      </c>
      <c r="I12" s="13" t="s">
        <v>283</v>
      </c>
      <c r="J12" s="13" t="s">
        <v>370</v>
      </c>
    </row>
    <row r="13" spans="1:10" x14ac:dyDescent="0.2">
      <c r="A13" s="13">
        <v>3009</v>
      </c>
      <c r="B13" s="13">
        <v>105</v>
      </c>
      <c r="C13" s="13">
        <f t="shared" si="0"/>
        <v>100030</v>
      </c>
      <c r="D13" s="13">
        <v>10</v>
      </c>
      <c r="E13" s="9">
        <v>1</v>
      </c>
      <c r="F13" s="13">
        <v>1000004</v>
      </c>
      <c r="I13" s="13" t="s">
        <v>371</v>
      </c>
      <c r="J13" s="13" t="s">
        <v>372</v>
      </c>
    </row>
    <row r="14" spans="1:10" x14ac:dyDescent="0.2">
      <c r="A14" s="13">
        <v>3010</v>
      </c>
      <c r="B14" s="13">
        <v>106</v>
      </c>
      <c r="C14" s="13">
        <f t="shared" si="0"/>
        <v>100040</v>
      </c>
      <c r="D14" s="13">
        <v>10</v>
      </c>
      <c r="E14" s="9">
        <v>1</v>
      </c>
      <c r="F14" s="13">
        <v>1000005</v>
      </c>
      <c r="I14" s="13" t="s">
        <v>373</v>
      </c>
      <c r="J14" s="13" t="s">
        <v>374</v>
      </c>
    </row>
    <row r="15" spans="1:10" x14ac:dyDescent="0.2">
      <c r="A15" s="13">
        <v>3011</v>
      </c>
      <c r="B15" s="13">
        <v>101</v>
      </c>
      <c r="C15" s="13">
        <f t="shared" si="0"/>
        <v>100040</v>
      </c>
      <c r="D15" s="13">
        <v>100</v>
      </c>
      <c r="E15" s="9">
        <v>1</v>
      </c>
      <c r="F15" s="13">
        <v>1000000</v>
      </c>
      <c r="I15" s="13" t="s">
        <v>268</v>
      </c>
      <c r="J15" s="13" t="s">
        <v>375</v>
      </c>
    </row>
    <row r="16" spans="1:10" x14ac:dyDescent="0.2">
      <c r="A16" s="13">
        <v>3012</v>
      </c>
      <c r="B16" s="13">
        <v>107</v>
      </c>
      <c r="C16" s="13">
        <f t="shared" si="0"/>
        <v>100040</v>
      </c>
      <c r="D16" s="13">
        <v>5</v>
      </c>
      <c r="E16" s="9">
        <v>1</v>
      </c>
      <c r="F16" s="13">
        <v>1000006</v>
      </c>
      <c r="I16" s="13" t="s">
        <v>378</v>
      </c>
      <c r="J16" s="13" t="s">
        <v>379</v>
      </c>
    </row>
    <row r="17" spans="1:10" x14ac:dyDescent="0.2">
      <c r="A17" s="13">
        <v>3013</v>
      </c>
      <c r="B17" s="13">
        <v>101</v>
      </c>
      <c r="C17" s="13">
        <f t="shared" si="0"/>
        <v>100050</v>
      </c>
      <c r="D17" s="13">
        <v>50</v>
      </c>
      <c r="E17" s="9">
        <v>1</v>
      </c>
      <c r="F17" s="13">
        <v>1000000</v>
      </c>
      <c r="I17" s="13" t="s">
        <v>268</v>
      </c>
      <c r="J17" s="13" t="s">
        <v>369</v>
      </c>
    </row>
    <row r="18" spans="1:10" x14ac:dyDescent="0.2">
      <c r="A18" s="13">
        <v>3014</v>
      </c>
      <c r="B18" s="13">
        <v>103</v>
      </c>
      <c r="C18" s="13">
        <f t="shared" si="0"/>
        <v>100050</v>
      </c>
      <c r="D18" s="13">
        <v>5</v>
      </c>
      <c r="E18" s="9">
        <v>1</v>
      </c>
      <c r="F18" s="13">
        <v>1000002</v>
      </c>
      <c r="I18" s="13" t="s">
        <v>283</v>
      </c>
      <c r="J18" s="13" t="s">
        <v>370</v>
      </c>
    </row>
    <row r="19" spans="1:10" x14ac:dyDescent="0.2">
      <c r="A19" s="13">
        <v>3015</v>
      </c>
      <c r="B19" s="13">
        <v>105</v>
      </c>
      <c r="C19" s="13">
        <f t="shared" si="0"/>
        <v>100050</v>
      </c>
      <c r="D19" s="13">
        <v>10</v>
      </c>
      <c r="E19" s="9">
        <v>1</v>
      </c>
      <c r="F19" s="13">
        <v>1000004</v>
      </c>
      <c r="I19" s="13" t="s">
        <v>371</v>
      </c>
      <c r="J19" s="13" t="s">
        <v>372</v>
      </c>
    </row>
    <row r="20" spans="1:10" x14ac:dyDescent="0.2">
      <c r="A20" s="13">
        <v>3016</v>
      </c>
      <c r="B20" s="13">
        <v>106</v>
      </c>
      <c r="C20" s="13">
        <f t="shared" si="0"/>
        <v>100060</v>
      </c>
      <c r="D20" s="13">
        <v>10</v>
      </c>
      <c r="E20" s="9">
        <v>1</v>
      </c>
      <c r="F20" s="13">
        <v>1000005</v>
      </c>
      <c r="I20" s="13" t="s">
        <v>373</v>
      </c>
      <c r="J20" s="13" t="s">
        <v>374</v>
      </c>
    </row>
    <row r="21" spans="1:10" x14ac:dyDescent="0.2">
      <c r="A21" s="13">
        <v>3017</v>
      </c>
      <c r="B21" s="13">
        <v>101</v>
      </c>
      <c r="C21" s="13">
        <f t="shared" si="0"/>
        <v>100060</v>
      </c>
      <c r="D21" s="13">
        <v>100</v>
      </c>
      <c r="E21" s="9">
        <v>1</v>
      </c>
      <c r="F21" s="13">
        <v>1000000</v>
      </c>
      <c r="I21" s="13" t="s">
        <v>268</v>
      </c>
      <c r="J21" s="13" t="s">
        <v>375</v>
      </c>
    </row>
    <row r="22" spans="1:10" x14ac:dyDescent="0.2">
      <c r="A22" s="13">
        <v>3018</v>
      </c>
      <c r="B22" s="13">
        <v>108</v>
      </c>
      <c r="C22" s="13">
        <f t="shared" si="0"/>
        <v>100060</v>
      </c>
      <c r="D22" s="13">
        <v>1</v>
      </c>
      <c r="E22" s="9">
        <v>1</v>
      </c>
      <c r="F22" s="13">
        <v>1000007</v>
      </c>
      <c r="I22" s="13" t="s">
        <v>376</v>
      </c>
      <c r="J22" s="13" t="s">
        <v>377</v>
      </c>
    </row>
    <row r="23" spans="1:10" x14ac:dyDescent="0.2">
      <c r="A23" s="13">
        <v>3019</v>
      </c>
      <c r="B23" s="13">
        <v>101</v>
      </c>
      <c r="C23" s="13">
        <f t="shared" si="0"/>
        <v>100070</v>
      </c>
      <c r="D23" s="13">
        <v>50</v>
      </c>
      <c r="E23" s="9">
        <v>1</v>
      </c>
      <c r="F23" s="13">
        <v>1000000</v>
      </c>
      <c r="I23" s="13" t="s">
        <v>268</v>
      </c>
      <c r="J23" s="13" t="s">
        <v>369</v>
      </c>
    </row>
    <row r="24" spans="1:10" x14ac:dyDescent="0.2">
      <c r="A24" s="13">
        <v>3020</v>
      </c>
      <c r="B24" s="13">
        <v>103</v>
      </c>
      <c r="C24" s="13">
        <f t="shared" si="0"/>
        <v>100070</v>
      </c>
      <c r="D24" s="13">
        <v>5</v>
      </c>
      <c r="E24" s="9">
        <v>1</v>
      </c>
      <c r="F24" s="13">
        <v>1000002</v>
      </c>
      <c r="I24" s="13" t="s">
        <v>283</v>
      </c>
      <c r="J24" s="13" t="s">
        <v>370</v>
      </c>
    </row>
    <row r="25" spans="1:10" x14ac:dyDescent="0.2">
      <c r="A25" s="13">
        <v>3021</v>
      </c>
      <c r="B25" s="13">
        <v>105</v>
      </c>
      <c r="C25" s="13">
        <f t="shared" si="0"/>
        <v>100070</v>
      </c>
      <c r="D25" s="13">
        <v>10</v>
      </c>
      <c r="E25" s="9">
        <v>1</v>
      </c>
      <c r="F25" s="13">
        <v>1000004</v>
      </c>
      <c r="I25" s="13" t="s">
        <v>371</v>
      </c>
      <c r="J25" s="13" t="s">
        <v>372</v>
      </c>
    </row>
    <row r="26" spans="1:10" x14ac:dyDescent="0.2">
      <c r="A26" s="13">
        <v>3022</v>
      </c>
      <c r="B26" s="13">
        <v>106</v>
      </c>
      <c r="C26" s="13">
        <f t="shared" si="0"/>
        <v>100080</v>
      </c>
      <c r="D26" s="13">
        <v>10</v>
      </c>
      <c r="E26" s="9">
        <v>1</v>
      </c>
      <c r="F26" s="13">
        <v>1000005</v>
      </c>
      <c r="I26" s="13" t="s">
        <v>373</v>
      </c>
      <c r="J26" s="13" t="s">
        <v>374</v>
      </c>
    </row>
    <row r="27" spans="1:10" x14ac:dyDescent="0.2">
      <c r="A27" s="13">
        <v>3023</v>
      </c>
      <c r="B27" s="13">
        <v>101</v>
      </c>
      <c r="C27" s="13">
        <f t="shared" si="0"/>
        <v>100080</v>
      </c>
      <c r="D27" s="13">
        <v>100</v>
      </c>
      <c r="E27" s="9">
        <v>1</v>
      </c>
      <c r="F27" s="13">
        <v>1000000</v>
      </c>
      <c r="I27" s="13" t="s">
        <v>268</v>
      </c>
      <c r="J27" s="13" t="s">
        <v>375</v>
      </c>
    </row>
    <row r="28" spans="1:10" x14ac:dyDescent="0.2">
      <c r="A28" s="13">
        <v>3024</v>
      </c>
      <c r="B28" s="13">
        <v>107</v>
      </c>
      <c r="C28" s="13">
        <f t="shared" si="0"/>
        <v>100080</v>
      </c>
      <c r="D28" s="13">
        <v>8</v>
      </c>
      <c r="E28" s="9">
        <v>1</v>
      </c>
      <c r="F28" s="13">
        <v>1000006</v>
      </c>
      <c r="I28" s="13" t="s">
        <v>378</v>
      </c>
      <c r="J28" s="13" t="s">
        <v>380</v>
      </c>
    </row>
    <row r="29" spans="1:10" x14ac:dyDescent="0.2">
      <c r="A29" s="13">
        <v>3025</v>
      </c>
      <c r="B29" s="13">
        <v>101</v>
      </c>
      <c r="C29" s="13">
        <f t="shared" si="0"/>
        <v>100090</v>
      </c>
      <c r="D29" s="13">
        <v>50</v>
      </c>
      <c r="E29" s="9">
        <v>1</v>
      </c>
      <c r="F29" s="13">
        <v>1000000</v>
      </c>
      <c r="I29" s="13" t="s">
        <v>268</v>
      </c>
      <c r="J29" s="13" t="s">
        <v>369</v>
      </c>
    </row>
    <row r="30" spans="1:10" x14ac:dyDescent="0.2">
      <c r="A30" s="13">
        <v>3026</v>
      </c>
      <c r="B30" s="13">
        <v>103</v>
      </c>
      <c r="C30" s="13">
        <f t="shared" si="0"/>
        <v>100090</v>
      </c>
      <c r="D30" s="13">
        <v>5</v>
      </c>
      <c r="E30" s="9">
        <v>1</v>
      </c>
      <c r="F30" s="13">
        <v>1000002</v>
      </c>
      <c r="I30" s="13" t="s">
        <v>283</v>
      </c>
      <c r="J30" s="13" t="s">
        <v>370</v>
      </c>
    </row>
    <row r="31" spans="1:10" x14ac:dyDescent="0.2">
      <c r="A31" s="13">
        <v>3027</v>
      </c>
      <c r="B31" s="13">
        <v>105</v>
      </c>
      <c r="C31" s="13">
        <f t="shared" si="0"/>
        <v>100090</v>
      </c>
      <c r="D31" s="13">
        <v>10</v>
      </c>
      <c r="E31" s="9">
        <v>1</v>
      </c>
      <c r="F31" s="13">
        <v>1000004</v>
      </c>
      <c r="I31" s="13" t="s">
        <v>371</v>
      </c>
      <c r="J31" s="13" t="s">
        <v>372</v>
      </c>
    </row>
    <row r="32" spans="1:10" x14ac:dyDescent="0.2">
      <c r="A32" s="13">
        <v>3028</v>
      </c>
      <c r="B32" s="13">
        <v>106</v>
      </c>
      <c r="C32" s="13">
        <f t="shared" si="0"/>
        <v>100100</v>
      </c>
      <c r="D32" s="13">
        <v>10</v>
      </c>
      <c r="E32" s="9">
        <v>1</v>
      </c>
      <c r="F32" s="13">
        <v>1000005</v>
      </c>
      <c r="I32" s="13" t="s">
        <v>373</v>
      </c>
      <c r="J32" s="13" t="s">
        <v>374</v>
      </c>
    </row>
    <row r="33" spans="1:10" x14ac:dyDescent="0.2">
      <c r="A33" s="13">
        <v>3029</v>
      </c>
      <c r="B33" s="13">
        <v>101</v>
      </c>
      <c r="C33" s="13">
        <f t="shared" si="0"/>
        <v>100100</v>
      </c>
      <c r="D33" s="13">
        <v>100</v>
      </c>
      <c r="E33" s="9">
        <v>1</v>
      </c>
      <c r="F33" s="13">
        <v>1000000</v>
      </c>
      <c r="I33" s="13" t="s">
        <v>268</v>
      </c>
      <c r="J33" s="13" t="s">
        <v>375</v>
      </c>
    </row>
    <row r="34" spans="1:10" x14ac:dyDescent="0.2">
      <c r="A34" s="13">
        <v>3030</v>
      </c>
      <c r="B34" s="13">
        <v>108</v>
      </c>
      <c r="C34" s="13">
        <f t="shared" si="0"/>
        <v>100100</v>
      </c>
      <c r="D34" s="13">
        <v>1</v>
      </c>
      <c r="E34" s="9">
        <v>1</v>
      </c>
      <c r="F34" s="13">
        <v>1000007</v>
      </c>
      <c r="I34" s="13" t="s">
        <v>376</v>
      </c>
      <c r="J34" s="13" t="s">
        <v>377</v>
      </c>
    </row>
    <row r="35" spans="1:10" x14ac:dyDescent="0.2">
      <c r="A35" s="13">
        <v>3031</v>
      </c>
      <c r="B35" s="13">
        <v>101</v>
      </c>
      <c r="C35" s="13">
        <f t="shared" si="0"/>
        <v>100110</v>
      </c>
      <c r="D35" s="13">
        <v>50</v>
      </c>
      <c r="E35" s="9">
        <v>1</v>
      </c>
      <c r="F35" s="13">
        <v>1000000</v>
      </c>
      <c r="I35" s="13" t="s">
        <v>268</v>
      </c>
      <c r="J35" s="13" t="s">
        <v>369</v>
      </c>
    </row>
    <row r="36" spans="1:10" x14ac:dyDescent="0.2">
      <c r="A36" s="13">
        <v>3032</v>
      </c>
      <c r="B36" s="13">
        <v>103</v>
      </c>
      <c r="C36" s="13">
        <f t="shared" si="0"/>
        <v>100110</v>
      </c>
      <c r="D36" s="13">
        <v>5</v>
      </c>
      <c r="E36" s="9">
        <v>1</v>
      </c>
      <c r="F36" s="13">
        <v>1000002</v>
      </c>
      <c r="I36" s="13" t="s">
        <v>283</v>
      </c>
      <c r="J36" s="13" t="s">
        <v>370</v>
      </c>
    </row>
    <row r="37" spans="1:10" x14ac:dyDescent="0.2">
      <c r="A37" s="13">
        <v>3033</v>
      </c>
      <c r="B37" s="13">
        <v>105</v>
      </c>
      <c r="C37" s="13">
        <f t="shared" si="0"/>
        <v>100110</v>
      </c>
      <c r="D37" s="13">
        <v>10</v>
      </c>
      <c r="E37" s="9">
        <v>1</v>
      </c>
      <c r="F37" s="13">
        <v>1000004</v>
      </c>
      <c r="I37" s="13" t="s">
        <v>371</v>
      </c>
      <c r="J37" s="13" t="s">
        <v>372</v>
      </c>
    </row>
    <row r="38" spans="1:10" x14ac:dyDescent="0.2">
      <c r="A38" s="13">
        <v>3034</v>
      </c>
      <c r="B38" s="13">
        <v>106</v>
      </c>
      <c r="C38" s="13">
        <f t="shared" si="0"/>
        <v>100120</v>
      </c>
      <c r="D38" s="13">
        <v>10</v>
      </c>
      <c r="E38" s="9">
        <v>1</v>
      </c>
      <c r="F38" s="13">
        <v>1000005</v>
      </c>
      <c r="I38" s="13" t="s">
        <v>373</v>
      </c>
      <c r="J38" s="13" t="s">
        <v>374</v>
      </c>
    </row>
    <row r="39" spans="1:10" x14ac:dyDescent="0.2">
      <c r="A39" s="13">
        <v>3035</v>
      </c>
      <c r="B39" s="13">
        <v>101</v>
      </c>
      <c r="C39" s="13">
        <f t="shared" si="0"/>
        <v>100120</v>
      </c>
      <c r="D39" s="13">
        <v>100</v>
      </c>
      <c r="E39" s="9">
        <v>1</v>
      </c>
      <c r="F39" s="13">
        <v>1000000</v>
      </c>
      <c r="I39" s="13" t="s">
        <v>268</v>
      </c>
      <c r="J39" s="13" t="s">
        <v>375</v>
      </c>
    </row>
    <row r="40" spans="1:10" x14ac:dyDescent="0.2">
      <c r="A40" s="13">
        <v>3036</v>
      </c>
      <c r="B40" s="13">
        <v>107</v>
      </c>
      <c r="C40" s="13">
        <f t="shared" si="0"/>
        <v>100120</v>
      </c>
      <c r="D40" s="13">
        <v>10</v>
      </c>
      <c r="E40" s="9">
        <v>1</v>
      </c>
      <c r="F40" s="13">
        <v>1000006</v>
      </c>
      <c r="I40" s="13" t="s">
        <v>378</v>
      </c>
      <c r="J40" s="13" t="s">
        <v>381</v>
      </c>
    </row>
  </sheetData>
  <dataValidations count="1">
    <dataValidation type="list" allowBlank="1" showInputMessage="1" showErrorMessage="1" sqref="A3 B3:C3 D3 E3 F3">
      <formula1>"STRING,INT,FLOAT,DOUBLE,BOOL,MACRO"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22" sqref="I22"/>
    </sheetView>
  </sheetViews>
  <sheetFormatPr baseColWidth="10" defaultColWidth="9.1640625" defaultRowHeight="15" x14ac:dyDescent="0.2"/>
  <cols>
    <col min="1" max="1" width="14.5" customWidth="1"/>
    <col min="4" max="4" width="19.83203125" customWidth="1"/>
    <col min="13" max="13" width="9.5" customWidth="1"/>
  </cols>
  <sheetData>
    <row r="1" spans="1:8" ht="34" x14ac:dyDescent="0.2">
      <c r="A1" s="1" t="s">
        <v>28</v>
      </c>
      <c r="B1" s="1"/>
      <c r="C1" s="2"/>
      <c r="D1" s="1"/>
      <c r="E1" s="2"/>
      <c r="F1" s="2"/>
      <c r="G1" s="2"/>
      <c r="H1" s="2"/>
    </row>
    <row r="2" spans="1:8" ht="17" x14ac:dyDescent="0.2">
      <c r="A2" s="1" t="s">
        <v>29</v>
      </c>
      <c r="B2" s="1" t="s">
        <v>8</v>
      </c>
      <c r="C2" s="2" t="s">
        <v>34</v>
      </c>
      <c r="D2" s="1" t="s">
        <v>382</v>
      </c>
      <c r="E2" s="2" t="s">
        <v>383</v>
      </c>
      <c r="F2" s="2" t="s">
        <v>384</v>
      </c>
      <c r="G2" s="2" t="s">
        <v>385</v>
      </c>
      <c r="H2" s="2"/>
    </row>
    <row r="3" spans="1:8" ht="17" x14ac:dyDescent="0.2">
      <c r="A3" s="1" t="s">
        <v>37</v>
      </c>
      <c r="B3" s="1" t="s">
        <v>37</v>
      </c>
      <c r="C3" s="2" t="s">
        <v>37</v>
      </c>
      <c r="D3" s="1" t="s">
        <v>38</v>
      </c>
      <c r="E3" s="1" t="s">
        <v>37</v>
      </c>
      <c r="F3" s="2" t="s">
        <v>37</v>
      </c>
      <c r="G3" s="2" t="s">
        <v>37</v>
      </c>
      <c r="H3" s="2"/>
    </row>
    <row r="4" spans="1:8" ht="34" x14ac:dyDescent="0.2">
      <c r="A4" s="1" t="s">
        <v>40</v>
      </c>
      <c r="B4" s="1" t="s">
        <v>9</v>
      </c>
      <c r="C4" s="2" t="s">
        <v>386</v>
      </c>
      <c r="D4" s="1" t="s">
        <v>113</v>
      </c>
      <c r="E4" s="2" t="s">
        <v>170</v>
      </c>
      <c r="F4" s="2" t="s">
        <v>171</v>
      </c>
      <c r="G4" s="2" t="s">
        <v>172</v>
      </c>
      <c r="H4" s="2"/>
    </row>
    <row r="5" spans="1:8" x14ac:dyDescent="0.2">
      <c r="A5" s="9">
        <v>1</v>
      </c>
      <c r="B5" s="10">
        <v>101</v>
      </c>
      <c r="C5" s="11">
        <v>30</v>
      </c>
      <c r="D5" s="11" t="s">
        <v>55</v>
      </c>
      <c r="E5" s="12">
        <v>0</v>
      </c>
      <c r="F5" s="12">
        <v>0</v>
      </c>
      <c r="G5" s="12">
        <v>20</v>
      </c>
    </row>
    <row r="6" spans="1:8" x14ac:dyDescent="0.2">
      <c r="A6" s="9">
        <v>2</v>
      </c>
      <c r="B6" s="10">
        <v>101</v>
      </c>
      <c r="C6" s="11">
        <v>100</v>
      </c>
      <c r="D6" s="11" t="s">
        <v>55</v>
      </c>
      <c r="E6" s="12">
        <v>10</v>
      </c>
      <c r="F6" s="12">
        <v>0</v>
      </c>
      <c r="G6" s="12">
        <v>10</v>
      </c>
    </row>
    <row r="7" spans="1:8" x14ac:dyDescent="0.2">
      <c r="A7" s="9">
        <v>3</v>
      </c>
      <c r="B7" s="10">
        <v>101</v>
      </c>
      <c r="C7" s="11">
        <v>200</v>
      </c>
      <c r="D7" s="11" t="s">
        <v>55</v>
      </c>
      <c r="E7" s="12">
        <v>0</v>
      </c>
      <c r="F7" s="12">
        <v>0</v>
      </c>
      <c r="G7" s="12">
        <v>10</v>
      </c>
    </row>
    <row r="8" spans="1:8" x14ac:dyDescent="0.2">
      <c r="A8" s="9">
        <v>4</v>
      </c>
      <c r="B8" s="10">
        <v>103</v>
      </c>
      <c r="C8" s="11">
        <v>3</v>
      </c>
      <c r="D8" s="11" t="s">
        <v>146</v>
      </c>
      <c r="E8" s="12">
        <v>10</v>
      </c>
      <c r="F8" s="12">
        <v>0</v>
      </c>
      <c r="G8" s="12">
        <v>60</v>
      </c>
    </row>
    <row r="9" spans="1:8" x14ac:dyDescent="0.2">
      <c r="A9" s="9">
        <v>5</v>
      </c>
      <c r="B9" s="10">
        <v>103</v>
      </c>
      <c r="C9" s="11">
        <v>5</v>
      </c>
      <c r="D9" s="11" t="s">
        <v>146</v>
      </c>
      <c r="E9" s="12">
        <v>10</v>
      </c>
      <c r="F9" s="12">
        <v>10</v>
      </c>
      <c r="G9" s="12">
        <v>15</v>
      </c>
    </row>
    <row r="10" spans="1:8" x14ac:dyDescent="0.2">
      <c r="A10" s="9">
        <v>6</v>
      </c>
      <c r="B10" s="10">
        <v>103</v>
      </c>
      <c r="C10" s="11">
        <v>10</v>
      </c>
      <c r="D10" s="11" t="s">
        <v>146</v>
      </c>
      <c r="E10" s="12">
        <v>10</v>
      </c>
      <c r="F10" s="12">
        <v>0</v>
      </c>
      <c r="G10" s="12">
        <v>10</v>
      </c>
    </row>
    <row r="11" spans="1:8" x14ac:dyDescent="0.2">
      <c r="A11" s="9">
        <v>7</v>
      </c>
      <c r="B11" s="10">
        <v>201</v>
      </c>
      <c r="C11" s="11">
        <v>2</v>
      </c>
      <c r="D11" s="11" t="s">
        <v>152</v>
      </c>
      <c r="E11" s="12">
        <v>0</v>
      </c>
      <c r="F11" s="12">
        <v>10</v>
      </c>
      <c r="G11" s="12">
        <v>20</v>
      </c>
    </row>
    <row r="12" spans="1:8" x14ac:dyDescent="0.2">
      <c r="A12" s="9">
        <v>8</v>
      </c>
      <c r="B12" s="10">
        <v>202</v>
      </c>
      <c r="C12" s="11">
        <v>2</v>
      </c>
      <c r="D12" s="11" t="s">
        <v>155</v>
      </c>
      <c r="E12" s="12">
        <v>0</v>
      </c>
      <c r="F12" s="12">
        <v>10</v>
      </c>
      <c r="G12" s="12">
        <v>20</v>
      </c>
    </row>
    <row r="13" spans="1:8" x14ac:dyDescent="0.2">
      <c r="A13" s="9">
        <v>9</v>
      </c>
      <c r="B13" s="10">
        <v>203</v>
      </c>
      <c r="C13" s="11">
        <v>2</v>
      </c>
      <c r="D13" s="11" t="s">
        <v>158</v>
      </c>
      <c r="E13" s="12">
        <v>0</v>
      </c>
      <c r="F13" s="12">
        <v>10</v>
      </c>
      <c r="G13" s="12">
        <v>20</v>
      </c>
    </row>
    <row r="14" spans="1:8" x14ac:dyDescent="0.2">
      <c r="A14" s="9">
        <v>10</v>
      </c>
      <c r="B14" s="10">
        <v>102</v>
      </c>
      <c r="C14" s="11">
        <v>3</v>
      </c>
      <c r="D14" s="11" t="s">
        <v>143</v>
      </c>
      <c r="E14" s="12">
        <v>10</v>
      </c>
      <c r="F14" s="12">
        <v>0</v>
      </c>
      <c r="G14" s="12">
        <v>0</v>
      </c>
    </row>
    <row r="15" spans="1:8" x14ac:dyDescent="0.2">
      <c r="A15" s="9">
        <v>11</v>
      </c>
      <c r="B15" s="10">
        <v>102</v>
      </c>
      <c r="C15" s="11">
        <v>5</v>
      </c>
      <c r="D15" s="11" t="s">
        <v>143</v>
      </c>
      <c r="E15" s="12">
        <v>40</v>
      </c>
      <c r="F15" s="12">
        <v>10</v>
      </c>
      <c r="G15" s="12">
        <v>0</v>
      </c>
    </row>
    <row r="16" spans="1:8" x14ac:dyDescent="0.2">
      <c r="A16" s="9">
        <v>12</v>
      </c>
      <c r="B16" s="10">
        <v>102</v>
      </c>
      <c r="C16" s="11">
        <v>10</v>
      </c>
      <c r="D16" s="11" t="s">
        <v>387</v>
      </c>
      <c r="E16" s="12">
        <v>0</v>
      </c>
      <c r="F16" s="12">
        <v>20</v>
      </c>
      <c r="G16" s="12">
        <v>5</v>
      </c>
    </row>
    <row r="17" spans="1:7" x14ac:dyDescent="0.2">
      <c r="A17" s="9">
        <v>13</v>
      </c>
      <c r="B17" s="10">
        <v>102</v>
      </c>
      <c r="C17" s="11">
        <v>6</v>
      </c>
      <c r="D17" s="11" t="s">
        <v>60</v>
      </c>
      <c r="E17" s="12">
        <v>0</v>
      </c>
      <c r="F17" s="12">
        <v>20</v>
      </c>
      <c r="G17" s="12">
        <v>10</v>
      </c>
    </row>
  </sheetData>
  <autoFilter ref="B4:C17">
    <sortState ref="B4:C17">
      <sortCondition ref="B4"/>
    </sortState>
  </autoFilter>
  <dataValidations count="1">
    <dataValidation type="list" allowBlank="1" showInputMessage="1" showErrorMessage="1" sqref="A3:B3 C3 D3 E3:F3 G3 H3">
      <formula1>"STRING,INT,FLOAT,DOUBLE,BOOL,MACRO"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2" sqref="G2"/>
    </sheetView>
  </sheetViews>
  <sheetFormatPr baseColWidth="10" defaultColWidth="9.1640625" defaultRowHeight="15" x14ac:dyDescent="0.2"/>
  <cols>
    <col min="2" max="2" width="7.1640625" customWidth="1"/>
    <col min="4" max="4" width="22.5" customWidth="1"/>
    <col min="5" max="5" width="8.33203125" customWidth="1"/>
    <col min="6" max="6" width="10.1640625" customWidth="1"/>
    <col min="7" max="8" width="12.5" customWidth="1"/>
    <col min="9" max="9" width="26.5" customWidth="1"/>
    <col min="10" max="10" width="23.1640625" customWidth="1"/>
    <col min="11" max="11" width="20.5" customWidth="1"/>
    <col min="12" max="12" width="19" customWidth="1"/>
  </cols>
  <sheetData>
    <row r="1" spans="1:12" ht="51" x14ac:dyDescent="0.2">
      <c r="A1" s="1" t="s">
        <v>28</v>
      </c>
      <c r="B1" s="2"/>
      <c r="C1" s="2"/>
      <c r="D1" s="2"/>
      <c r="F1" s="3" t="s">
        <v>388</v>
      </c>
      <c r="J1" s="3" t="s">
        <v>389</v>
      </c>
      <c r="K1" s="3" t="s">
        <v>164</v>
      </c>
      <c r="L1" t="s">
        <v>390</v>
      </c>
    </row>
    <row r="2" spans="1:12" ht="34" x14ac:dyDescent="0.2">
      <c r="A2" s="1" t="s">
        <v>29</v>
      </c>
      <c r="B2" s="2" t="s">
        <v>173</v>
      </c>
      <c r="C2" s="2" t="s">
        <v>176</v>
      </c>
      <c r="D2" s="2" t="s">
        <v>391</v>
      </c>
    </row>
    <row r="3" spans="1:12" ht="17" x14ac:dyDescent="0.2">
      <c r="A3" s="1" t="s">
        <v>37</v>
      </c>
      <c r="B3" s="2" t="s">
        <v>37</v>
      </c>
      <c r="C3" s="2" t="s">
        <v>37</v>
      </c>
      <c r="D3" s="2" t="s">
        <v>38</v>
      </c>
    </row>
    <row r="4" spans="1:12" ht="17" x14ac:dyDescent="0.2">
      <c r="A4" s="1" t="s">
        <v>40</v>
      </c>
      <c r="B4" s="2" t="s">
        <v>67</v>
      </c>
      <c r="C4" s="2" t="s">
        <v>135</v>
      </c>
      <c r="D4" s="2" t="s">
        <v>392</v>
      </c>
    </row>
    <row r="5" spans="1:12" x14ac:dyDescent="0.2">
      <c r="A5" s="4">
        <v>1</v>
      </c>
      <c r="B5" s="4">
        <v>208</v>
      </c>
      <c r="C5" s="4">
        <v>5</v>
      </c>
      <c r="D5" t="s">
        <v>393</v>
      </c>
      <c r="F5" s="4">
        <v>5</v>
      </c>
      <c r="G5" s="5" t="str">
        <f>IF(B5=208,"通过关卡",IF(B5=202,"最高得分",""))</f>
        <v>通过关卡</v>
      </c>
      <c r="H5" s="5"/>
      <c r="I5" s="7" t="str">
        <f>G5&amp;"第"&amp;C5&amp;"章关卡"</f>
        <v>通过关卡第5章关卡</v>
      </c>
      <c r="J5" t="s">
        <v>394</v>
      </c>
      <c r="K5" t="s">
        <v>395</v>
      </c>
    </row>
    <row r="6" spans="1:12" x14ac:dyDescent="0.2">
      <c r="A6" s="4">
        <v>2</v>
      </c>
      <c r="B6" s="4">
        <v>208</v>
      </c>
      <c r="C6" s="4">
        <v>15</v>
      </c>
      <c r="D6" t="s">
        <v>396</v>
      </c>
      <c r="F6" s="4">
        <v>10</v>
      </c>
      <c r="G6" s="5" t="str">
        <f t="shared" ref="G6:G13" si="0">IF(B6=208,"通过关卡",IF(B6=202,"最高得分",""))</f>
        <v>通过关卡</v>
      </c>
      <c r="H6" s="5"/>
      <c r="I6" s="7" t="str">
        <f t="shared" ref="I6:I13" si="1">G6&amp;"第"&amp;C6&amp;"章关卡"</f>
        <v>通过关卡第15章关卡</v>
      </c>
      <c r="J6" t="s">
        <v>397</v>
      </c>
      <c r="K6" t="s">
        <v>398</v>
      </c>
    </row>
    <row r="7" spans="1:12" x14ac:dyDescent="0.2">
      <c r="A7" s="4">
        <v>3</v>
      </c>
      <c r="B7" s="4">
        <v>208</v>
      </c>
      <c r="C7" s="4">
        <v>30</v>
      </c>
      <c r="D7" t="s">
        <v>399</v>
      </c>
      <c r="F7" s="4">
        <v>15</v>
      </c>
      <c r="G7" s="5" t="str">
        <f t="shared" si="0"/>
        <v>通过关卡</v>
      </c>
      <c r="H7" s="5"/>
      <c r="I7" s="7" t="str">
        <f t="shared" si="1"/>
        <v>通过关卡第30章关卡</v>
      </c>
      <c r="J7" t="s">
        <v>400</v>
      </c>
      <c r="K7" t="s">
        <v>401</v>
      </c>
    </row>
    <row r="8" spans="1:12" x14ac:dyDescent="0.2">
      <c r="A8" s="4">
        <v>4</v>
      </c>
      <c r="B8" s="4">
        <v>208</v>
      </c>
      <c r="C8" s="4">
        <v>50</v>
      </c>
      <c r="D8" t="s">
        <v>402</v>
      </c>
      <c r="F8" s="4">
        <v>20</v>
      </c>
      <c r="G8" s="5" t="str">
        <f t="shared" si="0"/>
        <v>通过关卡</v>
      </c>
      <c r="H8" s="5"/>
      <c r="I8" s="7" t="str">
        <f t="shared" si="1"/>
        <v>通过关卡第50章关卡</v>
      </c>
      <c r="J8" t="s">
        <v>403</v>
      </c>
      <c r="K8" t="s">
        <v>404</v>
      </c>
    </row>
    <row r="9" spans="1:12" x14ac:dyDescent="0.2">
      <c r="A9" s="4">
        <v>5</v>
      </c>
      <c r="B9" s="4">
        <v>208</v>
      </c>
      <c r="C9" s="4">
        <v>100</v>
      </c>
      <c r="D9" t="s">
        <v>405</v>
      </c>
      <c r="F9" s="4">
        <v>25</v>
      </c>
      <c r="G9" s="5" t="str">
        <f t="shared" si="0"/>
        <v>通过关卡</v>
      </c>
      <c r="H9" s="5"/>
      <c r="I9" s="7" t="str">
        <f t="shared" si="1"/>
        <v>通过关卡第100章关卡</v>
      </c>
      <c r="J9" t="s">
        <v>406</v>
      </c>
      <c r="K9" t="s">
        <v>407</v>
      </c>
    </row>
    <row r="10" spans="1:12" x14ac:dyDescent="0.2">
      <c r="A10" s="4">
        <v>6</v>
      </c>
      <c r="B10" s="4">
        <v>208</v>
      </c>
      <c r="C10" s="4">
        <v>150</v>
      </c>
      <c r="D10" t="s">
        <v>408</v>
      </c>
      <c r="F10" s="4">
        <v>35</v>
      </c>
      <c r="G10" s="5" t="str">
        <f t="shared" si="0"/>
        <v>通过关卡</v>
      </c>
      <c r="H10" s="5"/>
      <c r="I10" s="7" t="str">
        <f t="shared" si="1"/>
        <v>通过关卡第150章关卡</v>
      </c>
      <c r="J10" t="s">
        <v>409</v>
      </c>
      <c r="K10" t="s">
        <v>410</v>
      </c>
    </row>
    <row r="11" spans="1:12" x14ac:dyDescent="0.2">
      <c r="A11" s="4">
        <v>7</v>
      </c>
      <c r="B11" s="4">
        <v>208</v>
      </c>
      <c r="C11" s="4">
        <v>200</v>
      </c>
      <c r="D11" t="s">
        <v>411</v>
      </c>
      <c r="F11" s="4">
        <v>35</v>
      </c>
      <c r="G11" s="5" t="str">
        <f t="shared" si="0"/>
        <v>通过关卡</v>
      </c>
      <c r="H11" s="5"/>
      <c r="I11" s="7" t="str">
        <f t="shared" si="1"/>
        <v>通过关卡第200章关卡</v>
      </c>
      <c r="J11" t="s">
        <v>412</v>
      </c>
      <c r="K11" t="s">
        <v>413</v>
      </c>
    </row>
    <row r="12" spans="1:12" x14ac:dyDescent="0.2">
      <c r="A12" s="4">
        <v>8</v>
      </c>
      <c r="B12" s="4">
        <v>208</v>
      </c>
      <c r="C12" s="4">
        <v>500</v>
      </c>
      <c r="D12" t="s">
        <v>414</v>
      </c>
      <c r="F12" s="4">
        <v>40</v>
      </c>
      <c r="G12" s="5" t="str">
        <f t="shared" si="0"/>
        <v>通过关卡</v>
      </c>
      <c r="H12" s="5"/>
      <c r="I12" s="7" t="str">
        <f t="shared" si="1"/>
        <v>通过关卡第500章关卡</v>
      </c>
      <c r="J12" t="s">
        <v>415</v>
      </c>
      <c r="K12" t="s">
        <v>416</v>
      </c>
    </row>
    <row r="13" spans="1:12" x14ac:dyDescent="0.2">
      <c r="A13" s="4">
        <v>9</v>
      </c>
      <c r="B13" s="4">
        <v>208</v>
      </c>
      <c r="C13" s="4">
        <v>1000</v>
      </c>
      <c r="D13" t="s">
        <v>417</v>
      </c>
      <c r="F13" s="4">
        <v>50</v>
      </c>
      <c r="G13" s="5" t="str">
        <f t="shared" si="0"/>
        <v>通过关卡</v>
      </c>
      <c r="H13" s="5"/>
      <c r="I13" s="7" t="str">
        <f t="shared" si="1"/>
        <v>通过关卡第1000章关卡</v>
      </c>
      <c r="J13" t="s">
        <v>418</v>
      </c>
      <c r="K13" t="s">
        <v>419</v>
      </c>
    </row>
    <row r="14" spans="1:12" x14ac:dyDescent="0.2">
      <c r="A14" s="4">
        <v>10</v>
      </c>
      <c r="B14" s="4">
        <v>202</v>
      </c>
      <c r="C14" s="4">
        <v>5000</v>
      </c>
      <c r="D14" t="s">
        <v>420</v>
      </c>
      <c r="F14" s="4">
        <v>10</v>
      </c>
      <c r="G14" s="5" t="str">
        <f t="shared" ref="G14:G22" si="2">IF(B14=208,"通过关卡",IF(B14=202,"最高得分",""))</f>
        <v>最高得分</v>
      </c>
      <c r="H14" s="5"/>
      <c r="I14" s="7" t="str">
        <f>"当前游戏"&amp;G14&amp;C14</f>
        <v>当前游戏最高得分5000</v>
      </c>
      <c r="J14" t="s">
        <v>421</v>
      </c>
      <c r="K14" t="s">
        <v>422</v>
      </c>
    </row>
    <row r="15" spans="1:12" x14ac:dyDescent="0.2">
      <c r="A15" s="4">
        <v>11</v>
      </c>
      <c r="B15" s="4">
        <v>202</v>
      </c>
      <c r="C15" s="4">
        <v>10000</v>
      </c>
      <c r="D15" t="s">
        <v>423</v>
      </c>
      <c r="F15" s="4">
        <v>20</v>
      </c>
      <c r="G15" s="5" t="str">
        <f t="shared" si="2"/>
        <v>最高得分</v>
      </c>
      <c r="H15" s="5"/>
      <c r="I15" s="7" t="str">
        <f t="shared" ref="I15:I22" si="3">"当前游戏"&amp;G15&amp;C15</f>
        <v>当前游戏最高得分10000</v>
      </c>
      <c r="J15" t="s">
        <v>424</v>
      </c>
      <c r="K15" t="s">
        <v>425</v>
      </c>
    </row>
    <row r="16" spans="1:12" x14ac:dyDescent="0.2">
      <c r="A16" s="4">
        <v>12</v>
      </c>
      <c r="B16" s="4">
        <v>202</v>
      </c>
      <c r="C16" s="4">
        <v>15000</v>
      </c>
      <c r="D16" t="s">
        <v>426</v>
      </c>
      <c r="F16" s="4">
        <v>30</v>
      </c>
      <c r="G16" s="5" t="str">
        <f t="shared" si="2"/>
        <v>最高得分</v>
      </c>
      <c r="H16" s="5"/>
      <c r="I16" s="7" t="str">
        <f t="shared" si="3"/>
        <v>当前游戏最高得分15000</v>
      </c>
      <c r="J16" t="s">
        <v>427</v>
      </c>
      <c r="K16" t="s">
        <v>428</v>
      </c>
    </row>
    <row r="17" spans="1:11" x14ac:dyDescent="0.2">
      <c r="A17" s="4">
        <v>13</v>
      </c>
      <c r="B17" s="4">
        <v>202</v>
      </c>
      <c r="C17" s="4">
        <v>20000</v>
      </c>
      <c r="D17" t="s">
        <v>429</v>
      </c>
      <c r="F17" s="4">
        <v>40</v>
      </c>
      <c r="G17" s="5" t="str">
        <f t="shared" si="2"/>
        <v>最高得分</v>
      </c>
      <c r="H17" s="5"/>
      <c r="I17" s="7" t="str">
        <f t="shared" si="3"/>
        <v>当前游戏最高得分20000</v>
      </c>
      <c r="J17" t="s">
        <v>430</v>
      </c>
      <c r="K17" t="s">
        <v>431</v>
      </c>
    </row>
    <row r="18" spans="1:11" x14ac:dyDescent="0.2">
      <c r="A18" s="4">
        <v>14</v>
      </c>
      <c r="B18" s="4">
        <v>202</v>
      </c>
      <c r="C18" s="4">
        <v>30000</v>
      </c>
      <c r="D18" t="s">
        <v>432</v>
      </c>
      <c r="F18" s="4">
        <v>50</v>
      </c>
      <c r="G18" s="5" t="str">
        <f t="shared" si="2"/>
        <v>最高得分</v>
      </c>
      <c r="H18" s="5"/>
      <c r="I18" s="7" t="str">
        <f t="shared" si="3"/>
        <v>当前游戏最高得分30000</v>
      </c>
      <c r="J18" t="s">
        <v>433</v>
      </c>
      <c r="K18" t="s">
        <v>434</v>
      </c>
    </row>
    <row r="19" spans="1:11" x14ac:dyDescent="0.2">
      <c r="A19" s="4">
        <v>15</v>
      </c>
      <c r="B19" s="4">
        <v>202</v>
      </c>
      <c r="C19" s="4">
        <v>50000</v>
      </c>
      <c r="D19" t="s">
        <v>435</v>
      </c>
      <c r="F19" s="4">
        <v>60</v>
      </c>
      <c r="G19" s="5" t="str">
        <f t="shared" si="2"/>
        <v>最高得分</v>
      </c>
      <c r="H19" s="5"/>
      <c r="I19" s="7" t="str">
        <f t="shared" si="3"/>
        <v>当前游戏最高得分50000</v>
      </c>
      <c r="J19" t="s">
        <v>436</v>
      </c>
      <c r="K19" t="s">
        <v>437</v>
      </c>
    </row>
    <row r="20" spans="1:11" x14ac:dyDescent="0.2">
      <c r="A20" s="4">
        <v>16</v>
      </c>
      <c r="B20" s="4">
        <v>202</v>
      </c>
      <c r="C20" s="4">
        <v>100000</v>
      </c>
      <c r="D20" t="s">
        <v>438</v>
      </c>
      <c r="F20" s="4">
        <v>70</v>
      </c>
      <c r="G20" s="5" t="str">
        <f t="shared" si="2"/>
        <v>最高得分</v>
      </c>
      <c r="H20" s="5"/>
      <c r="I20" s="7" t="str">
        <f t="shared" si="3"/>
        <v>当前游戏最高得分100000</v>
      </c>
      <c r="J20" t="s">
        <v>439</v>
      </c>
      <c r="K20" t="s">
        <v>440</v>
      </c>
    </row>
    <row r="21" spans="1:11" x14ac:dyDescent="0.2">
      <c r="A21" s="4">
        <v>17</v>
      </c>
      <c r="B21" s="4">
        <v>202</v>
      </c>
      <c r="C21" s="4">
        <v>150000</v>
      </c>
      <c r="D21" t="s">
        <v>441</v>
      </c>
      <c r="F21" s="4">
        <v>80</v>
      </c>
      <c r="G21" s="5" t="str">
        <f t="shared" si="2"/>
        <v>最高得分</v>
      </c>
      <c r="H21" s="5"/>
      <c r="I21" s="7" t="str">
        <f t="shared" si="3"/>
        <v>当前游戏最高得分150000</v>
      </c>
      <c r="J21" t="s">
        <v>442</v>
      </c>
      <c r="K21" t="s">
        <v>443</v>
      </c>
    </row>
    <row r="22" spans="1:11" x14ac:dyDescent="0.2">
      <c r="A22" s="4">
        <v>18</v>
      </c>
      <c r="B22" s="4">
        <v>202</v>
      </c>
      <c r="C22" s="4">
        <v>200000</v>
      </c>
      <c r="D22" t="s">
        <v>444</v>
      </c>
      <c r="F22" s="4">
        <v>100</v>
      </c>
      <c r="G22" s="5" t="str">
        <f t="shared" si="2"/>
        <v>最高得分</v>
      </c>
      <c r="H22" s="5"/>
      <c r="I22" s="7" t="str">
        <f t="shared" si="3"/>
        <v>当前游戏最高得分200000</v>
      </c>
      <c r="J22" t="s">
        <v>445</v>
      </c>
      <c r="K22" t="s">
        <v>446</v>
      </c>
    </row>
    <row r="23" spans="1:11" x14ac:dyDescent="0.2">
      <c r="A23" s="4">
        <v>19</v>
      </c>
      <c r="B23" s="4">
        <v>209</v>
      </c>
      <c r="C23" s="4">
        <v>5</v>
      </c>
      <c r="D23" t="s">
        <v>447</v>
      </c>
      <c r="F23" s="4">
        <v>10</v>
      </c>
      <c r="G23" s="6" t="s">
        <v>325</v>
      </c>
      <c r="H23" s="6"/>
      <c r="I23" s="8" t="s">
        <v>448</v>
      </c>
      <c r="J23" t="s">
        <v>449</v>
      </c>
      <c r="K23" t="s">
        <v>450</v>
      </c>
    </row>
    <row r="24" spans="1:11" x14ac:dyDescent="0.2">
      <c r="A24" s="4">
        <v>20</v>
      </c>
      <c r="B24" s="4">
        <v>209</v>
      </c>
      <c r="C24" s="4">
        <v>10</v>
      </c>
      <c r="D24" t="s">
        <v>451</v>
      </c>
      <c r="F24" s="4">
        <v>20</v>
      </c>
      <c r="G24" s="6" t="s">
        <v>325</v>
      </c>
      <c r="H24" s="6"/>
      <c r="I24" s="8" t="s">
        <v>452</v>
      </c>
      <c r="J24" t="s">
        <v>453</v>
      </c>
      <c r="K24" t="s">
        <v>454</v>
      </c>
    </row>
    <row r="25" spans="1:11" x14ac:dyDescent="0.2">
      <c r="A25" s="4"/>
      <c r="B25" s="4"/>
      <c r="C25" s="4"/>
      <c r="D25" s="4"/>
      <c r="E25" s="4"/>
      <c r="F25" s="4">
        <f>SUM(F5:F24)</f>
        <v>725</v>
      </c>
      <c r="G25" s="6"/>
      <c r="H25" s="6"/>
      <c r="I25" s="4"/>
      <c r="J25" s="4"/>
    </row>
    <row r="26" spans="1:11" x14ac:dyDescent="0.2">
      <c r="A26" s="4"/>
      <c r="B26" s="4"/>
      <c r="C26" s="4"/>
      <c r="D26" s="4"/>
      <c r="E26" s="4"/>
      <c r="F26" s="4"/>
      <c r="G26" s="6"/>
      <c r="H26" s="6"/>
      <c r="I26" s="4"/>
      <c r="J26" s="4"/>
    </row>
    <row r="27" spans="1:11" x14ac:dyDescent="0.2">
      <c r="A27" s="4"/>
      <c r="B27" s="4"/>
      <c r="C27" s="4"/>
      <c r="D27" s="4"/>
      <c r="E27" s="4"/>
      <c r="F27" s="4"/>
      <c r="G27" s="6"/>
      <c r="H27" s="6"/>
      <c r="I27" s="4"/>
      <c r="J27" s="4"/>
    </row>
    <row r="28" spans="1:11" x14ac:dyDescent="0.2">
      <c r="A28" s="4"/>
      <c r="B28" s="4"/>
      <c r="C28" s="4"/>
      <c r="D28" s="4"/>
      <c r="E28" s="4"/>
      <c r="F28" s="4"/>
      <c r="G28" s="6"/>
      <c r="H28" s="6"/>
      <c r="I28" s="4"/>
      <c r="J28" s="4"/>
    </row>
    <row r="29" spans="1:11" x14ac:dyDescent="0.2">
      <c r="A29" s="4"/>
      <c r="B29" s="4"/>
      <c r="C29" s="4"/>
      <c r="D29" s="4"/>
      <c r="E29" s="4"/>
      <c r="F29" s="4"/>
      <c r="G29" s="6"/>
      <c r="H29" s="6"/>
      <c r="I29" s="4"/>
      <c r="J29" s="4"/>
    </row>
  </sheetData>
  <dataValidations count="1">
    <dataValidation type="list" allowBlank="1" showInputMessage="1" showErrorMessage="1" sqref="A3 B3 C3 D3 E3 F3">
      <formula1>"STRING,INT,FLOAT,DOUBLE,BOOL,MACRO"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0" zoomScaleNormal="110" zoomScalePageLayoutView="110" workbookViewId="0">
      <pane ySplit="4" topLeftCell="A5" activePane="bottomLeft" state="frozen"/>
      <selection pane="bottomLeft" activeCell="H21" sqref="H21"/>
    </sheetView>
  </sheetViews>
  <sheetFormatPr baseColWidth="10" defaultColWidth="8.83203125" defaultRowHeight="20" customHeight="1" x14ac:dyDescent="0.25"/>
  <cols>
    <col min="1" max="1" width="11.5" style="40" customWidth="1"/>
    <col min="2" max="2" width="17.1640625" style="40" customWidth="1"/>
    <col min="3" max="3" width="12.6640625" style="40" customWidth="1"/>
    <col min="4" max="4" width="11.5" style="40" customWidth="1"/>
    <col min="5" max="5" width="13.33203125" style="41" customWidth="1"/>
    <col min="6" max="6" width="11.5" style="41" customWidth="1"/>
    <col min="7" max="7" width="17.1640625" style="40" customWidth="1"/>
    <col min="8" max="8" width="33.33203125" style="42" customWidth="1"/>
    <col min="9" max="16384" width="8.83203125" style="43"/>
  </cols>
  <sheetData>
    <row r="1" spans="1:8" s="1" customFormat="1" ht="34" x14ac:dyDescent="0.2">
      <c r="A1" s="1" t="s">
        <v>28</v>
      </c>
      <c r="E1" s="2"/>
      <c r="F1" s="2"/>
      <c r="H1" s="44"/>
    </row>
    <row r="2" spans="1:8" s="1" customFormat="1" ht="20" customHeight="1" x14ac:dyDescent="0.2">
      <c r="A2" s="1" t="s">
        <v>29</v>
      </c>
      <c r="B2" s="1" t="s">
        <v>30</v>
      </c>
      <c r="C2" s="1" t="s">
        <v>31</v>
      </c>
      <c r="D2" s="1" t="s">
        <v>32</v>
      </c>
      <c r="E2" s="2" t="s">
        <v>33</v>
      </c>
      <c r="F2" s="2" t="s">
        <v>34</v>
      </c>
      <c r="G2" s="1" t="s">
        <v>35</v>
      </c>
      <c r="H2" s="45" t="s">
        <v>36</v>
      </c>
    </row>
    <row r="3" spans="1:8" s="1" customFormat="1" ht="20" customHeight="1" x14ac:dyDescent="0.2">
      <c r="A3" s="1" t="s">
        <v>37</v>
      </c>
      <c r="B3" s="1" t="s">
        <v>38</v>
      </c>
      <c r="C3" s="1" t="s">
        <v>37</v>
      </c>
      <c r="D3" s="1" t="s">
        <v>39</v>
      </c>
      <c r="E3" s="2" t="s">
        <v>37</v>
      </c>
      <c r="F3" s="2" t="s">
        <v>37</v>
      </c>
      <c r="G3" s="1" t="s">
        <v>38</v>
      </c>
      <c r="H3" s="45" t="s">
        <v>37</v>
      </c>
    </row>
    <row r="4" spans="1:8" s="1" customFormat="1" ht="20" customHeight="1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2" t="s">
        <v>45</v>
      </c>
      <c r="G4" s="1" t="s">
        <v>46</v>
      </c>
      <c r="H4" s="45" t="s">
        <v>47</v>
      </c>
    </row>
    <row r="5" spans="1:8" ht="20" customHeight="1" x14ac:dyDescent="0.25">
      <c r="A5" s="30">
        <v>1</v>
      </c>
      <c r="B5" s="30" t="s">
        <v>48</v>
      </c>
      <c r="C5" s="30">
        <v>1</v>
      </c>
      <c r="D5" s="30">
        <v>0.99</v>
      </c>
      <c r="E5" s="46">
        <v>101</v>
      </c>
      <c r="F5" s="46">
        <v>240</v>
      </c>
      <c r="G5" s="30" t="s">
        <v>49</v>
      </c>
      <c r="H5" s="47">
        <v>1001106</v>
      </c>
    </row>
    <row r="6" spans="1:8" ht="20" customHeight="1" x14ac:dyDescent="0.25">
      <c r="A6" s="30">
        <v>2</v>
      </c>
      <c r="B6" s="30" t="s">
        <v>50</v>
      </c>
      <c r="C6" s="30">
        <v>1</v>
      </c>
      <c r="D6" s="30">
        <v>4.99</v>
      </c>
      <c r="E6" s="46">
        <v>101</v>
      </c>
      <c r="F6" s="46">
        <v>1440</v>
      </c>
      <c r="G6" s="30" t="s">
        <v>51</v>
      </c>
      <c r="H6" s="47">
        <v>1001107</v>
      </c>
    </row>
    <row r="7" spans="1:8" ht="20" customHeight="1" x14ac:dyDescent="0.25">
      <c r="A7" s="30">
        <v>3</v>
      </c>
      <c r="B7" s="30" t="s">
        <v>52</v>
      </c>
      <c r="C7" s="30">
        <v>1</v>
      </c>
      <c r="D7" s="30">
        <v>9.99</v>
      </c>
      <c r="E7" s="46">
        <v>101</v>
      </c>
      <c r="F7" s="46">
        <v>3360</v>
      </c>
      <c r="G7" s="30" t="s">
        <v>53</v>
      </c>
      <c r="H7" s="47">
        <v>1001108</v>
      </c>
    </row>
    <row r="8" spans="1:8" ht="20" customHeight="1" x14ac:dyDescent="0.25">
      <c r="A8" s="30">
        <v>4</v>
      </c>
      <c r="B8" s="30" t="s">
        <v>54</v>
      </c>
      <c r="C8" s="30">
        <v>1</v>
      </c>
      <c r="D8" s="30">
        <v>19.989999999999998</v>
      </c>
      <c r="E8" s="46">
        <v>101</v>
      </c>
      <c r="F8" s="46">
        <v>7680</v>
      </c>
      <c r="G8" s="30" t="s">
        <v>55</v>
      </c>
      <c r="H8" s="47">
        <v>1001109</v>
      </c>
    </row>
    <row r="9" spans="1:8" ht="20" customHeight="1" x14ac:dyDescent="0.25">
      <c r="A9" s="30">
        <v>5</v>
      </c>
      <c r="B9" s="30" t="s">
        <v>56</v>
      </c>
      <c r="C9" s="30">
        <v>1</v>
      </c>
      <c r="D9" s="30">
        <v>49.99</v>
      </c>
      <c r="E9" s="46">
        <v>101</v>
      </c>
      <c r="F9" s="46">
        <v>20400</v>
      </c>
      <c r="G9" s="30" t="s">
        <v>57</v>
      </c>
      <c r="H9" s="47">
        <v>1001110</v>
      </c>
    </row>
    <row r="10" spans="1:8" ht="20" customHeight="1" x14ac:dyDescent="0.25">
      <c r="A10" s="30">
        <v>6</v>
      </c>
      <c r="B10" s="30" t="s">
        <v>58</v>
      </c>
      <c r="C10" s="30">
        <v>1</v>
      </c>
      <c r="D10" s="30">
        <v>99.99</v>
      </c>
      <c r="E10" s="46">
        <v>101</v>
      </c>
      <c r="F10" s="46">
        <v>45600</v>
      </c>
      <c r="G10" s="30" t="s">
        <v>59</v>
      </c>
      <c r="H10" s="47">
        <v>1001111</v>
      </c>
    </row>
    <row r="11" spans="1:8" ht="20" customHeight="1" x14ac:dyDescent="0.25">
      <c r="A11" s="30">
        <v>7</v>
      </c>
      <c r="B11" s="30">
        <v>0</v>
      </c>
      <c r="C11" s="30">
        <v>2</v>
      </c>
      <c r="D11" s="30">
        <v>200</v>
      </c>
      <c r="E11" s="46">
        <v>102</v>
      </c>
      <c r="F11" s="46">
        <v>5</v>
      </c>
      <c r="G11" s="30" t="s">
        <v>60</v>
      </c>
      <c r="H11" s="48">
        <v>1001105</v>
      </c>
    </row>
    <row r="12" spans="1:8" ht="20" customHeight="1" x14ac:dyDescent="0.25">
      <c r="A12" s="43"/>
      <c r="B12" s="43"/>
      <c r="C12" s="43"/>
      <c r="D12" s="43"/>
      <c r="E12" s="43"/>
      <c r="F12" s="43"/>
      <c r="G12" s="43"/>
      <c r="H12" s="43"/>
    </row>
    <row r="13" spans="1:8" ht="20" customHeight="1" x14ac:dyDescent="0.25">
      <c r="A13" s="43"/>
      <c r="B13" s="43"/>
      <c r="C13" s="43"/>
      <c r="D13" s="43"/>
      <c r="E13" s="43"/>
      <c r="F13" s="43"/>
      <c r="G13" s="43"/>
      <c r="H13" s="43"/>
    </row>
  </sheetData>
  <dataValidations count="1">
    <dataValidation type="list" allowBlank="1" showInputMessage="1" showErrorMessage="1" sqref="A3 B3 C3 D3 E3 F3 G3 H3 I3:XFD3">
      <formula1>"STRING,INT,FLOAT,DOUBLE,BOOL,MACRO"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13" sqref="G13"/>
    </sheetView>
  </sheetViews>
  <sheetFormatPr baseColWidth="10" defaultColWidth="9" defaultRowHeight="15" x14ac:dyDescent="0.2"/>
  <cols>
    <col min="1" max="1" width="14.33203125" customWidth="1"/>
    <col min="2" max="2" width="14.5" customWidth="1"/>
    <col min="3" max="3" width="13" customWidth="1"/>
    <col min="4" max="4" width="12.5" customWidth="1"/>
    <col min="5" max="5" width="16.83203125" customWidth="1"/>
    <col min="6" max="7" width="13.83203125" customWidth="1"/>
    <col min="9" max="9" width="11.1640625" customWidth="1"/>
    <col min="10" max="11" width="11" customWidth="1"/>
    <col min="12" max="12" width="11.1640625" customWidth="1"/>
    <col min="13" max="13" width="16.6640625" customWidth="1"/>
  </cols>
  <sheetData>
    <row r="1" spans="1:15" ht="34" x14ac:dyDescent="0.2">
      <c r="A1" s="1" t="s">
        <v>28</v>
      </c>
      <c r="B1" s="1"/>
      <c r="C1" s="2"/>
      <c r="D1" s="2"/>
      <c r="E1" s="2"/>
      <c r="F1" s="2"/>
      <c r="G1" s="2"/>
    </row>
    <row r="2" spans="1:15" ht="17" x14ac:dyDescent="0.2">
      <c r="A2" s="1" t="s">
        <v>29</v>
      </c>
      <c r="B2" s="1" t="s">
        <v>61</v>
      </c>
      <c r="C2" s="2" t="s">
        <v>62</v>
      </c>
      <c r="D2" s="2" t="s">
        <v>36</v>
      </c>
      <c r="E2" s="2" t="s">
        <v>63</v>
      </c>
      <c r="F2" s="2" t="s">
        <v>64</v>
      </c>
      <c r="G2" s="2" t="s">
        <v>65</v>
      </c>
    </row>
    <row r="3" spans="1:15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66</v>
      </c>
      <c r="F3" s="2" t="s">
        <v>38</v>
      </c>
      <c r="G3" s="2" t="s">
        <v>38</v>
      </c>
      <c r="M3" s="29"/>
    </row>
    <row r="4" spans="1:15" ht="17" x14ac:dyDescent="0.2">
      <c r="A4" s="1" t="s">
        <v>40</v>
      </c>
      <c r="B4" s="1" t="s">
        <v>67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72</v>
      </c>
      <c r="I4" s="4"/>
      <c r="J4" s="4"/>
      <c r="K4" s="4"/>
      <c r="L4" s="4"/>
      <c r="M4" s="29"/>
    </row>
    <row r="5" spans="1:15" ht="17" x14ac:dyDescent="0.25">
      <c r="A5" s="30">
        <v>100010</v>
      </c>
      <c r="B5" s="30">
        <v>1</v>
      </c>
      <c r="C5" s="30">
        <v>0</v>
      </c>
      <c r="D5" s="30">
        <v>2000001</v>
      </c>
      <c r="E5" s="9" t="s">
        <v>73</v>
      </c>
      <c r="F5" s="9" t="s">
        <v>74</v>
      </c>
      <c r="G5" s="39" t="s">
        <v>75</v>
      </c>
      <c r="I5" s="4"/>
      <c r="J5" s="4"/>
      <c r="K5" s="4"/>
      <c r="L5" s="4"/>
      <c r="M5" s="33"/>
      <c r="O5" s="3"/>
    </row>
    <row r="6" spans="1:15" ht="17" x14ac:dyDescent="0.25">
      <c r="A6" s="30">
        <v>100020</v>
      </c>
      <c r="B6" s="30">
        <v>1</v>
      </c>
      <c r="C6" s="30">
        <v>20</v>
      </c>
      <c r="D6" s="30">
        <v>2000002</v>
      </c>
      <c r="E6" s="9" t="s">
        <v>76</v>
      </c>
      <c r="F6" s="9" t="s">
        <v>77</v>
      </c>
      <c r="G6" s="9" t="s">
        <v>78</v>
      </c>
      <c r="I6" s="4"/>
      <c r="J6" s="4"/>
      <c r="K6" s="4"/>
      <c r="L6" s="4"/>
      <c r="M6" s="33"/>
      <c r="O6" s="3"/>
    </row>
    <row r="7" spans="1:15" ht="17" x14ac:dyDescent="0.25">
      <c r="A7" s="24">
        <v>100030</v>
      </c>
      <c r="B7" s="24">
        <v>1</v>
      </c>
      <c r="C7" s="24">
        <v>30</v>
      </c>
      <c r="D7" s="24">
        <v>2000003</v>
      </c>
      <c r="E7" s="9" t="s">
        <v>79</v>
      </c>
      <c r="F7" s="9" t="s">
        <v>80</v>
      </c>
      <c r="G7" s="9" t="s">
        <v>81</v>
      </c>
      <c r="I7" s="4"/>
      <c r="J7" s="4"/>
      <c r="K7" s="4"/>
      <c r="L7" s="4"/>
      <c r="M7" s="33"/>
      <c r="O7" s="3"/>
    </row>
    <row r="8" spans="1:15" ht="17" x14ac:dyDescent="0.25">
      <c r="A8" s="24">
        <v>100040</v>
      </c>
      <c r="B8" s="24">
        <v>2</v>
      </c>
      <c r="C8" s="24">
        <v>40</v>
      </c>
      <c r="D8" s="24">
        <v>2000004</v>
      </c>
      <c r="E8" s="9" t="s">
        <v>82</v>
      </c>
      <c r="F8" s="9" t="s">
        <v>83</v>
      </c>
      <c r="G8" s="9" t="s">
        <v>84</v>
      </c>
      <c r="I8" s="4"/>
      <c r="J8" s="4"/>
      <c r="K8" s="4"/>
      <c r="L8" s="4"/>
      <c r="M8" s="33"/>
      <c r="O8" s="3"/>
    </row>
    <row r="9" spans="1:15" ht="17" x14ac:dyDescent="0.25">
      <c r="A9" s="24">
        <v>100050</v>
      </c>
      <c r="B9" s="24">
        <v>2</v>
      </c>
      <c r="C9" s="24">
        <v>50</v>
      </c>
      <c r="D9" s="24">
        <v>2000005</v>
      </c>
      <c r="E9" s="9" t="s">
        <v>85</v>
      </c>
      <c r="F9" s="9" t="s">
        <v>86</v>
      </c>
      <c r="G9" s="9" t="s">
        <v>87</v>
      </c>
      <c r="I9" s="4"/>
      <c r="J9" s="4"/>
      <c r="K9" s="4"/>
      <c r="L9" s="4"/>
      <c r="M9" s="33"/>
      <c r="O9" s="3"/>
    </row>
    <row r="10" spans="1:15" ht="17" x14ac:dyDescent="0.25">
      <c r="A10" s="24">
        <v>100060</v>
      </c>
      <c r="B10" s="24">
        <v>2</v>
      </c>
      <c r="C10" s="24">
        <v>60</v>
      </c>
      <c r="D10" s="24">
        <v>2000006</v>
      </c>
      <c r="E10" s="9" t="s">
        <v>88</v>
      </c>
      <c r="F10" s="9" t="s">
        <v>89</v>
      </c>
      <c r="G10" s="9" t="s">
        <v>90</v>
      </c>
      <c r="I10" s="4"/>
      <c r="J10" s="4"/>
      <c r="K10" s="4"/>
      <c r="L10" s="4"/>
      <c r="M10" s="33"/>
      <c r="O10" s="3"/>
    </row>
    <row r="11" spans="1:15" ht="17" x14ac:dyDescent="0.25">
      <c r="A11" s="24">
        <v>100070</v>
      </c>
      <c r="B11" s="24">
        <v>3</v>
      </c>
      <c r="C11" s="24">
        <v>70</v>
      </c>
      <c r="D11" s="24">
        <v>2000007</v>
      </c>
      <c r="E11" s="9" t="s">
        <v>91</v>
      </c>
      <c r="F11" s="9" t="s">
        <v>92</v>
      </c>
      <c r="G11" s="9" t="s">
        <v>93</v>
      </c>
      <c r="I11" s="4"/>
      <c r="J11" s="4"/>
      <c r="K11" s="4"/>
      <c r="L11" s="4"/>
      <c r="M11" s="33"/>
      <c r="O11" s="3"/>
    </row>
    <row r="12" spans="1:15" ht="17" x14ac:dyDescent="0.25">
      <c r="A12" s="24">
        <v>100080</v>
      </c>
      <c r="B12" s="24">
        <v>3</v>
      </c>
      <c r="C12" s="24">
        <v>80</v>
      </c>
      <c r="D12" s="24">
        <v>2000008</v>
      </c>
      <c r="E12" s="9" t="s">
        <v>94</v>
      </c>
      <c r="F12" s="9" t="s">
        <v>95</v>
      </c>
      <c r="G12" s="9" t="s">
        <v>96</v>
      </c>
      <c r="I12" s="4"/>
      <c r="J12" s="4"/>
      <c r="K12" s="4"/>
      <c r="L12" s="4"/>
      <c r="M12" s="33"/>
      <c r="O12" s="3"/>
    </row>
    <row r="13" spans="1:15" ht="17" x14ac:dyDescent="0.25">
      <c r="A13" s="24">
        <v>100090</v>
      </c>
      <c r="B13" s="24">
        <v>3</v>
      </c>
      <c r="C13" s="24">
        <v>90</v>
      </c>
      <c r="D13" s="24">
        <v>2000009</v>
      </c>
      <c r="E13" s="9" t="s">
        <v>97</v>
      </c>
      <c r="F13" s="9" t="s">
        <v>98</v>
      </c>
      <c r="G13" s="9" t="s">
        <v>99</v>
      </c>
      <c r="I13" s="4"/>
      <c r="J13" s="4"/>
      <c r="K13" s="4"/>
      <c r="L13" s="4"/>
      <c r="M13" s="33"/>
      <c r="O13" s="3"/>
    </row>
    <row r="14" spans="1:15" ht="17" x14ac:dyDescent="0.25">
      <c r="A14" s="24">
        <v>100100</v>
      </c>
      <c r="B14" s="24">
        <v>4</v>
      </c>
      <c r="C14" s="24">
        <v>100</v>
      </c>
      <c r="D14" s="24">
        <v>2000010</v>
      </c>
      <c r="E14" s="9" t="s">
        <v>100</v>
      </c>
      <c r="F14" s="9" t="s">
        <v>101</v>
      </c>
      <c r="G14" s="9" t="s">
        <v>102</v>
      </c>
      <c r="I14" s="4"/>
      <c r="J14" s="4"/>
      <c r="K14" s="4"/>
      <c r="L14" s="4"/>
      <c r="M14" s="33"/>
      <c r="O14" s="3"/>
    </row>
    <row r="15" spans="1:15" ht="17" x14ac:dyDescent="0.25">
      <c r="A15" s="24">
        <v>100110</v>
      </c>
      <c r="B15" s="24">
        <v>4</v>
      </c>
      <c r="C15" s="24">
        <v>110</v>
      </c>
      <c r="D15" s="24">
        <v>2000011</v>
      </c>
      <c r="E15" s="9" t="s">
        <v>103</v>
      </c>
      <c r="F15" s="9" t="s">
        <v>104</v>
      </c>
      <c r="G15" s="9" t="s">
        <v>105</v>
      </c>
      <c r="I15" s="4"/>
      <c r="J15" s="4"/>
      <c r="K15" s="4"/>
      <c r="L15" s="4"/>
      <c r="M15" s="33"/>
      <c r="O15" s="3"/>
    </row>
    <row r="16" spans="1:15" ht="17" x14ac:dyDescent="0.25">
      <c r="A16" s="24">
        <v>100120</v>
      </c>
      <c r="B16" s="24">
        <v>4</v>
      </c>
      <c r="C16" s="24">
        <v>120</v>
      </c>
      <c r="D16" s="24">
        <v>2000012</v>
      </c>
      <c r="E16" s="9" t="s">
        <v>106</v>
      </c>
      <c r="F16" s="9" t="s">
        <v>107</v>
      </c>
      <c r="G16" s="9" t="s">
        <v>108</v>
      </c>
      <c r="I16" s="4"/>
      <c r="J16" s="4"/>
      <c r="K16" s="4"/>
      <c r="L16" s="4"/>
      <c r="M16" s="33"/>
      <c r="O16" s="3"/>
    </row>
  </sheetData>
  <sortState ref="M5:M34">
    <sortCondition ref="M5"/>
  </sortState>
  <conditionalFormatting sqref="M5:M16">
    <cfRule type="duplicateValues" dxfId="4" priority="4"/>
  </conditionalFormatting>
  <dataValidations count="1">
    <dataValidation type="list" allowBlank="1" showInputMessage="1" showErrorMessage="1" sqref="A3:C3 D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19" sqref="L19"/>
    </sheetView>
  </sheetViews>
  <sheetFormatPr baseColWidth="10" defaultColWidth="9" defaultRowHeight="15" x14ac:dyDescent="0.2"/>
  <cols>
    <col min="1" max="1" width="14.33203125" customWidth="1"/>
    <col min="2" max="2" width="14.5" customWidth="1"/>
    <col min="3" max="4" width="16.6640625" customWidth="1"/>
    <col min="12" max="12" width="10" customWidth="1"/>
  </cols>
  <sheetData>
    <row r="1" spans="1:12" ht="34" x14ac:dyDescent="0.2">
      <c r="A1" s="1" t="s">
        <v>28</v>
      </c>
      <c r="B1" s="1"/>
      <c r="C1" s="2"/>
      <c r="D1" s="2"/>
    </row>
    <row r="2" spans="1:12" ht="17" x14ac:dyDescent="0.2">
      <c r="A2" s="1" t="s">
        <v>29</v>
      </c>
      <c r="B2" s="1" t="s">
        <v>109</v>
      </c>
      <c r="C2" s="2" t="s">
        <v>110</v>
      </c>
      <c r="D2" s="2" t="s">
        <v>111</v>
      </c>
    </row>
    <row r="3" spans="1:12" ht="17" x14ac:dyDescent="0.2">
      <c r="A3" s="1" t="s">
        <v>37</v>
      </c>
      <c r="B3" s="1" t="s">
        <v>37</v>
      </c>
      <c r="C3" s="1" t="s">
        <v>38</v>
      </c>
      <c r="D3" s="1" t="s">
        <v>38</v>
      </c>
      <c r="G3" s="29"/>
    </row>
    <row r="4" spans="1:12" ht="17" x14ac:dyDescent="0.2">
      <c r="A4" s="1" t="s">
        <v>40</v>
      </c>
      <c r="B4" s="1" t="s">
        <v>112</v>
      </c>
      <c r="C4" s="2" t="s">
        <v>113</v>
      </c>
      <c r="D4" s="2" t="s">
        <v>114</v>
      </c>
      <c r="G4" s="29"/>
    </row>
    <row r="5" spans="1:12" ht="17" x14ac:dyDescent="0.25">
      <c r="A5" s="30">
        <v>100010</v>
      </c>
      <c r="B5" s="30">
        <f>LEFT(A5,5)*10</f>
        <v>100010</v>
      </c>
      <c r="C5" s="31" t="str">
        <f>LOOKUP(B5,车辆类型!A:A,车辆类型!F:F)&amp;F5</f>
        <v>Car_7A_A</v>
      </c>
      <c r="D5" s="32" t="s">
        <v>115</v>
      </c>
      <c r="F5" t="s">
        <v>116</v>
      </c>
      <c r="G5" s="33"/>
    </row>
    <row r="6" spans="1:12" ht="17" x14ac:dyDescent="0.25">
      <c r="A6" s="30">
        <v>100011</v>
      </c>
      <c r="B6" s="30">
        <f t="shared" ref="B6:B37" si="0">LEFT(A6,5)*10</f>
        <v>100010</v>
      </c>
      <c r="C6" s="31" t="str">
        <f>LOOKUP(B6,车辆类型!A:A,车辆类型!F:F)&amp;F6</f>
        <v>Car_7A_B</v>
      </c>
      <c r="D6" s="32" t="s">
        <v>117</v>
      </c>
      <c r="F6" t="s">
        <v>118</v>
      </c>
      <c r="L6" s="33"/>
    </row>
    <row r="7" spans="1:12" ht="17" x14ac:dyDescent="0.25">
      <c r="A7" s="30">
        <v>100012</v>
      </c>
      <c r="B7" s="30">
        <f t="shared" si="0"/>
        <v>100010</v>
      </c>
      <c r="C7" s="31" t="str">
        <f>LOOKUP(B7,车辆类型!A:A,车辆类型!F:F)&amp;F7</f>
        <v>Car_7A_C</v>
      </c>
      <c r="D7" s="32" t="s">
        <v>119</v>
      </c>
      <c r="F7" t="s">
        <v>120</v>
      </c>
      <c r="L7" s="33"/>
    </row>
    <row r="8" spans="1:12" ht="17" x14ac:dyDescent="0.25">
      <c r="A8" s="30">
        <v>100013</v>
      </c>
      <c r="B8" s="30">
        <f t="shared" si="0"/>
        <v>100010</v>
      </c>
      <c r="C8" s="31" t="str">
        <f>LOOKUP(B8,车辆类型!A:A,车辆类型!F:F)&amp;F8</f>
        <v>Car_7A_D</v>
      </c>
      <c r="D8" s="32" t="s">
        <v>121</v>
      </c>
      <c r="F8" t="s">
        <v>122</v>
      </c>
      <c r="L8" s="37"/>
    </row>
    <row r="9" spans="1:12" ht="17" x14ac:dyDescent="0.25">
      <c r="A9" s="24">
        <v>100020</v>
      </c>
      <c r="B9" s="30">
        <f t="shared" si="0"/>
        <v>100020</v>
      </c>
      <c r="C9" s="31" t="str">
        <f>LOOKUP(B9,车辆类型!A:A,车辆类型!F:F)&amp;F9</f>
        <v>Car_1B_B</v>
      </c>
      <c r="D9" s="32" t="s">
        <v>121</v>
      </c>
      <c r="F9" t="s">
        <v>118</v>
      </c>
      <c r="L9" s="33"/>
    </row>
    <row r="10" spans="1:12" ht="17" x14ac:dyDescent="0.25">
      <c r="A10" s="24">
        <v>100021</v>
      </c>
      <c r="B10" s="30">
        <f t="shared" si="0"/>
        <v>100020</v>
      </c>
      <c r="C10" s="31" t="str">
        <f>LOOKUP(B10,车辆类型!A:A,车辆类型!F:F)&amp;F10</f>
        <v>Car_1B_A</v>
      </c>
      <c r="D10" s="32" t="s">
        <v>115</v>
      </c>
      <c r="F10" t="s">
        <v>116</v>
      </c>
      <c r="L10" s="33"/>
    </row>
    <row r="11" spans="1:12" ht="17" x14ac:dyDescent="0.25">
      <c r="A11" s="24">
        <v>100022</v>
      </c>
      <c r="B11" s="30">
        <f t="shared" si="0"/>
        <v>100020</v>
      </c>
      <c r="C11" s="31" t="str">
        <f>LOOKUP(B11,车辆类型!A:A,车辆类型!F:F)&amp;F11</f>
        <v>Car_1B_C</v>
      </c>
      <c r="D11" s="32" t="s">
        <v>123</v>
      </c>
      <c r="F11" t="s">
        <v>120</v>
      </c>
      <c r="L11" s="33"/>
    </row>
    <row r="12" spans="1:12" ht="17" x14ac:dyDescent="0.25">
      <c r="A12" s="24">
        <v>100023</v>
      </c>
      <c r="B12" s="30">
        <f t="shared" si="0"/>
        <v>100020</v>
      </c>
      <c r="C12" s="31" t="str">
        <f>LOOKUP(B12,车辆类型!A:A,车辆类型!F:F)&amp;F12</f>
        <v>Car_1B_D</v>
      </c>
      <c r="D12" s="32" t="s">
        <v>124</v>
      </c>
      <c r="F12" t="s">
        <v>122</v>
      </c>
      <c r="L12" s="33"/>
    </row>
    <row r="13" spans="1:12" ht="17" x14ac:dyDescent="0.25">
      <c r="A13" s="24">
        <v>100030</v>
      </c>
      <c r="B13" s="30">
        <f t="shared" si="0"/>
        <v>100030</v>
      </c>
      <c r="C13" s="31" t="str">
        <f>LOOKUP(B13,车辆类型!A:A,车辆类型!F:F)&amp;F13</f>
        <v>Car_5B_B</v>
      </c>
      <c r="D13" s="32" t="s">
        <v>125</v>
      </c>
      <c r="F13" t="s">
        <v>118</v>
      </c>
    </row>
    <row r="14" spans="1:12" ht="17" x14ac:dyDescent="0.25">
      <c r="A14" s="24">
        <v>100031</v>
      </c>
      <c r="B14" s="30">
        <f t="shared" si="0"/>
        <v>100030</v>
      </c>
      <c r="C14" s="31" t="str">
        <f>LOOKUP(B14,车辆类型!A:A,车辆类型!F:F)&amp;F14</f>
        <v>Car_5B_A</v>
      </c>
      <c r="D14" s="32" t="s">
        <v>115</v>
      </c>
      <c r="F14" t="s">
        <v>116</v>
      </c>
    </row>
    <row r="15" spans="1:12" ht="17" x14ac:dyDescent="0.25">
      <c r="A15" s="24">
        <v>100032</v>
      </c>
      <c r="B15" s="30">
        <f t="shared" si="0"/>
        <v>100030</v>
      </c>
      <c r="C15" s="31" t="str">
        <f>LOOKUP(B15,车辆类型!A:A,车辆类型!F:F)&amp;F15</f>
        <v>Car_5B_C</v>
      </c>
      <c r="D15" s="32" t="s">
        <v>123</v>
      </c>
      <c r="F15" t="s">
        <v>120</v>
      </c>
      <c r="L15" s="33"/>
    </row>
    <row r="16" spans="1:12" ht="17" x14ac:dyDescent="0.25">
      <c r="A16" s="24">
        <v>100033</v>
      </c>
      <c r="B16" s="30">
        <f t="shared" si="0"/>
        <v>100030</v>
      </c>
      <c r="C16" s="31" t="str">
        <f>LOOKUP(B16,车辆类型!A:A,车辆类型!F:F)&amp;F16</f>
        <v>Car_5B_D</v>
      </c>
      <c r="D16" s="32" t="s">
        <v>121</v>
      </c>
      <c r="F16" t="s">
        <v>122</v>
      </c>
      <c r="L16" s="33"/>
    </row>
    <row r="17" spans="1:12" ht="17" x14ac:dyDescent="0.25">
      <c r="A17" s="24">
        <v>100040</v>
      </c>
      <c r="B17" s="30">
        <f t="shared" si="0"/>
        <v>100040</v>
      </c>
      <c r="C17" s="31" t="str">
        <f>LOOKUP(B17,车辆类型!A:A,车辆类型!F:F)&amp;F17</f>
        <v>Car_14E_A</v>
      </c>
      <c r="D17" s="32" t="s">
        <v>124</v>
      </c>
      <c r="F17" t="s">
        <v>116</v>
      </c>
      <c r="L17" s="33"/>
    </row>
    <row r="18" spans="1:12" ht="17" x14ac:dyDescent="0.25">
      <c r="A18" s="24">
        <v>100041</v>
      </c>
      <c r="B18" s="30">
        <f t="shared" si="0"/>
        <v>100040</v>
      </c>
      <c r="C18" s="31" t="str">
        <f>LOOKUP(B18,车辆类型!A:A,车辆类型!F:F)&amp;F18</f>
        <v>Car_14E_B</v>
      </c>
      <c r="D18" s="32" t="s">
        <v>115</v>
      </c>
      <c r="F18" t="s">
        <v>118</v>
      </c>
      <c r="L18" s="33"/>
    </row>
    <row r="19" spans="1:12" ht="17" x14ac:dyDescent="0.25">
      <c r="A19" s="24">
        <v>100042</v>
      </c>
      <c r="B19" s="30">
        <f t="shared" si="0"/>
        <v>100040</v>
      </c>
      <c r="C19" s="31" t="str">
        <f>LOOKUP(B19,车辆类型!A:A,车辆类型!F:F)&amp;F19</f>
        <v>Car_14E_C</v>
      </c>
      <c r="D19" s="32" t="s">
        <v>119</v>
      </c>
      <c r="F19" t="s">
        <v>120</v>
      </c>
      <c r="L19" s="33"/>
    </row>
    <row r="20" spans="1:12" ht="17" x14ac:dyDescent="0.25">
      <c r="A20" s="24">
        <v>100043</v>
      </c>
      <c r="B20" s="30">
        <f t="shared" si="0"/>
        <v>100040</v>
      </c>
      <c r="C20" s="31" t="str">
        <f>LOOKUP(B20,车辆类型!A:A,车辆类型!F:F)&amp;F20</f>
        <v>Car_14E_D</v>
      </c>
      <c r="D20" s="32" t="s">
        <v>121</v>
      </c>
      <c r="F20" t="s">
        <v>122</v>
      </c>
      <c r="L20" s="33"/>
    </row>
    <row r="21" spans="1:12" ht="17" x14ac:dyDescent="0.25">
      <c r="A21" s="24">
        <v>100050</v>
      </c>
      <c r="B21" s="30">
        <f t="shared" si="0"/>
        <v>100050</v>
      </c>
      <c r="C21" s="31" t="str">
        <f>LOOKUP(B21,车辆类型!A:A,车辆类型!F:F)&amp;F21</f>
        <v>Car_6A_A</v>
      </c>
      <c r="D21" s="32" t="s">
        <v>117</v>
      </c>
      <c r="F21" t="s">
        <v>116</v>
      </c>
      <c r="L21" s="33"/>
    </row>
    <row r="22" spans="1:12" ht="17" x14ac:dyDescent="0.25">
      <c r="A22" s="24">
        <v>100051</v>
      </c>
      <c r="B22" s="30">
        <f t="shared" si="0"/>
        <v>100050</v>
      </c>
      <c r="C22" s="31" t="str">
        <f>LOOKUP(B22,车辆类型!A:A,车辆类型!F:F)&amp;F22</f>
        <v>Car_6A_B</v>
      </c>
      <c r="D22" s="32" t="s">
        <v>126</v>
      </c>
      <c r="F22" t="s">
        <v>118</v>
      </c>
      <c r="L22" s="33"/>
    </row>
    <row r="23" spans="1:12" ht="17" x14ac:dyDescent="0.25">
      <c r="A23" s="24">
        <v>100052</v>
      </c>
      <c r="B23" s="30">
        <f t="shared" si="0"/>
        <v>100050</v>
      </c>
      <c r="C23" s="31" t="str">
        <f>LOOKUP(B23,车辆类型!A:A,车辆类型!F:F)&amp;F23</f>
        <v>Car_6A_C</v>
      </c>
      <c r="D23" s="32" t="s">
        <v>121</v>
      </c>
      <c r="F23" t="s">
        <v>120</v>
      </c>
      <c r="L23" s="33"/>
    </row>
    <row r="24" spans="1:12" ht="17" x14ac:dyDescent="0.25">
      <c r="A24" s="24">
        <v>100053</v>
      </c>
      <c r="B24" s="30">
        <f t="shared" si="0"/>
        <v>100050</v>
      </c>
      <c r="C24" s="31" t="str">
        <f>LOOKUP(B24,车辆类型!A:A,车辆类型!F:F)&amp;F24</f>
        <v>Car_6A_D</v>
      </c>
      <c r="D24" s="32" t="s">
        <v>124</v>
      </c>
      <c r="F24" t="s">
        <v>122</v>
      </c>
    </row>
    <row r="25" spans="1:12" ht="17" x14ac:dyDescent="0.25">
      <c r="A25" s="24">
        <v>100060</v>
      </c>
      <c r="B25" s="30">
        <f t="shared" si="0"/>
        <v>100060</v>
      </c>
      <c r="C25" s="31" t="str">
        <f>LOOKUP(B25,车辆类型!A:A,车辆类型!F:F)&amp;F25</f>
        <v>Car_18A_A</v>
      </c>
      <c r="D25" s="32" t="s">
        <v>115</v>
      </c>
      <c r="F25" t="s">
        <v>116</v>
      </c>
    </row>
    <row r="26" spans="1:12" ht="17" x14ac:dyDescent="0.25">
      <c r="A26" s="24">
        <v>100061</v>
      </c>
      <c r="B26" s="30">
        <f t="shared" si="0"/>
        <v>100060</v>
      </c>
      <c r="C26" s="31" t="str">
        <f>LOOKUP(B26,车辆类型!A:A,车辆类型!F:F)&amp;F26</f>
        <v>Car_18A_B</v>
      </c>
      <c r="D26" s="32" t="s">
        <v>126</v>
      </c>
      <c r="F26" t="s">
        <v>118</v>
      </c>
    </row>
    <row r="27" spans="1:12" ht="17" x14ac:dyDescent="0.25">
      <c r="A27" s="24">
        <v>100062</v>
      </c>
      <c r="B27" s="30">
        <f t="shared" si="0"/>
        <v>100060</v>
      </c>
      <c r="C27" s="31" t="str">
        <f>LOOKUP(B27,车辆类型!A:A,车辆类型!F:F)&amp;F27</f>
        <v>Car_18A_C</v>
      </c>
      <c r="D27" s="32" t="s">
        <v>123</v>
      </c>
      <c r="F27" t="s">
        <v>120</v>
      </c>
      <c r="L27" s="38"/>
    </row>
    <row r="28" spans="1:12" ht="17" x14ac:dyDescent="0.25">
      <c r="A28" s="24">
        <v>100063</v>
      </c>
      <c r="B28" s="30">
        <f t="shared" si="0"/>
        <v>100060</v>
      </c>
      <c r="C28" s="31" t="str">
        <f>LOOKUP(B28,车辆类型!A:A,车辆类型!F:F)&amp;F28</f>
        <v>Car_18A_D</v>
      </c>
      <c r="D28" s="32" t="s">
        <v>127</v>
      </c>
      <c r="F28" t="s">
        <v>122</v>
      </c>
      <c r="L28" s="33"/>
    </row>
    <row r="29" spans="1:12" ht="17" x14ac:dyDescent="0.25">
      <c r="A29" s="24">
        <v>100070</v>
      </c>
      <c r="B29" s="30">
        <f t="shared" si="0"/>
        <v>100070</v>
      </c>
      <c r="C29" s="31" t="str">
        <f>LOOKUP(B29,车辆类型!A:A,车辆类型!F:F)&amp;F29</f>
        <v>Car_14H_A</v>
      </c>
      <c r="D29" s="32" t="s">
        <v>117</v>
      </c>
      <c r="F29" t="s">
        <v>116</v>
      </c>
    </row>
    <row r="30" spans="1:12" ht="17" x14ac:dyDescent="0.25">
      <c r="A30" s="24">
        <v>100071</v>
      </c>
      <c r="B30" s="30">
        <f t="shared" si="0"/>
        <v>100070</v>
      </c>
      <c r="C30" s="31" t="str">
        <f>LOOKUP(B30,车辆类型!A:A,车辆类型!F:F)&amp;F30</f>
        <v>Car_14H_B</v>
      </c>
      <c r="D30" s="32" t="s">
        <v>115</v>
      </c>
      <c r="F30" t="s">
        <v>118</v>
      </c>
    </row>
    <row r="31" spans="1:12" ht="17" x14ac:dyDescent="0.25">
      <c r="A31" s="24">
        <v>100072</v>
      </c>
      <c r="B31" s="30">
        <f t="shared" si="0"/>
        <v>100070</v>
      </c>
      <c r="C31" s="31" t="str">
        <f>LOOKUP(B31,车辆类型!A:A,车辆类型!F:F)&amp;F31</f>
        <v>Car_14H_C</v>
      </c>
      <c r="D31" s="32" t="s">
        <v>125</v>
      </c>
      <c r="F31" t="s">
        <v>120</v>
      </c>
    </row>
    <row r="32" spans="1:12" ht="17" x14ac:dyDescent="0.25">
      <c r="A32" s="24">
        <v>100073</v>
      </c>
      <c r="B32" s="30">
        <f t="shared" si="0"/>
        <v>100070</v>
      </c>
      <c r="C32" s="31" t="str">
        <f>LOOKUP(B32,车辆类型!A:A,车辆类型!F:F)&amp;F32</f>
        <v>Car_14H_D</v>
      </c>
      <c r="D32" s="32" t="s">
        <v>121</v>
      </c>
      <c r="F32" t="s">
        <v>122</v>
      </c>
    </row>
    <row r="33" spans="1:6" ht="17" x14ac:dyDescent="0.25">
      <c r="A33" s="34">
        <v>100080</v>
      </c>
      <c r="B33" s="35">
        <f t="shared" si="0"/>
        <v>100080</v>
      </c>
      <c r="C33" s="36" t="str">
        <f>LOOKUP(B33,车辆类型!A:A,车辆类型!F:F)&amp;F33</f>
        <v>Car_19B_A</v>
      </c>
      <c r="D33" s="35" t="s">
        <v>115</v>
      </c>
      <c r="F33" t="s">
        <v>116</v>
      </c>
    </row>
    <row r="34" spans="1:6" ht="17" x14ac:dyDescent="0.25">
      <c r="A34" s="34">
        <v>100081</v>
      </c>
      <c r="B34" s="35">
        <f t="shared" si="0"/>
        <v>100080</v>
      </c>
      <c r="C34" s="36" t="str">
        <f>LOOKUP(B34,车辆类型!A:A,车辆类型!F:F)&amp;F34</f>
        <v>Car_19B_B</v>
      </c>
      <c r="D34" s="35" t="s">
        <v>125</v>
      </c>
      <c r="F34" t="s">
        <v>118</v>
      </c>
    </row>
    <row r="35" spans="1:6" ht="17" x14ac:dyDescent="0.25">
      <c r="A35" s="34">
        <v>100082</v>
      </c>
      <c r="B35" s="35">
        <f t="shared" si="0"/>
        <v>100080</v>
      </c>
      <c r="C35" s="36" t="str">
        <f>LOOKUP(B35,车辆类型!A:A,车辆类型!F:F)&amp;F35</f>
        <v>Car_19B_C</v>
      </c>
      <c r="D35" s="35" t="s">
        <v>123</v>
      </c>
      <c r="F35" t="s">
        <v>120</v>
      </c>
    </row>
    <row r="36" spans="1:6" ht="17" x14ac:dyDescent="0.25">
      <c r="A36" s="34">
        <v>100083</v>
      </c>
      <c r="B36" s="35">
        <f t="shared" si="0"/>
        <v>100080</v>
      </c>
      <c r="C36" s="36" t="str">
        <f>LOOKUP(B36,车辆类型!A:A,车辆类型!F:F)&amp;F36</f>
        <v>Car_19B_D</v>
      </c>
      <c r="D36" s="35" t="s">
        <v>117</v>
      </c>
      <c r="F36" t="s">
        <v>122</v>
      </c>
    </row>
    <row r="37" spans="1:6" ht="17" x14ac:dyDescent="0.25">
      <c r="A37" s="34">
        <v>100090</v>
      </c>
      <c r="B37" s="35">
        <f t="shared" si="0"/>
        <v>100090</v>
      </c>
      <c r="C37" s="36" t="str">
        <f>LOOKUP(B37,车辆类型!A:A,车辆类型!F:F)&amp;F37</f>
        <v>Car_20B_A</v>
      </c>
      <c r="D37" s="35" t="s">
        <v>115</v>
      </c>
      <c r="F37" t="s">
        <v>116</v>
      </c>
    </row>
    <row r="38" spans="1:6" ht="17" x14ac:dyDescent="0.25">
      <c r="A38" s="34">
        <v>100091</v>
      </c>
      <c r="B38" s="35">
        <f t="shared" ref="B38:B52" si="1">LEFT(A38,5)*10</f>
        <v>100090</v>
      </c>
      <c r="C38" s="36" t="str">
        <f>LOOKUP(B38,车辆类型!A:A,车辆类型!F:F)&amp;F38</f>
        <v>Car_20B_B</v>
      </c>
      <c r="D38" s="35" t="s">
        <v>125</v>
      </c>
      <c r="F38" t="s">
        <v>118</v>
      </c>
    </row>
    <row r="39" spans="1:6" ht="17" x14ac:dyDescent="0.25">
      <c r="A39" s="34">
        <v>100092</v>
      </c>
      <c r="B39" s="35">
        <f t="shared" si="1"/>
        <v>100090</v>
      </c>
      <c r="C39" s="36" t="str">
        <f>LOOKUP(B39,车辆类型!A:A,车辆类型!F:F)&amp;F39</f>
        <v>Car_20B_C</v>
      </c>
      <c r="D39" s="35" t="s">
        <v>123</v>
      </c>
      <c r="F39" t="s">
        <v>120</v>
      </c>
    </row>
    <row r="40" spans="1:6" ht="17" x14ac:dyDescent="0.25">
      <c r="A40" s="34">
        <v>100093</v>
      </c>
      <c r="B40" s="35">
        <f t="shared" si="1"/>
        <v>100090</v>
      </c>
      <c r="C40" s="36" t="str">
        <f>LOOKUP(B40,车辆类型!A:A,车辆类型!F:F)&amp;F40</f>
        <v>Car_20B_D</v>
      </c>
      <c r="D40" s="35" t="s">
        <v>117</v>
      </c>
      <c r="F40" t="s">
        <v>122</v>
      </c>
    </row>
    <row r="41" spans="1:6" ht="17" x14ac:dyDescent="0.25">
      <c r="A41" s="24">
        <v>100100</v>
      </c>
      <c r="B41" s="30">
        <f t="shared" si="1"/>
        <v>100100</v>
      </c>
      <c r="C41" s="31" t="str">
        <f>LOOKUP(B41,车辆类型!A:A,车辆类型!F:F)&amp;F41</f>
        <v>Car_9A_A</v>
      </c>
      <c r="D41" s="32" t="s">
        <v>115</v>
      </c>
      <c r="F41" t="s">
        <v>116</v>
      </c>
    </row>
    <row r="42" spans="1:6" ht="17" x14ac:dyDescent="0.25">
      <c r="A42" s="24">
        <v>100101</v>
      </c>
      <c r="B42" s="30">
        <f t="shared" si="1"/>
        <v>100100</v>
      </c>
      <c r="C42" s="31" t="str">
        <f>LOOKUP(B42,车辆类型!A:A,车辆类型!F:F)&amp;F42</f>
        <v>Car_9A_B</v>
      </c>
      <c r="D42" s="32" t="s">
        <v>125</v>
      </c>
      <c r="F42" t="s">
        <v>118</v>
      </c>
    </row>
    <row r="43" spans="1:6" ht="17" x14ac:dyDescent="0.25">
      <c r="A43" s="24">
        <v>100102</v>
      </c>
      <c r="B43" s="30">
        <f t="shared" si="1"/>
        <v>100100</v>
      </c>
      <c r="C43" s="31" t="str">
        <f>LOOKUP(B43,车辆类型!A:A,车辆类型!F:F)&amp;F43</f>
        <v>Car_9A_C</v>
      </c>
      <c r="D43" s="32" t="s">
        <v>123</v>
      </c>
      <c r="F43" t="s">
        <v>120</v>
      </c>
    </row>
    <row r="44" spans="1:6" ht="17" x14ac:dyDescent="0.25">
      <c r="A44" s="24">
        <v>100103</v>
      </c>
      <c r="B44" s="30">
        <f t="shared" si="1"/>
        <v>100100</v>
      </c>
      <c r="C44" s="31" t="str">
        <f>LOOKUP(B44,车辆类型!A:A,车辆类型!F:F)&amp;F44</f>
        <v>Car_9A_D</v>
      </c>
      <c r="D44" s="32" t="s">
        <v>124</v>
      </c>
      <c r="F44" t="s">
        <v>122</v>
      </c>
    </row>
    <row r="45" spans="1:6" ht="17" x14ac:dyDescent="0.25">
      <c r="A45" s="24">
        <v>100110</v>
      </c>
      <c r="B45" s="30">
        <f t="shared" si="1"/>
        <v>100110</v>
      </c>
      <c r="C45" s="31" t="str">
        <f>LOOKUP(B45,车辆类型!A:A,车辆类型!F:F)&amp;F45</f>
        <v>Car_13A_A</v>
      </c>
      <c r="D45" s="32" t="s">
        <v>115</v>
      </c>
      <c r="F45" t="s">
        <v>116</v>
      </c>
    </row>
    <row r="46" spans="1:6" ht="17" x14ac:dyDescent="0.25">
      <c r="A46" s="24">
        <v>100111</v>
      </c>
      <c r="B46" s="30">
        <f t="shared" si="1"/>
        <v>100110</v>
      </c>
      <c r="C46" s="31" t="str">
        <f>LOOKUP(B46,车辆类型!A:A,车辆类型!F:F)&amp;F46</f>
        <v>Car_13A_B</v>
      </c>
      <c r="D46" s="32" t="s">
        <v>117</v>
      </c>
      <c r="F46" t="s">
        <v>118</v>
      </c>
    </row>
    <row r="47" spans="1:6" ht="17" x14ac:dyDescent="0.25">
      <c r="A47" s="24">
        <v>100112</v>
      </c>
      <c r="B47" s="30">
        <f t="shared" si="1"/>
        <v>100110</v>
      </c>
      <c r="C47" s="31" t="str">
        <f>LOOKUP(B47,车辆类型!A:A,车辆类型!F:F)&amp;F47</f>
        <v>Car_13A_C</v>
      </c>
      <c r="D47" s="32" t="s">
        <v>123</v>
      </c>
      <c r="F47" t="s">
        <v>120</v>
      </c>
    </row>
    <row r="48" spans="1:6" ht="17" x14ac:dyDescent="0.25">
      <c r="A48" s="24">
        <v>100113</v>
      </c>
      <c r="B48" s="30">
        <f t="shared" si="1"/>
        <v>100110</v>
      </c>
      <c r="C48" s="31" t="str">
        <f>LOOKUP(B48,车辆类型!A:A,车辆类型!F:F)&amp;F48</f>
        <v>Car_13A_D</v>
      </c>
      <c r="D48" s="32" t="s">
        <v>121</v>
      </c>
      <c r="F48" t="s">
        <v>122</v>
      </c>
    </row>
    <row r="49" spans="1:6" ht="17" x14ac:dyDescent="0.25">
      <c r="A49" s="24">
        <v>100120</v>
      </c>
      <c r="B49" s="30">
        <f t="shared" si="1"/>
        <v>100120</v>
      </c>
      <c r="C49" s="31" t="str">
        <f>LOOKUP(B49,车辆类型!A:A,车辆类型!F:F)&amp;F49</f>
        <v>Car_12A_A</v>
      </c>
      <c r="D49" s="32" t="s">
        <v>121</v>
      </c>
      <c r="F49" t="s">
        <v>116</v>
      </c>
    </row>
    <row r="50" spans="1:6" ht="17" x14ac:dyDescent="0.25">
      <c r="A50" s="24">
        <v>100121</v>
      </c>
      <c r="B50" s="30">
        <f t="shared" si="1"/>
        <v>100120</v>
      </c>
      <c r="C50" s="31" t="str">
        <f>LOOKUP(B50,车辆类型!A:A,车辆类型!F:F)&amp;F50</f>
        <v>Car_12A_B</v>
      </c>
      <c r="D50" s="32" t="s">
        <v>117</v>
      </c>
      <c r="F50" t="s">
        <v>118</v>
      </c>
    </row>
    <row r="51" spans="1:6" ht="17" x14ac:dyDescent="0.25">
      <c r="A51" s="24">
        <v>100122</v>
      </c>
      <c r="B51" s="30">
        <f t="shared" si="1"/>
        <v>100120</v>
      </c>
      <c r="C51" s="31" t="str">
        <f>LOOKUP(B51,车辆类型!A:A,车辆类型!F:F)&amp;F51</f>
        <v>Car_12A_C</v>
      </c>
      <c r="D51" s="32" t="s">
        <v>119</v>
      </c>
      <c r="F51" t="s">
        <v>120</v>
      </c>
    </row>
    <row r="52" spans="1:6" ht="17" x14ac:dyDescent="0.25">
      <c r="A52" s="24">
        <v>100123</v>
      </c>
      <c r="B52" s="30">
        <f t="shared" si="1"/>
        <v>100120</v>
      </c>
      <c r="C52" s="31" t="str">
        <f>LOOKUP(B52,车辆类型!A:A,车辆类型!F:F)&amp;F52</f>
        <v>Car_12A_D</v>
      </c>
      <c r="D52" s="32" t="s">
        <v>115</v>
      </c>
      <c r="F52" t="s">
        <v>122</v>
      </c>
    </row>
    <row r="101" spans="1:1" ht="17" x14ac:dyDescent="0.25">
      <c r="A101" s="25"/>
    </row>
  </sheetData>
  <conditionalFormatting sqref="L27">
    <cfRule type="duplicateValues" dxfId="3" priority="2"/>
  </conditionalFormatting>
  <conditionalFormatting sqref="L6:L12 L15:L23 G5 L28">
    <cfRule type="duplicateValues" dxfId="2" priority="5"/>
  </conditionalFormatting>
  <dataValidations count="1">
    <dataValidation type="list" allowBlank="1" showInputMessage="1" showErrorMessage="1" sqref="A3:B3 C3 D3">
      <formula1>"STRING,INT,FLOAT,DOUBLE,BOOL,MACRO"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25" sqref="L25"/>
    </sheetView>
  </sheetViews>
  <sheetFormatPr baseColWidth="10" defaultColWidth="9" defaultRowHeight="15" x14ac:dyDescent="0.2"/>
  <cols>
    <col min="2" max="3" width="10.5" customWidth="1"/>
    <col min="4" max="4" width="6.83203125" customWidth="1"/>
    <col min="5" max="5" width="10.33203125" customWidth="1"/>
    <col min="7" max="7" width="10.6640625" customWidth="1"/>
    <col min="8" max="8" width="10.33203125" customWidth="1"/>
    <col min="9" max="9" width="20.83203125" customWidth="1"/>
    <col min="12" max="12" width="51.1640625" customWidth="1"/>
  </cols>
  <sheetData>
    <row r="1" spans="1:12" ht="51" x14ac:dyDescent="0.2">
      <c r="A1" s="1" t="s">
        <v>28</v>
      </c>
      <c r="B1" s="1"/>
      <c r="C1" s="2"/>
      <c r="D1" s="2"/>
      <c r="E1" s="2"/>
      <c r="F1" s="2"/>
      <c r="G1" s="2"/>
      <c r="H1" s="2"/>
      <c r="I1" s="2"/>
    </row>
    <row r="2" spans="1:12" ht="34" x14ac:dyDescent="0.2">
      <c r="A2" s="1" t="s">
        <v>29</v>
      </c>
      <c r="B2" s="1" t="s">
        <v>36</v>
      </c>
      <c r="C2" s="2" t="s">
        <v>128</v>
      </c>
      <c r="D2" s="2" t="s">
        <v>129</v>
      </c>
      <c r="E2" s="2" t="s">
        <v>130</v>
      </c>
      <c r="F2" s="2" t="s">
        <v>131</v>
      </c>
      <c r="G2" s="2" t="s">
        <v>132</v>
      </c>
      <c r="H2" s="2" t="s">
        <v>133</v>
      </c>
      <c r="I2" s="2" t="s">
        <v>35</v>
      </c>
    </row>
    <row r="3" spans="1:12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38</v>
      </c>
    </row>
    <row r="4" spans="1:12" ht="34" x14ac:dyDescent="0.2">
      <c r="A4" s="1" t="s">
        <v>40</v>
      </c>
      <c r="B4" s="1" t="s">
        <v>134</v>
      </c>
      <c r="C4" s="2" t="s">
        <v>47</v>
      </c>
      <c r="D4" s="2" t="s">
        <v>135</v>
      </c>
      <c r="E4" s="2" t="s">
        <v>136</v>
      </c>
      <c r="F4" s="2" t="s">
        <v>137</v>
      </c>
      <c r="G4" s="2" t="s">
        <v>138</v>
      </c>
      <c r="H4" s="2" t="s">
        <v>139</v>
      </c>
      <c r="I4" s="2" t="s">
        <v>113</v>
      </c>
    </row>
    <row r="5" spans="1:12" s="23" customFormat="1" ht="17" x14ac:dyDescent="0.25">
      <c r="A5" s="20">
        <v>101</v>
      </c>
      <c r="B5" s="20">
        <v>1000101</v>
      </c>
      <c r="C5" s="20">
        <v>1001101</v>
      </c>
      <c r="D5" s="20">
        <v>1</v>
      </c>
      <c r="E5" s="20">
        <v>0</v>
      </c>
      <c r="F5" s="20">
        <v>0</v>
      </c>
      <c r="G5" s="20">
        <v>0</v>
      </c>
      <c r="H5" s="20">
        <v>0</v>
      </c>
      <c r="I5" s="26" t="s">
        <v>140</v>
      </c>
      <c r="K5" s="27" t="s">
        <v>141</v>
      </c>
      <c r="L5" s="27" t="s">
        <v>142</v>
      </c>
    </row>
    <row r="6" spans="1:12" s="23" customFormat="1" ht="17" x14ac:dyDescent="0.25">
      <c r="A6" s="20">
        <v>102</v>
      </c>
      <c r="B6" s="20">
        <v>1000102</v>
      </c>
      <c r="C6" s="20">
        <v>1001102</v>
      </c>
      <c r="D6" s="20">
        <v>0</v>
      </c>
      <c r="E6" s="20">
        <v>20</v>
      </c>
      <c r="F6" s="20">
        <v>0</v>
      </c>
      <c r="G6" s="20">
        <v>0</v>
      </c>
      <c r="H6" s="20">
        <v>0</v>
      </c>
      <c r="I6" s="26" t="s">
        <v>143</v>
      </c>
      <c r="K6" s="27" t="s">
        <v>144</v>
      </c>
      <c r="L6" s="28" t="s">
        <v>145</v>
      </c>
    </row>
    <row r="7" spans="1:12" s="23" customFormat="1" ht="17" x14ac:dyDescent="0.25">
      <c r="A7" s="20">
        <v>103</v>
      </c>
      <c r="B7" s="20">
        <v>1000103</v>
      </c>
      <c r="C7" s="20">
        <v>1001103</v>
      </c>
      <c r="D7" s="20">
        <v>0</v>
      </c>
      <c r="E7" s="20">
        <v>99999</v>
      </c>
      <c r="F7" s="20">
        <v>0</v>
      </c>
      <c r="G7" s="20">
        <v>0</v>
      </c>
      <c r="H7" s="20">
        <v>0</v>
      </c>
      <c r="I7" s="26" t="s">
        <v>146</v>
      </c>
      <c r="K7" s="27" t="s">
        <v>147</v>
      </c>
      <c r="L7" s="27" t="s">
        <v>148</v>
      </c>
    </row>
    <row r="8" spans="1:12" s="23" customFormat="1" ht="17" x14ac:dyDescent="0.25">
      <c r="A8" s="20">
        <v>104</v>
      </c>
      <c r="B8" s="20">
        <v>1000104</v>
      </c>
      <c r="C8" s="20">
        <v>1001104</v>
      </c>
      <c r="D8" s="20">
        <v>0</v>
      </c>
      <c r="E8" s="20">
        <v>99</v>
      </c>
      <c r="F8" s="20">
        <v>1</v>
      </c>
      <c r="G8" s="20">
        <v>500</v>
      </c>
      <c r="H8" s="20">
        <v>0</v>
      </c>
      <c r="I8" s="26" t="s">
        <v>149</v>
      </c>
      <c r="K8" s="27" t="s">
        <v>150</v>
      </c>
      <c r="L8" s="27" t="s">
        <v>151</v>
      </c>
    </row>
    <row r="9" spans="1:12" s="23" customFormat="1" ht="17" x14ac:dyDescent="0.25">
      <c r="A9" s="20">
        <v>201</v>
      </c>
      <c r="B9" s="20">
        <v>1000201</v>
      </c>
      <c r="C9" s="20">
        <v>1002101</v>
      </c>
      <c r="D9" s="20">
        <v>0</v>
      </c>
      <c r="E9" s="20">
        <v>999</v>
      </c>
      <c r="F9" s="20">
        <v>0</v>
      </c>
      <c r="G9" s="20">
        <v>200</v>
      </c>
      <c r="H9" s="20">
        <v>0</v>
      </c>
      <c r="I9" s="26" t="s">
        <v>152</v>
      </c>
      <c r="K9" s="27" t="s">
        <v>153</v>
      </c>
      <c r="L9" s="27" t="s">
        <v>154</v>
      </c>
    </row>
    <row r="10" spans="1:12" s="23" customFormat="1" ht="17" x14ac:dyDescent="0.25">
      <c r="A10" s="20">
        <v>202</v>
      </c>
      <c r="B10" s="20">
        <v>1000202</v>
      </c>
      <c r="C10" s="20">
        <v>1002102</v>
      </c>
      <c r="D10" s="20">
        <v>0</v>
      </c>
      <c r="E10" s="20">
        <v>999</v>
      </c>
      <c r="F10" s="20">
        <v>0</v>
      </c>
      <c r="G10" s="20">
        <v>200</v>
      </c>
      <c r="H10" s="20">
        <v>0</v>
      </c>
      <c r="I10" s="26" t="s">
        <v>155</v>
      </c>
      <c r="K10" s="27" t="s">
        <v>156</v>
      </c>
      <c r="L10" s="27" t="s">
        <v>157</v>
      </c>
    </row>
    <row r="11" spans="1:12" ht="17" x14ac:dyDescent="0.25">
      <c r="A11" s="24">
        <v>203</v>
      </c>
      <c r="B11" s="24">
        <v>1000203</v>
      </c>
      <c r="C11" s="20">
        <v>1002103</v>
      </c>
      <c r="D11" s="20">
        <v>0</v>
      </c>
      <c r="E11" s="20">
        <v>999</v>
      </c>
      <c r="F11" s="20">
        <v>0</v>
      </c>
      <c r="G11" s="20">
        <v>600</v>
      </c>
      <c r="H11" s="20">
        <v>0</v>
      </c>
      <c r="I11" s="26" t="s">
        <v>158</v>
      </c>
      <c r="K11" s="13" t="s">
        <v>159</v>
      </c>
      <c r="L11" s="13" t="s">
        <v>160</v>
      </c>
    </row>
    <row r="12" spans="1:12" ht="17" x14ac:dyDescent="0.25">
      <c r="A12" s="25"/>
      <c r="B12" s="25"/>
      <c r="C12" s="25"/>
    </row>
    <row r="13" spans="1:12" ht="17" x14ac:dyDescent="0.25">
      <c r="A13" s="25"/>
      <c r="B13" s="25"/>
      <c r="C13" s="25"/>
    </row>
  </sheetData>
  <dataValidations count="1">
    <dataValidation type="list" allowBlank="1" showInputMessage="1" showErrorMessage="1" sqref="A3:D3 E3 F3 G3 H3 I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7"/>
  <sheetViews>
    <sheetView workbookViewId="0">
      <selection activeCell="C10" sqref="C10:D10"/>
    </sheetView>
  </sheetViews>
  <sheetFormatPr baseColWidth="10" defaultColWidth="9" defaultRowHeight="15" x14ac:dyDescent="0.2"/>
  <cols>
    <col min="5" max="5" width="10.33203125" customWidth="1"/>
    <col min="7" max="7" width="20.83203125" customWidth="1"/>
  </cols>
  <sheetData>
    <row r="1" spans="1:7" ht="51" x14ac:dyDescent="0.2">
      <c r="A1" s="1" t="s">
        <v>28</v>
      </c>
      <c r="B1" s="1"/>
      <c r="C1" s="2"/>
      <c r="D1" s="2"/>
      <c r="E1" s="2"/>
      <c r="F1" s="2"/>
      <c r="G1" s="2"/>
    </row>
    <row r="2" spans="1:7" ht="17" x14ac:dyDescent="0.2">
      <c r="A2" s="1" t="s">
        <v>29</v>
      </c>
      <c r="B2" s="1" t="s">
        <v>161</v>
      </c>
      <c r="C2" s="2" t="s">
        <v>36</v>
      </c>
      <c r="D2" s="2" t="s">
        <v>162</v>
      </c>
      <c r="E2" s="2" t="s">
        <v>163</v>
      </c>
      <c r="F2" s="2" t="s">
        <v>164</v>
      </c>
      <c r="G2" s="2" t="s">
        <v>165</v>
      </c>
    </row>
    <row r="3" spans="1:7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37</v>
      </c>
      <c r="F3" s="2" t="s">
        <v>37</v>
      </c>
      <c r="G3" s="2" t="s">
        <v>38</v>
      </c>
    </row>
    <row r="4" spans="1:7" ht="17" x14ac:dyDescent="0.2">
      <c r="A4" s="1" t="s">
        <v>40</v>
      </c>
      <c r="B4" s="1" t="s">
        <v>166</v>
      </c>
      <c r="C4" s="2" t="s">
        <v>134</v>
      </c>
      <c r="D4" s="2" t="s">
        <v>67</v>
      </c>
      <c r="E4" s="2" t="s">
        <v>167</v>
      </c>
      <c r="F4" s="2" t="s">
        <v>168</v>
      </c>
      <c r="G4" s="2" t="s">
        <v>169</v>
      </c>
    </row>
    <row r="5" spans="1:7" ht="17" x14ac:dyDescent="0.25">
      <c r="A5" s="20">
        <v>1</v>
      </c>
      <c r="B5" s="20">
        <v>101</v>
      </c>
      <c r="C5" s="13">
        <v>1000204</v>
      </c>
      <c r="D5" s="9">
        <v>1</v>
      </c>
      <c r="E5" s="21">
        <v>0</v>
      </c>
      <c r="F5" s="21"/>
      <c r="G5" s="22" t="s">
        <v>170</v>
      </c>
    </row>
    <row r="6" spans="1:7" ht="17" x14ac:dyDescent="0.25">
      <c r="A6" s="20">
        <v>2</v>
      </c>
      <c r="B6" s="20">
        <v>102</v>
      </c>
      <c r="C6" s="13">
        <v>1000205</v>
      </c>
      <c r="D6" s="9">
        <v>1</v>
      </c>
      <c r="E6" s="21">
        <v>0</v>
      </c>
      <c r="F6" s="21"/>
      <c r="G6" s="22" t="s">
        <v>171</v>
      </c>
    </row>
    <row r="7" spans="1:7" ht="17" x14ac:dyDescent="0.25">
      <c r="A7" s="20">
        <v>3</v>
      </c>
      <c r="B7" s="20">
        <v>200</v>
      </c>
      <c r="C7" s="13">
        <v>1000206</v>
      </c>
      <c r="D7" s="9">
        <v>2</v>
      </c>
      <c r="E7" s="21">
        <v>0</v>
      </c>
      <c r="F7" s="21"/>
      <c r="G7" s="22" t="s">
        <v>172</v>
      </c>
    </row>
  </sheetData>
  <dataValidations count="1">
    <dataValidation type="list" allowBlank="1" showInputMessage="1" showErrorMessage="1" sqref="A3:C3 D3 E3 F3 G3">
      <formula1>"STRING,INT,FLOAT,DOUBLE,BOOL,MACRO"</formula1>
    </dataValidation>
  </dataValidations>
  <pageMargins left="0.75" right="0.75" top="1" bottom="1" header="0.51180555555555596" footer="0.51180555555555596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selection activeCell="J5" sqref="J5"/>
    </sheetView>
  </sheetViews>
  <sheetFormatPr baseColWidth="10" defaultColWidth="9.1640625" defaultRowHeight="15" x14ac:dyDescent="0.2"/>
  <cols>
    <col min="6" max="6" width="17.5" customWidth="1"/>
    <col min="7" max="8" width="9.1640625" style="4"/>
    <col min="10" max="10" width="9.33203125" customWidth="1"/>
    <col min="15" max="15" width="40.1640625" customWidth="1"/>
  </cols>
  <sheetData>
    <row r="1" spans="1:18" ht="51" x14ac:dyDescent="0.2">
      <c r="A1" s="1" t="s">
        <v>28</v>
      </c>
      <c r="B1" s="2"/>
      <c r="C1" s="2"/>
      <c r="D1" s="2"/>
      <c r="E1" s="2"/>
      <c r="F1" s="17"/>
      <c r="G1" s="2"/>
      <c r="H1" s="2"/>
      <c r="I1" s="2"/>
      <c r="J1" s="2"/>
    </row>
    <row r="2" spans="1:18" ht="17" x14ac:dyDescent="0.2">
      <c r="A2" s="1" t="s">
        <v>29</v>
      </c>
      <c r="B2" s="2" t="s">
        <v>173</v>
      </c>
      <c r="C2" s="2" t="s">
        <v>174</v>
      </c>
      <c r="D2" s="2" t="s">
        <v>175</v>
      </c>
      <c r="E2" s="2" t="s">
        <v>176</v>
      </c>
      <c r="F2" s="17" t="s">
        <v>177</v>
      </c>
      <c r="G2" s="2" t="s">
        <v>178</v>
      </c>
      <c r="H2" s="2" t="s">
        <v>179</v>
      </c>
      <c r="I2" s="2" t="s">
        <v>180</v>
      </c>
      <c r="J2" s="2" t="s">
        <v>181</v>
      </c>
    </row>
    <row r="3" spans="1:18" ht="17" x14ac:dyDescent="0.2">
      <c r="A3" s="1" t="s">
        <v>37</v>
      </c>
      <c r="B3" s="2" t="s">
        <v>37</v>
      </c>
      <c r="C3" s="2" t="s">
        <v>37</v>
      </c>
      <c r="D3" s="2" t="s">
        <v>37</v>
      </c>
      <c r="E3" s="2" t="s">
        <v>37</v>
      </c>
      <c r="F3" s="17" t="s">
        <v>38</v>
      </c>
      <c r="G3" s="2" t="s">
        <v>37</v>
      </c>
      <c r="H3" s="2" t="s">
        <v>37</v>
      </c>
      <c r="I3" s="2" t="s">
        <v>37</v>
      </c>
      <c r="J3" s="2" t="s">
        <v>37</v>
      </c>
    </row>
    <row r="4" spans="1:18" ht="34" x14ac:dyDescent="0.2">
      <c r="A4" s="1" t="s">
        <v>40</v>
      </c>
      <c r="B4" s="2" t="s">
        <v>67</v>
      </c>
      <c r="C4" s="2" t="s">
        <v>182</v>
      </c>
      <c r="D4" s="2" t="s">
        <v>183</v>
      </c>
      <c r="E4" s="2" t="s">
        <v>135</v>
      </c>
      <c r="F4" s="17" t="s">
        <v>113</v>
      </c>
      <c r="G4" s="2" t="s">
        <v>184</v>
      </c>
      <c r="H4" s="2" t="s">
        <v>45</v>
      </c>
      <c r="I4" s="2" t="s">
        <v>185</v>
      </c>
      <c r="J4" s="2" t="s">
        <v>47</v>
      </c>
    </row>
    <row r="5" spans="1:18" x14ac:dyDescent="0.2">
      <c r="A5" s="13">
        <v>200000</v>
      </c>
      <c r="B5" s="13">
        <v>201</v>
      </c>
      <c r="C5" s="9">
        <v>0</v>
      </c>
      <c r="D5" s="13">
        <v>200001</v>
      </c>
      <c r="E5" s="13">
        <v>1</v>
      </c>
      <c r="F5" s="13" t="s">
        <v>140</v>
      </c>
      <c r="G5" s="9">
        <v>101</v>
      </c>
      <c r="H5" s="9">
        <v>50</v>
      </c>
      <c r="I5" s="18">
        <v>2010035</v>
      </c>
      <c r="J5" s="13">
        <v>1003001</v>
      </c>
      <c r="M5" s="13" t="s">
        <v>186</v>
      </c>
      <c r="N5" s="13" t="s">
        <v>187</v>
      </c>
      <c r="O5" s="13" t="s">
        <v>188</v>
      </c>
      <c r="R5">
        <f>SUMIFS(H:H,G:G,103)</f>
        <v>109</v>
      </c>
    </row>
    <row r="6" spans="1:18" x14ac:dyDescent="0.2">
      <c r="A6" s="13">
        <v>200001</v>
      </c>
      <c r="B6" s="13">
        <v>201</v>
      </c>
      <c r="C6" s="9">
        <v>200000</v>
      </c>
      <c r="D6" s="13">
        <v>200002</v>
      </c>
      <c r="E6" s="13">
        <v>2</v>
      </c>
      <c r="F6" s="13" t="s">
        <v>140</v>
      </c>
      <c r="G6" s="9">
        <v>101</v>
      </c>
      <c r="H6" s="9">
        <v>50</v>
      </c>
      <c r="I6" s="18">
        <v>2010035</v>
      </c>
      <c r="J6" s="13">
        <v>1003001</v>
      </c>
      <c r="M6" s="13" t="s">
        <v>186</v>
      </c>
      <c r="N6" s="13" t="s">
        <v>187</v>
      </c>
      <c r="O6" s="13" t="s">
        <v>189</v>
      </c>
    </row>
    <row r="7" spans="1:18" x14ac:dyDescent="0.2">
      <c r="A7" s="13">
        <v>200002</v>
      </c>
      <c r="B7" s="13">
        <v>201</v>
      </c>
      <c r="C7" s="9">
        <v>200001</v>
      </c>
      <c r="D7" s="13">
        <v>200003</v>
      </c>
      <c r="E7" s="13">
        <v>3</v>
      </c>
      <c r="F7" s="13" t="s">
        <v>140</v>
      </c>
      <c r="G7" s="9">
        <v>101</v>
      </c>
      <c r="H7" s="9">
        <v>50</v>
      </c>
      <c r="I7" s="18">
        <v>2010035</v>
      </c>
      <c r="J7" s="13">
        <v>1003001</v>
      </c>
      <c r="M7" s="13" t="s">
        <v>186</v>
      </c>
      <c r="N7" s="13" t="s">
        <v>187</v>
      </c>
      <c r="O7" s="13" t="s">
        <v>190</v>
      </c>
    </row>
    <row r="8" spans="1:18" x14ac:dyDescent="0.2">
      <c r="A8" s="13">
        <v>200003</v>
      </c>
      <c r="B8" s="13">
        <v>201</v>
      </c>
      <c r="C8" s="9">
        <v>200002</v>
      </c>
      <c r="D8" s="13">
        <v>200004</v>
      </c>
      <c r="E8" s="13">
        <v>4</v>
      </c>
      <c r="F8" s="13" t="s">
        <v>140</v>
      </c>
      <c r="G8" s="9">
        <v>101</v>
      </c>
      <c r="H8" s="9">
        <v>50</v>
      </c>
      <c r="I8" s="18">
        <v>2010035</v>
      </c>
      <c r="J8" s="13">
        <v>1003001</v>
      </c>
      <c r="M8" s="13" t="s">
        <v>186</v>
      </c>
      <c r="N8" s="13" t="s">
        <v>187</v>
      </c>
      <c r="O8" s="13" t="s">
        <v>191</v>
      </c>
    </row>
    <row r="9" spans="1:18" x14ac:dyDescent="0.2">
      <c r="A9" s="13">
        <v>200004</v>
      </c>
      <c r="B9" s="13">
        <v>201</v>
      </c>
      <c r="C9" s="9">
        <v>200003</v>
      </c>
      <c r="D9" s="13">
        <v>200005</v>
      </c>
      <c r="E9" s="13">
        <v>5</v>
      </c>
      <c r="F9" s="13" t="s">
        <v>140</v>
      </c>
      <c r="G9" s="9">
        <v>101</v>
      </c>
      <c r="H9" s="9">
        <v>50</v>
      </c>
      <c r="I9" s="18">
        <v>2010035</v>
      </c>
      <c r="J9" s="13">
        <v>1003001</v>
      </c>
      <c r="M9" s="13" t="s">
        <v>186</v>
      </c>
      <c r="N9" s="13" t="s">
        <v>187</v>
      </c>
      <c r="O9" s="13" t="s">
        <v>192</v>
      </c>
    </row>
    <row r="10" spans="1:18" x14ac:dyDescent="0.2">
      <c r="A10" s="13">
        <v>200005</v>
      </c>
      <c r="B10" s="13">
        <v>201</v>
      </c>
      <c r="C10" s="9">
        <v>200004</v>
      </c>
      <c r="D10" s="13">
        <v>200006</v>
      </c>
      <c r="E10" s="13">
        <v>6</v>
      </c>
      <c r="F10" s="13" t="s">
        <v>140</v>
      </c>
      <c r="G10" s="9">
        <v>101</v>
      </c>
      <c r="H10" s="9">
        <v>50</v>
      </c>
      <c r="I10" s="18">
        <v>2010035</v>
      </c>
      <c r="J10" s="13">
        <v>1003001</v>
      </c>
      <c r="M10" s="13" t="s">
        <v>186</v>
      </c>
      <c r="N10" s="13" t="s">
        <v>187</v>
      </c>
      <c r="O10" s="13" t="s">
        <v>193</v>
      </c>
    </row>
    <row r="11" spans="1:18" x14ac:dyDescent="0.2">
      <c r="A11" s="13">
        <v>200006</v>
      </c>
      <c r="B11" s="13">
        <v>201</v>
      </c>
      <c r="C11" s="9">
        <v>200005</v>
      </c>
      <c r="D11" s="13">
        <v>200007</v>
      </c>
      <c r="E11" s="13">
        <v>7</v>
      </c>
      <c r="F11" s="13" t="s">
        <v>140</v>
      </c>
      <c r="G11" s="9">
        <v>101</v>
      </c>
      <c r="H11" s="9">
        <v>50</v>
      </c>
      <c r="I11" s="18">
        <f t="shared" ref="I11:I16" si="0">I6-1</f>
        <v>2010034</v>
      </c>
      <c r="J11" s="13">
        <v>1003001</v>
      </c>
      <c r="M11" s="13" t="s">
        <v>186</v>
      </c>
      <c r="N11" s="13" t="s">
        <v>187</v>
      </c>
      <c r="O11" s="13" t="s">
        <v>194</v>
      </c>
    </row>
    <row r="12" spans="1:18" x14ac:dyDescent="0.2">
      <c r="A12" s="13">
        <v>200007</v>
      </c>
      <c r="B12" s="13">
        <v>201</v>
      </c>
      <c r="C12" s="9">
        <v>200006</v>
      </c>
      <c r="D12" s="13">
        <v>200008</v>
      </c>
      <c r="E12" s="13">
        <v>8</v>
      </c>
      <c r="F12" s="13" t="s">
        <v>140</v>
      </c>
      <c r="G12" s="9">
        <v>101</v>
      </c>
      <c r="H12" s="9">
        <v>50</v>
      </c>
      <c r="I12" s="18">
        <f t="shared" si="0"/>
        <v>2010034</v>
      </c>
      <c r="J12" s="13">
        <v>1003001</v>
      </c>
      <c r="M12" s="13" t="s">
        <v>186</v>
      </c>
      <c r="N12" s="13" t="s">
        <v>187</v>
      </c>
      <c r="O12" s="13" t="s">
        <v>195</v>
      </c>
    </row>
    <row r="13" spans="1:18" x14ac:dyDescent="0.2">
      <c r="A13" s="13">
        <v>200008</v>
      </c>
      <c r="B13" s="13">
        <v>201</v>
      </c>
      <c r="C13" s="9">
        <v>200007</v>
      </c>
      <c r="D13" s="13">
        <v>200009</v>
      </c>
      <c r="E13" s="13">
        <v>9</v>
      </c>
      <c r="F13" s="13" t="s">
        <v>140</v>
      </c>
      <c r="G13" s="9">
        <v>101</v>
      </c>
      <c r="H13" s="9">
        <v>50</v>
      </c>
      <c r="I13" s="18">
        <f t="shared" si="0"/>
        <v>2010034</v>
      </c>
      <c r="J13" s="13">
        <v>1003001</v>
      </c>
      <c r="M13" s="13" t="s">
        <v>186</v>
      </c>
      <c r="N13" s="13" t="s">
        <v>187</v>
      </c>
      <c r="O13" s="13" t="s">
        <v>196</v>
      </c>
    </row>
    <row r="14" spans="1:18" x14ac:dyDescent="0.2">
      <c r="A14" s="13">
        <v>200009</v>
      </c>
      <c r="B14" s="13">
        <v>201</v>
      </c>
      <c r="C14" s="9">
        <v>200008</v>
      </c>
      <c r="D14" s="13">
        <v>200010</v>
      </c>
      <c r="E14" s="13">
        <v>10</v>
      </c>
      <c r="F14" s="13" t="s">
        <v>140</v>
      </c>
      <c r="G14" s="9">
        <v>101</v>
      </c>
      <c r="H14" s="9">
        <v>50</v>
      </c>
      <c r="I14" s="18">
        <f t="shared" si="0"/>
        <v>2010034</v>
      </c>
      <c r="J14" s="13">
        <v>1003001</v>
      </c>
      <c r="M14" s="13" t="s">
        <v>186</v>
      </c>
      <c r="N14" s="13" t="s">
        <v>187</v>
      </c>
      <c r="O14" s="13" t="s">
        <v>197</v>
      </c>
    </row>
    <row r="15" spans="1:18" x14ac:dyDescent="0.2">
      <c r="A15" s="13">
        <v>200010</v>
      </c>
      <c r="B15" s="13">
        <v>201</v>
      </c>
      <c r="C15" s="9">
        <v>200009</v>
      </c>
      <c r="D15" s="13">
        <v>200011</v>
      </c>
      <c r="E15" s="13">
        <v>11</v>
      </c>
      <c r="F15" s="13" t="s">
        <v>140</v>
      </c>
      <c r="G15" s="9">
        <v>101</v>
      </c>
      <c r="H15" s="9">
        <v>50</v>
      </c>
      <c r="I15" s="18">
        <f t="shared" si="0"/>
        <v>2010034</v>
      </c>
      <c r="J15" s="13">
        <v>1003001</v>
      </c>
      <c r="M15" s="13" t="s">
        <v>186</v>
      </c>
      <c r="N15" s="13" t="s">
        <v>187</v>
      </c>
      <c r="O15" s="13" t="s">
        <v>198</v>
      </c>
    </row>
    <row r="16" spans="1:18" x14ac:dyDescent="0.2">
      <c r="A16" s="13">
        <v>200011</v>
      </c>
      <c r="B16" s="13">
        <v>201</v>
      </c>
      <c r="C16" s="9">
        <v>200010</v>
      </c>
      <c r="D16" s="13">
        <v>200012</v>
      </c>
      <c r="E16" s="13">
        <v>12</v>
      </c>
      <c r="F16" s="13" t="s">
        <v>140</v>
      </c>
      <c r="G16" s="9">
        <v>101</v>
      </c>
      <c r="H16" s="9">
        <v>50</v>
      </c>
      <c r="I16" s="18">
        <f t="shared" si="0"/>
        <v>2010033</v>
      </c>
      <c r="J16" s="13">
        <v>1003001</v>
      </c>
      <c r="M16" s="13" t="s">
        <v>186</v>
      </c>
      <c r="N16" s="13" t="s">
        <v>187</v>
      </c>
      <c r="O16" s="13" t="s">
        <v>199</v>
      </c>
    </row>
    <row r="17" spans="1:15" x14ac:dyDescent="0.2">
      <c r="A17" s="13">
        <v>200012</v>
      </c>
      <c r="B17" s="13">
        <v>201</v>
      </c>
      <c r="C17" s="9">
        <v>200011</v>
      </c>
      <c r="D17" s="13">
        <v>200013</v>
      </c>
      <c r="E17" s="13">
        <v>13</v>
      </c>
      <c r="F17" s="13" t="s">
        <v>140</v>
      </c>
      <c r="G17" s="9">
        <v>101</v>
      </c>
      <c r="H17" s="9">
        <v>50</v>
      </c>
      <c r="I17" s="18">
        <f t="shared" ref="I17:I29" si="1">I12-1</f>
        <v>2010033</v>
      </c>
      <c r="J17" s="13">
        <v>1003001</v>
      </c>
      <c r="M17" s="13" t="s">
        <v>186</v>
      </c>
      <c r="N17" s="13" t="s">
        <v>187</v>
      </c>
      <c r="O17" s="13" t="s">
        <v>200</v>
      </c>
    </row>
    <row r="18" spans="1:15" x14ac:dyDescent="0.2">
      <c r="A18" s="13">
        <v>200013</v>
      </c>
      <c r="B18" s="13">
        <v>201</v>
      </c>
      <c r="C18" s="9">
        <v>200012</v>
      </c>
      <c r="D18" s="13">
        <v>200014</v>
      </c>
      <c r="E18" s="13">
        <v>14</v>
      </c>
      <c r="F18" s="13" t="s">
        <v>140</v>
      </c>
      <c r="G18" s="9">
        <v>101</v>
      </c>
      <c r="H18" s="9">
        <v>50</v>
      </c>
      <c r="I18" s="18">
        <f t="shared" si="1"/>
        <v>2010033</v>
      </c>
      <c r="J18" s="13">
        <v>1003001</v>
      </c>
      <c r="M18" s="13" t="s">
        <v>186</v>
      </c>
      <c r="N18" s="13" t="s">
        <v>187</v>
      </c>
      <c r="O18" s="13" t="s">
        <v>201</v>
      </c>
    </row>
    <row r="19" spans="1:15" x14ac:dyDescent="0.2">
      <c r="A19" s="13">
        <v>200014</v>
      </c>
      <c r="B19" s="13">
        <v>201</v>
      </c>
      <c r="C19" s="9">
        <v>200013</v>
      </c>
      <c r="D19" s="13">
        <v>200015</v>
      </c>
      <c r="E19" s="13">
        <v>15</v>
      </c>
      <c r="F19" s="13" t="s">
        <v>140</v>
      </c>
      <c r="G19" s="9">
        <v>101</v>
      </c>
      <c r="H19" s="9">
        <v>50</v>
      </c>
      <c r="I19" s="18">
        <f t="shared" si="1"/>
        <v>2010033</v>
      </c>
      <c r="J19" s="13">
        <v>1003001</v>
      </c>
      <c r="M19" s="13" t="s">
        <v>186</v>
      </c>
      <c r="N19" s="13" t="s">
        <v>187</v>
      </c>
      <c r="O19" s="13" t="s">
        <v>202</v>
      </c>
    </row>
    <row r="20" spans="1:15" x14ac:dyDescent="0.2">
      <c r="A20" s="13">
        <v>200015</v>
      </c>
      <c r="B20" s="13">
        <v>201</v>
      </c>
      <c r="C20" s="9">
        <v>200014</v>
      </c>
      <c r="D20" s="13">
        <v>200016</v>
      </c>
      <c r="E20" s="13">
        <v>16</v>
      </c>
      <c r="F20" s="13" t="s">
        <v>140</v>
      </c>
      <c r="G20" s="9">
        <v>101</v>
      </c>
      <c r="H20" s="9">
        <v>50</v>
      </c>
      <c r="I20" s="18">
        <f t="shared" si="1"/>
        <v>2010033</v>
      </c>
      <c r="J20" s="13">
        <v>1003001</v>
      </c>
      <c r="M20" s="13" t="s">
        <v>186</v>
      </c>
      <c r="N20" s="13" t="s">
        <v>187</v>
      </c>
      <c r="O20" s="13" t="s">
        <v>203</v>
      </c>
    </row>
    <row r="21" spans="1:15" x14ac:dyDescent="0.2">
      <c r="A21" s="13">
        <v>200016</v>
      </c>
      <c r="B21" s="13">
        <v>201</v>
      </c>
      <c r="C21" s="9">
        <v>200015</v>
      </c>
      <c r="D21" s="13">
        <v>200017</v>
      </c>
      <c r="E21" s="13">
        <v>17</v>
      </c>
      <c r="F21" s="13" t="s">
        <v>140</v>
      </c>
      <c r="G21" s="9">
        <v>101</v>
      </c>
      <c r="H21" s="9">
        <v>50</v>
      </c>
      <c r="I21" s="18">
        <f t="shared" si="1"/>
        <v>2010032</v>
      </c>
      <c r="J21" s="13">
        <v>1003001</v>
      </c>
      <c r="M21" s="13" t="s">
        <v>186</v>
      </c>
      <c r="N21" s="13" t="s">
        <v>187</v>
      </c>
      <c r="O21" s="13" t="s">
        <v>204</v>
      </c>
    </row>
    <row r="22" spans="1:15" x14ac:dyDescent="0.2">
      <c r="A22" s="13">
        <v>200017</v>
      </c>
      <c r="B22" s="13">
        <v>201</v>
      </c>
      <c r="C22" s="9">
        <v>200016</v>
      </c>
      <c r="D22" s="13">
        <v>200018</v>
      </c>
      <c r="E22" s="13">
        <v>18</v>
      </c>
      <c r="F22" s="13" t="s">
        <v>140</v>
      </c>
      <c r="G22" s="9">
        <v>101</v>
      </c>
      <c r="H22" s="9">
        <v>50</v>
      </c>
      <c r="I22" s="18">
        <f t="shared" si="1"/>
        <v>2010032</v>
      </c>
      <c r="J22" s="13">
        <v>1003001</v>
      </c>
      <c r="M22" s="13" t="s">
        <v>186</v>
      </c>
      <c r="N22" s="13" t="s">
        <v>187</v>
      </c>
      <c r="O22" s="13" t="s">
        <v>205</v>
      </c>
    </row>
    <row r="23" spans="1:15" x14ac:dyDescent="0.2">
      <c r="A23" s="13">
        <v>200018</v>
      </c>
      <c r="B23" s="13">
        <v>201</v>
      </c>
      <c r="C23" s="9">
        <v>200017</v>
      </c>
      <c r="D23" s="13">
        <v>200019</v>
      </c>
      <c r="E23" s="13">
        <v>19</v>
      </c>
      <c r="F23" s="13" t="s">
        <v>140</v>
      </c>
      <c r="G23" s="9">
        <v>101</v>
      </c>
      <c r="H23" s="9">
        <v>50</v>
      </c>
      <c r="I23" s="18">
        <f t="shared" si="1"/>
        <v>2010032</v>
      </c>
      <c r="J23" s="13">
        <v>1003001</v>
      </c>
      <c r="M23" s="13" t="s">
        <v>186</v>
      </c>
      <c r="N23" s="13" t="s">
        <v>187</v>
      </c>
      <c r="O23" s="13" t="s">
        <v>206</v>
      </c>
    </row>
    <row r="24" spans="1:15" x14ac:dyDescent="0.2">
      <c r="A24" s="13">
        <v>200019</v>
      </c>
      <c r="B24" s="13">
        <v>201</v>
      </c>
      <c r="C24" s="9">
        <v>200018</v>
      </c>
      <c r="D24" s="13">
        <v>200020</v>
      </c>
      <c r="E24" s="13">
        <v>20</v>
      </c>
      <c r="F24" s="13" t="s">
        <v>140</v>
      </c>
      <c r="G24" s="9">
        <v>101</v>
      </c>
      <c r="H24" s="9">
        <v>50</v>
      </c>
      <c r="I24" s="18">
        <f t="shared" si="1"/>
        <v>2010032</v>
      </c>
      <c r="J24" s="13">
        <v>1003001</v>
      </c>
      <c r="M24" s="13" t="s">
        <v>186</v>
      </c>
      <c r="N24" s="13" t="s">
        <v>187</v>
      </c>
      <c r="O24" s="13" t="s">
        <v>207</v>
      </c>
    </row>
    <row r="25" spans="1:15" x14ac:dyDescent="0.2">
      <c r="A25" s="13">
        <v>200020</v>
      </c>
      <c r="B25" s="13">
        <v>201</v>
      </c>
      <c r="C25" s="9">
        <v>200019</v>
      </c>
      <c r="D25" s="13">
        <v>200021</v>
      </c>
      <c r="E25" s="13">
        <v>21</v>
      </c>
      <c r="F25" s="13" t="s">
        <v>140</v>
      </c>
      <c r="G25" s="9">
        <v>101</v>
      </c>
      <c r="H25" s="9">
        <v>50</v>
      </c>
      <c r="I25" s="18">
        <f t="shared" si="1"/>
        <v>2010032</v>
      </c>
      <c r="J25" s="13">
        <v>1003001</v>
      </c>
      <c r="M25" s="13" t="s">
        <v>186</v>
      </c>
      <c r="N25" s="13" t="s">
        <v>187</v>
      </c>
      <c r="O25" s="13" t="s">
        <v>208</v>
      </c>
    </row>
    <row r="26" spans="1:15" x14ac:dyDescent="0.2">
      <c r="A26" s="13">
        <v>200021</v>
      </c>
      <c r="B26" s="13">
        <v>201</v>
      </c>
      <c r="C26" s="9">
        <v>200020</v>
      </c>
      <c r="D26" s="13">
        <v>200022</v>
      </c>
      <c r="E26" s="13">
        <v>22</v>
      </c>
      <c r="F26" s="13" t="s">
        <v>140</v>
      </c>
      <c r="G26" s="9">
        <v>101</v>
      </c>
      <c r="H26" s="9">
        <v>50</v>
      </c>
      <c r="I26" s="18">
        <f t="shared" si="1"/>
        <v>2010031</v>
      </c>
      <c r="J26" s="13">
        <v>1003001</v>
      </c>
      <c r="M26" s="13" t="s">
        <v>186</v>
      </c>
      <c r="N26" s="13" t="s">
        <v>187</v>
      </c>
      <c r="O26" s="13" t="s">
        <v>209</v>
      </c>
    </row>
    <row r="27" spans="1:15" x14ac:dyDescent="0.2">
      <c r="A27" s="13">
        <v>200022</v>
      </c>
      <c r="B27" s="13">
        <v>201</v>
      </c>
      <c r="C27" s="9">
        <v>200021</v>
      </c>
      <c r="D27" s="13">
        <v>200023</v>
      </c>
      <c r="E27" s="13">
        <v>23</v>
      </c>
      <c r="F27" s="13" t="s">
        <v>140</v>
      </c>
      <c r="G27" s="9">
        <v>101</v>
      </c>
      <c r="H27" s="9">
        <v>50</v>
      </c>
      <c r="I27" s="18">
        <f t="shared" si="1"/>
        <v>2010031</v>
      </c>
      <c r="J27" s="13">
        <v>1003001</v>
      </c>
      <c r="M27" s="13" t="s">
        <v>186</v>
      </c>
      <c r="N27" s="13" t="s">
        <v>187</v>
      </c>
      <c r="O27" s="13" t="s">
        <v>210</v>
      </c>
    </row>
    <row r="28" spans="1:15" x14ac:dyDescent="0.2">
      <c r="A28" s="13">
        <v>200023</v>
      </c>
      <c r="B28" s="13">
        <v>201</v>
      </c>
      <c r="C28" s="9">
        <v>200022</v>
      </c>
      <c r="D28" s="13">
        <v>200024</v>
      </c>
      <c r="E28" s="13">
        <v>24</v>
      </c>
      <c r="F28" s="13" t="s">
        <v>140</v>
      </c>
      <c r="G28" s="9">
        <v>101</v>
      </c>
      <c r="H28" s="9">
        <v>50</v>
      </c>
      <c r="I28" s="18">
        <f t="shared" si="1"/>
        <v>2010031</v>
      </c>
      <c r="J28" s="13">
        <v>1003001</v>
      </c>
      <c r="M28" s="13" t="s">
        <v>186</v>
      </c>
      <c r="N28" s="13" t="s">
        <v>187</v>
      </c>
      <c r="O28" s="13" t="s">
        <v>211</v>
      </c>
    </row>
    <row r="29" spans="1:15" x14ac:dyDescent="0.2">
      <c r="A29" s="13">
        <v>200024</v>
      </c>
      <c r="B29" s="13">
        <v>201</v>
      </c>
      <c r="C29" s="9">
        <v>200023</v>
      </c>
      <c r="D29" s="13">
        <v>200025</v>
      </c>
      <c r="E29" s="13">
        <v>25</v>
      </c>
      <c r="F29" s="13" t="s">
        <v>140</v>
      </c>
      <c r="G29" s="9">
        <v>101</v>
      </c>
      <c r="H29" s="9">
        <v>50</v>
      </c>
      <c r="I29" s="18">
        <f t="shared" si="1"/>
        <v>2010031</v>
      </c>
      <c r="J29" s="13">
        <v>1003001</v>
      </c>
      <c r="M29" s="13" t="s">
        <v>186</v>
      </c>
      <c r="N29" s="13" t="s">
        <v>187</v>
      </c>
      <c r="O29" s="13" t="s">
        <v>212</v>
      </c>
    </row>
    <row r="30" spans="1:15" x14ac:dyDescent="0.2">
      <c r="A30" s="13">
        <v>200025</v>
      </c>
      <c r="B30" s="13">
        <v>201</v>
      </c>
      <c r="C30" s="9">
        <v>200024</v>
      </c>
      <c r="D30" s="13">
        <v>200026</v>
      </c>
      <c r="E30" s="13">
        <v>26</v>
      </c>
      <c r="F30" s="13" t="s">
        <v>140</v>
      </c>
      <c r="G30" s="9">
        <v>101</v>
      </c>
      <c r="H30" s="9">
        <v>50</v>
      </c>
      <c r="I30" s="18">
        <v>2010031</v>
      </c>
      <c r="J30" s="13">
        <v>1003001</v>
      </c>
      <c r="M30" s="13" t="s">
        <v>186</v>
      </c>
      <c r="N30" s="13" t="s">
        <v>187</v>
      </c>
      <c r="O30" s="13" t="s">
        <v>213</v>
      </c>
    </row>
    <row r="31" spans="1:15" x14ac:dyDescent="0.2">
      <c r="A31" s="13">
        <v>200026</v>
      </c>
      <c r="B31" s="13">
        <v>201</v>
      </c>
      <c r="C31" s="9">
        <v>200025</v>
      </c>
      <c r="D31" s="13">
        <v>200027</v>
      </c>
      <c r="E31" s="13">
        <v>27</v>
      </c>
      <c r="F31" s="13" t="s">
        <v>140</v>
      </c>
      <c r="G31" s="9">
        <v>101</v>
      </c>
      <c r="H31" s="9">
        <v>50</v>
      </c>
      <c r="I31" s="18">
        <v>2010031</v>
      </c>
      <c r="J31" s="13">
        <v>1003001</v>
      </c>
      <c r="M31" s="13" t="s">
        <v>186</v>
      </c>
      <c r="N31" s="13" t="s">
        <v>187</v>
      </c>
      <c r="O31" s="13" t="s">
        <v>214</v>
      </c>
    </row>
    <row r="32" spans="1:15" x14ac:dyDescent="0.2">
      <c r="A32" s="13">
        <v>200027</v>
      </c>
      <c r="B32" s="13">
        <v>201</v>
      </c>
      <c r="C32" s="9">
        <v>200026</v>
      </c>
      <c r="D32" s="13">
        <v>200028</v>
      </c>
      <c r="E32" s="13">
        <v>28</v>
      </c>
      <c r="F32" s="13" t="s">
        <v>140</v>
      </c>
      <c r="G32" s="9">
        <v>101</v>
      </c>
      <c r="H32" s="9">
        <v>50</v>
      </c>
      <c r="I32" s="18">
        <v>2010031</v>
      </c>
      <c r="J32" s="13">
        <v>1003001</v>
      </c>
      <c r="M32" s="13" t="s">
        <v>186</v>
      </c>
      <c r="N32" s="13" t="s">
        <v>187</v>
      </c>
      <c r="O32" s="13" t="s">
        <v>215</v>
      </c>
    </row>
    <row r="33" spans="1:15" x14ac:dyDescent="0.2">
      <c r="A33" s="13">
        <v>200028</v>
      </c>
      <c r="B33" s="13">
        <v>201</v>
      </c>
      <c r="C33" s="9">
        <v>200027</v>
      </c>
      <c r="D33" s="13">
        <v>200029</v>
      </c>
      <c r="E33" s="13">
        <v>29</v>
      </c>
      <c r="F33" s="13" t="s">
        <v>140</v>
      </c>
      <c r="G33" s="9">
        <v>101</v>
      </c>
      <c r="H33" s="9">
        <v>50</v>
      </c>
      <c r="I33" s="18">
        <v>2010031</v>
      </c>
      <c r="J33" s="13">
        <v>1003001</v>
      </c>
      <c r="M33" s="13" t="s">
        <v>186</v>
      </c>
      <c r="N33" s="13" t="s">
        <v>187</v>
      </c>
      <c r="O33" s="13" t="s">
        <v>216</v>
      </c>
    </row>
    <row r="34" spans="1:15" x14ac:dyDescent="0.2">
      <c r="A34" s="13">
        <v>200029</v>
      </c>
      <c r="B34" s="13">
        <v>201</v>
      </c>
      <c r="C34" s="9">
        <v>200028</v>
      </c>
      <c r="D34" s="13">
        <v>200030</v>
      </c>
      <c r="E34" s="13">
        <v>30</v>
      </c>
      <c r="F34" s="13" t="s">
        <v>140</v>
      </c>
      <c r="G34" s="9">
        <v>101</v>
      </c>
      <c r="H34" s="9">
        <v>50</v>
      </c>
      <c r="I34" s="18">
        <v>2010031</v>
      </c>
      <c r="J34" s="13">
        <v>1003001</v>
      </c>
      <c r="M34" s="13" t="s">
        <v>186</v>
      </c>
      <c r="N34" s="13" t="s">
        <v>187</v>
      </c>
      <c r="O34" s="13" t="s">
        <v>217</v>
      </c>
    </row>
    <row r="35" spans="1:15" x14ac:dyDescent="0.2">
      <c r="A35" s="13">
        <v>200030</v>
      </c>
      <c r="B35" s="13">
        <v>201</v>
      </c>
      <c r="C35" s="9">
        <v>200029</v>
      </c>
      <c r="D35" s="13">
        <v>200031</v>
      </c>
      <c r="E35" s="13">
        <v>31</v>
      </c>
      <c r="F35" s="13" t="s">
        <v>140</v>
      </c>
      <c r="G35" s="9">
        <v>101</v>
      </c>
      <c r="H35" s="9">
        <v>50</v>
      </c>
      <c r="I35" s="18">
        <v>2010031</v>
      </c>
      <c r="J35" s="13">
        <v>1003001</v>
      </c>
      <c r="M35" s="13" t="s">
        <v>186</v>
      </c>
      <c r="N35" s="13" t="s">
        <v>187</v>
      </c>
      <c r="O35" s="13" t="s">
        <v>218</v>
      </c>
    </row>
    <row r="36" spans="1:15" x14ac:dyDescent="0.2">
      <c r="A36" s="13">
        <v>200031</v>
      </c>
      <c r="B36" s="13">
        <v>201</v>
      </c>
      <c r="C36" s="9">
        <v>200030</v>
      </c>
      <c r="D36" s="13">
        <v>200032</v>
      </c>
      <c r="E36" s="13">
        <v>32</v>
      </c>
      <c r="F36" s="13" t="s">
        <v>140</v>
      </c>
      <c r="G36" s="9">
        <v>101</v>
      </c>
      <c r="H36" s="9">
        <v>50</v>
      </c>
      <c r="I36" s="18">
        <v>2010031</v>
      </c>
      <c r="J36" s="13">
        <v>1003001</v>
      </c>
      <c r="M36" s="13" t="s">
        <v>186</v>
      </c>
      <c r="N36" s="13" t="s">
        <v>187</v>
      </c>
      <c r="O36" s="13" t="s">
        <v>219</v>
      </c>
    </row>
    <row r="37" spans="1:15" x14ac:dyDescent="0.2">
      <c r="A37" s="13">
        <v>200032</v>
      </c>
      <c r="B37" s="13">
        <v>201</v>
      </c>
      <c r="C37" s="9">
        <v>200031</v>
      </c>
      <c r="D37" s="13">
        <v>200033</v>
      </c>
      <c r="E37" s="13">
        <v>33</v>
      </c>
      <c r="F37" s="13" t="s">
        <v>140</v>
      </c>
      <c r="G37" s="9">
        <v>101</v>
      </c>
      <c r="H37" s="9">
        <v>50</v>
      </c>
      <c r="I37" s="18">
        <v>2010031</v>
      </c>
      <c r="J37" s="13">
        <v>1003001</v>
      </c>
      <c r="M37" s="13" t="s">
        <v>186</v>
      </c>
      <c r="N37" s="13" t="s">
        <v>187</v>
      </c>
      <c r="O37" s="13" t="s">
        <v>220</v>
      </c>
    </row>
    <row r="38" spans="1:15" x14ac:dyDescent="0.2">
      <c r="A38" s="13">
        <v>200033</v>
      </c>
      <c r="B38" s="13">
        <v>201</v>
      </c>
      <c r="C38" s="9">
        <v>200032</v>
      </c>
      <c r="D38" s="13">
        <v>200034</v>
      </c>
      <c r="E38" s="13">
        <v>34</v>
      </c>
      <c r="F38" s="13" t="s">
        <v>140</v>
      </c>
      <c r="G38" s="9">
        <v>101</v>
      </c>
      <c r="H38" s="9">
        <v>50</v>
      </c>
      <c r="I38" s="18">
        <v>2010031</v>
      </c>
      <c r="J38" s="13">
        <v>1003001</v>
      </c>
      <c r="M38" s="13" t="s">
        <v>186</v>
      </c>
      <c r="N38" s="13" t="s">
        <v>187</v>
      </c>
      <c r="O38" s="13" t="s">
        <v>221</v>
      </c>
    </row>
    <row r="39" spans="1:15" x14ac:dyDescent="0.2">
      <c r="A39" s="13">
        <v>200034</v>
      </c>
      <c r="B39" s="13">
        <v>201</v>
      </c>
      <c r="C39" s="9">
        <v>200033</v>
      </c>
      <c r="D39" s="13">
        <v>200035</v>
      </c>
      <c r="E39" s="13">
        <v>35</v>
      </c>
      <c r="F39" s="13" t="s">
        <v>140</v>
      </c>
      <c r="G39" s="9">
        <v>101</v>
      </c>
      <c r="H39" s="9">
        <v>50</v>
      </c>
      <c r="I39" s="18">
        <v>2010031</v>
      </c>
      <c r="J39" s="13">
        <v>1003001</v>
      </c>
      <c r="M39" s="13" t="s">
        <v>186</v>
      </c>
      <c r="N39" s="13" t="s">
        <v>187</v>
      </c>
      <c r="O39" s="13" t="s">
        <v>222</v>
      </c>
    </row>
    <row r="40" spans="1:15" x14ac:dyDescent="0.2">
      <c r="A40" s="13">
        <v>200035</v>
      </c>
      <c r="B40" s="13">
        <v>201</v>
      </c>
      <c r="C40" s="9">
        <v>200034</v>
      </c>
      <c r="D40" s="13">
        <v>200036</v>
      </c>
      <c r="E40" s="13">
        <v>36</v>
      </c>
      <c r="F40" s="13" t="s">
        <v>140</v>
      </c>
      <c r="G40" s="9">
        <v>101</v>
      </c>
      <c r="H40" s="9">
        <v>50</v>
      </c>
      <c r="I40" s="18">
        <v>2010031</v>
      </c>
      <c r="J40" s="13">
        <v>1003001</v>
      </c>
      <c r="M40" s="13" t="s">
        <v>186</v>
      </c>
      <c r="N40" s="13" t="s">
        <v>187</v>
      </c>
      <c r="O40" s="13" t="s">
        <v>223</v>
      </c>
    </row>
    <row r="41" spans="1:15" x14ac:dyDescent="0.2">
      <c r="A41" s="13">
        <v>200036</v>
      </c>
      <c r="B41" s="13">
        <v>201</v>
      </c>
      <c r="C41" s="9">
        <v>200035</v>
      </c>
      <c r="D41" s="13">
        <v>200037</v>
      </c>
      <c r="E41" s="13">
        <v>37</v>
      </c>
      <c r="F41" s="13" t="s">
        <v>140</v>
      </c>
      <c r="G41" s="9">
        <v>101</v>
      </c>
      <c r="H41" s="9">
        <v>50</v>
      </c>
      <c r="I41" s="18">
        <v>2010031</v>
      </c>
      <c r="J41" s="13">
        <v>1003001</v>
      </c>
      <c r="M41" s="13" t="s">
        <v>186</v>
      </c>
      <c r="N41" s="13" t="s">
        <v>187</v>
      </c>
      <c r="O41" s="13" t="s">
        <v>224</v>
      </c>
    </row>
    <row r="42" spans="1:15" x14ac:dyDescent="0.2">
      <c r="A42" s="13">
        <v>200037</v>
      </c>
      <c r="B42" s="13">
        <v>201</v>
      </c>
      <c r="C42" s="9">
        <v>200036</v>
      </c>
      <c r="D42" s="13">
        <v>200038</v>
      </c>
      <c r="E42" s="13">
        <v>38</v>
      </c>
      <c r="F42" s="13" t="s">
        <v>140</v>
      </c>
      <c r="G42" s="9">
        <v>101</v>
      </c>
      <c r="H42" s="9">
        <v>50</v>
      </c>
      <c r="I42" s="18">
        <v>2010031</v>
      </c>
      <c r="J42" s="13">
        <v>1003001</v>
      </c>
      <c r="M42" s="13" t="s">
        <v>186</v>
      </c>
      <c r="N42" s="13" t="s">
        <v>187</v>
      </c>
      <c r="O42" s="13" t="s">
        <v>225</v>
      </c>
    </row>
    <row r="43" spans="1:15" x14ac:dyDescent="0.2">
      <c r="A43" s="13">
        <v>200038</v>
      </c>
      <c r="B43" s="13">
        <v>201</v>
      </c>
      <c r="C43" s="9">
        <v>200037</v>
      </c>
      <c r="D43" s="13">
        <v>200039</v>
      </c>
      <c r="E43" s="13">
        <v>39</v>
      </c>
      <c r="F43" s="13" t="s">
        <v>140</v>
      </c>
      <c r="G43" s="9">
        <v>101</v>
      </c>
      <c r="H43" s="9">
        <v>50</v>
      </c>
      <c r="I43" s="18">
        <v>2010031</v>
      </c>
      <c r="J43" s="13">
        <v>1003001</v>
      </c>
      <c r="M43" s="13" t="s">
        <v>186</v>
      </c>
      <c r="N43" s="13" t="s">
        <v>187</v>
      </c>
      <c r="O43" s="13" t="s">
        <v>226</v>
      </c>
    </row>
    <row r="44" spans="1:15" x14ac:dyDescent="0.2">
      <c r="A44" s="13">
        <v>200039</v>
      </c>
      <c r="B44" s="13">
        <v>201</v>
      </c>
      <c r="C44" s="9">
        <v>200038</v>
      </c>
      <c r="D44" s="13">
        <v>200040</v>
      </c>
      <c r="E44" s="13">
        <v>40</v>
      </c>
      <c r="F44" s="13" t="s">
        <v>140</v>
      </c>
      <c r="G44" s="9">
        <v>101</v>
      </c>
      <c r="H44" s="9">
        <v>50</v>
      </c>
      <c r="I44" s="18">
        <v>2010031</v>
      </c>
      <c r="J44" s="13">
        <v>1003001</v>
      </c>
      <c r="M44" s="13" t="s">
        <v>186</v>
      </c>
      <c r="N44" s="13" t="s">
        <v>187</v>
      </c>
      <c r="O44" s="13" t="s">
        <v>227</v>
      </c>
    </row>
    <row r="45" spans="1:15" x14ac:dyDescent="0.2">
      <c r="A45" s="13">
        <v>200040</v>
      </c>
      <c r="B45" s="13">
        <v>201</v>
      </c>
      <c r="C45" s="9">
        <v>200039</v>
      </c>
      <c r="D45" s="13">
        <v>200041</v>
      </c>
      <c r="E45" s="13">
        <v>41</v>
      </c>
      <c r="F45" s="13" t="s">
        <v>140</v>
      </c>
      <c r="G45" s="9">
        <v>101</v>
      </c>
      <c r="H45" s="9">
        <v>50</v>
      </c>
      <c r="I45" s="18">
        <v>2010031</v>
      </c>
      <c r="J45" s="13">
        <v>1003001</v>
      </c>
      <c r="M45" s="13" t="s">
        <v>186</v>
      </c>
      <c r="N45" s="13" t="s">
        <v>187</v>
      </c>
      <c r="O45" s="13" t="s">
        <v>228</v>
      </c>
    </row>
    <row r="46" spans="1:15" x14ac:dyDescent="0.2">
      <c r="A46" s="13">
        <v>200041</v>
      </c>
      <c r="B46" s="13">
        <v>201</v>
      </c>
      <c r="C46" s="9">
        <v>200040</v>
      </c>
      <c r="D46" s="13">
        <v>200042</v>
      </c>
      <c r="E46" s="13">
        <v>42</v>
      </c>
      <c r="F46" s="13" t="s">
        <v>140</v>
      </c>
      <c r="G46" s="9">
        <v>101</v>
      </c>
      <c r="H46" s="9">
        <v>50</v>
      </c>
      <c r="I46" s="18">
        <v>2010031</v>
      </c>
      <c r="J46" s="13">
        <v>1003001</v>
      </c>
      <c r="M46" s="13" t="s">
        <v>186</v>
      </c>
      <c r="N46" s="13" t="s">
        <v>187</v>
      </c>
      <c r="O46" s="13" t="s">
        <v>229</v>
      </c>
    </row>
    <row r="47" spans="1:15" x14ac:dyDescent="0.2">
      <c r="A47" s="13">
        <v>200042</v>
      </c>
      <c r="B47" s="13">
        <v>201</v>
      </c>
      <c r="C47" s="9">
        <v>200041</v>
      </c>
      <c r="D47" s="13">
        <v>200043</v>
      </c>
      <c r="E47" s="13">
        <v>43</v>
      </c>
      <c r="F47" s="13" t="s">
        <v>140</v>
      </c>
      <c r="G47" s="9">
        <v>101</v>
      </c>
      <c r="H47" s="9">
        <v>50</v>
      </c>
      <c r="I47" s="18">
        <v>2010031</v>
      </c>
      <c r="J47" s="13">
        <v>1003001</v>
      </c>
      <c r="M47" s="13" t="s">
        <v>186</v>
      </c>
      <c r="N47" s="13" t="s">
        <v>187</v>
      </c>
      <c r="O47" s="13" t="s">
        <v>230</v>
      </c>
    </row>
    <row r="48" spans="1:15" x14ac:dyDescent="0.2">
      <c r="A48" s="13">
        <v>200043</v>
      </c>
      <c r="B48" s="13">
        <v>201</v>
      </c>
      <c r="C48" s="9">
        <v>200042</v>
      </c>
      <c r="D48" s="13">
        <v>200044</v>
      </c>
      <c r="E48" s="13">
        <v>44</v>
      </c>
      <c r="F48" s="13" t="s">
        <v>140</v>
      </c>
      <c r="G48" s="9">
        <v>101</v>
      </c>
      <c r="H48" s="9">
        <v>50</v>
      </c>
      <c r="I48" s="18">
        <v>2010031</v>
      </c>
      <c r="J48" s="13">
        <v>1003001</v>
      </c>
      <c r="M48" s="13" t="s">
        <v>186</v>
      </c>
      <c r="N48" s="13" t="s">
        <v>187</v>
      </c>
      <c r="O48" s="13" t="s">
        <v>231</v>
      </c>
    </row>
    <row r="49" spans="1:15" x14ac:dyDescent="0.2">
      <c r="A49" s="13">
        <v>200044</v>
      </c>
      <c r="B49" s="13">
        <v>201</v>
      </c>
      <c r="C49" s="9">
        <v>200043</v>
      </c>
      <c r="D49" s="13">
        <v>200045</v>
      </c>
      <c r="E49" s="13">
        <v>45</v>
      </c>
      <c r="F49" s="13" t="s">
        <v>140</v>
      </c>
      <c r="G49" s="9">
        <v>101</v>
      </c>
      <c r="H49" s="9">
        <v>50</v>
      </c>
      <c r="I49" s="18">
        <v>2010031</v>
      </c>
      <c r="J49" s="13">
        <v>1003001</v>
      </c>
      <c r="M49" s="13" t="s">
        <v>186</v>
      </c>
      <c r="N49" s="13" t="s">
        <v>187</v>
      </c>
      <c r="O49" s="13" t="s">
        <v>232</v>
      </c>
    </row>
    <row r="50" spans="1:15" x14ac:dyDescent="0.2">
      <c r="A50" s="13">
        <v>200045</v>
      </c>
      <c r="B50" s="13">
        <v>201</v>
      </c>
      <c r="C50" s="9">
        <v>200044</v>
      </c>
      <c r="D50" s="13">
        <v>200046</v>
      </c>
      <c r="E50" s="13">
        <v>50</v>
      </c>
      <c r="F50" s="13" t="s">
        <v>140</v>
      </c>
      <c r="G50" s="9">
        <v>101</v>
      </c>
      <c r="H50" s="9">
        <v>50</v>
      </c>
      <c r="I50" s="18">
        <v>2010031</v>
      </c>
      <c r="J50" s="13">
        <v>1003001</v>
      </c>
      <c r="M50" s="13" t="s">
        <v>186</v>
      </c>
      <c r="N50" s="13" t="s">
        <v>187</v>
      </c>
      <c r="O50" s="13" t="s">
        <v>233</v>
      </c>
    </row>
    <row r="51" spans="1:15" x14ac:dyDescent="0.2">
      <c r="A51" s="13">
        <v>200046</v>
      </c>
      <c r="B51" s="13">
        <v>201</v>
      </c>
      <c r="C51" s="9">
        <v>200045</v>
      </c>
      <c r="D51" s="13">
        <v>200047</v>
      </c>
      <c r="E51" s="13">
        <v>55</v>
      </c>
      <c r="F51" s="13" t="s">
        <v>140</v>
      </c>
      <c r="G51" s="9">
        <v>101</v>
      </c>
      <c r="H51" s="9">
        <v>50</v>
      </c>
      <c r="I51" s="18">
        <v>2010031</v>
      </c>
      <c r="J51" s="13">
        <v>1003001</v>
      </c>
      <c r="M51" s="13" t="s">
        <v>186</v>
      </c>
      <c r="N51" s="13" t="s">
        <v>187</v>
      </c>
      <c r="O51" s="13" t="s">
        <v>234</v>
      </c>
    </row>
    <row r="52" spans="1:15" x14ac:dyDescent="0.2">
      <c r="A52" s="13">
        <v>200047</v>
      </c>
      <c r="B52" s="13">
        <v>201</v>
      </c>
      <c r="C52" s="9">
        <v>200046</v>
      </c>
      <c r="D52" s="13">
        <v>0</v>
      </c>
      <c r="E52" s="13">
        <v>60</v>
      </c>
      <c r="F52" s="13" t="s">
        <v>140</v>
      </c>
      <c r="G52" s="9">
        <v>101</v>
      </c>
      <c r="H52" s="9">
        <v>50</v>
      </c>
      <c r="I52" s="18">
        <v>2010031</v>
      </c>
      <c r="J52" s="13">
        <v>1003001</v>
      </c>
      <c r="M52" s="13" t="s">
        <v>186</v>
      </c>
      <c r="N52" s="13" t="s">
        <v>187</v>
      </c>
      <c r="O52" s="13" t="s">
        <v>235</v>
      </c>
    </row>
    <row r="53" spans="1:15" x14ac:dyDescent="0.2">
      <c r="A53" s="13">
        <v>200101</v>
      </c>
      <c r="B53" s="13">
        <v>202</v>
      </c>
      <c r="C53" s="13">
        <v>0</v>
      </c>
      <c r="D53" s="13">
        <v>200102</v>
      </c>
      <c r="E53" s="13">
        <v>2000</v>
      </c>
      <c r="F53" s="13" t="s">
        <v>140</v>
      </c>
      <c r="G53" s="9">
        <v>101</v>
      </c>
      <c r="H53" s="9">
        <v>50</v>
      </c>
      <c r="I53" s="18">
        <v>2010028</v>
      </c>
      <c r="J53" s="13">
        <v>1003002</v>
      </c>
      <c r="M53" s="13" t="s">
        <v>186</v>
      </c>
      <c r="N53" s="13" t="s">
        <v>236</v>
      </c>
      <c r="O53" s="13" t="s">
        <v>237</v>
      </c>
    </row>
    <row r="54" spans="1:15" x14ac:dyDescent="0.2">
      <c r="A54" s="13">
        <v>200102</v>
      </c>
      <c r="B54" s="13">
        <v>202</v>
      </c>
      <c r="C54" s="13">
        <v>200101</v>
      </c>
      <c r="D54" s="13">
        <v>200103</v>
      </c>
      <c r="E54" s="13">
        <v>5000</v>
      </c>
      <c r="F54" s="13" t="s">
        <v>140</v>
      </c>
      <c r="G54" s="9">
        <v>101</v>
      </c>
      <c r="H54" s="9">
        <v>50</v>
      </c>
      <c r="I54" s="18">
        <v>2010028</v>
      </c>
      <c r="J54" s="13">
        <v>1003002</v>
      </c>
      <c r="M54" s="13" t="s">
        <v>186</v>
      </c>
      <c r="N54" s="13" t="s">
        <v>236</v>
      </c>
      <c r="O54" s="13" t="s">
        <v>238</v>
      </c>
    </row>
    <row r="55" spans="1:15" x14ac:dyDescent="0.2">
      <c r="A55" s="13">
        <v>200103</v>
      </c>
      <c r="B55" s="13">
        <v>202</v>
      </c>
      <c r="C55" s="13">
        <v>200102</v>
      </c>
      <c r="D55" s="13">
        <v>200104</v>
      </c>
      <c r="E55" s="13">
        <v>7500</v>
      </c>
      <c r="F55" s="13" t="s">
        <v>140</v>
      </c>
      <c r="G55" s="9">
        <v>101</v>
      </c>
      <c r="H55" s="9">
        <v>50</v>
      </c>
      <c r="I55" s="18">
        <v>2010029</v>
      </c>
      <c r="J55" s="13">
        <v>1003002</v>
      </c>
      <c r="M55" s="13" t="s">
        <v>186</v>
      </c>
      <c r="N55" s="13" t="s">
        <v>236</v>
      </c>
      <c r="O55" s="13" t="s">
        <v>239</v>
      </c>
    </row>
    <row r="56" spans="1:15" x14ac:dyDescent="0.2">
      <c r="A56" s="13">
        <v>200104</v>
      </c>
      <c r="B56" s="13">
        <v>202</v>
      </c>
      <c r="C56" s="13">
        <v>200103</v>
      </c>
      <c r="D56" s="13">
        <v>200105</v>
      </c>
      <c r="E56" s="13">
        <v>10000</v>
      </c>
      <c r="F56" s="13" t="s">
        <v>140</v>
      </c>
      <c r="G56" s="9">
        <v>101</v>
      </c>
      <c r="H56" s="9">
        <v>50</v>
      </c>
      <c r="I56" s="18">
        <v>2010029</v>
      </c>
      <c r="J56" s="13">
        <v>1003002</v>
      </c>
      <c r="M56" s="13" t="s">
        <v>186</v>
      </c>
      <c r="N56" s="13" t="s">
        <v>236</v>
      </c>
      <c r="O56" s="13" t="s">
        <v>240</v>
      </c>
    </row>
    <row r="57" spans="1:15" x14ac:dyDescent="0.2">
      <c r="A57" s="13">
        <v>200105</v>
      </c>
      <c r="B57" s="13">
        <v>202</v>
      </c>
      <c r="C57" s="13">
        <v>200104</v>
      </c>
      <c r="D57" s="13">
        <v>200106</v>
      </c>
      <c r="E57" s="13">
        <v>15000</v>
      </c>
      <c r="F57" s="13" t="s">
        <v>140</v>
      </c>
      <c r="G57" s="9">
        <v>101</v>
      </c>
      <c r="H57" s="9">
        <v>50</v>
      </c>
      <c r="I57" s="18">
        <v>2010029</v>
      </c>
      <c r="J57" s="13">
        <v>1003002</v>
      </c>
      <c r="M57" s="13" t="s">
        <v>186</v>
      </c>
      <c r="N57" s="13" t="s">
        <v>236</v>
      </c>
      <c r="O57" s="13" t="s">
        <v>241</v>
      </c>
    </row>
    <row r="58" spans="1:15" x14ac:dyDescent="0.2">
      <c r="A58" s="13">
        <v>200106</v>
      </c>
      <c r="B58" s="13">
        <v>202</v>
      </c>
      <c r="C58" s="13">
        <v>200105</v>
      </c>
      <c r="D58" s="13">
        <v>200107</v>
      </c>
      <c r="E58" s="13">
        <v>20000</v>
      </c>
      <c r="F58" s="13" t="s">
        <v>140</v>
      </c>
      <c r="G58" s="9">
        <v>101</v>
      </c>
      <c r="H58" s="9">
        <v>50</v>
      </c>
      <c r="I58" s="18">
        <v>2010029</v>
      </c>
      <c r="J58" s="13">
        <v>1003002</v>
      </c>
      <c r="M58" s="13" t="s">
        <v>186</v>
      </c>
      <c r="N58" s="13" t="s">
        <v>236</v>
      </c>
      <c r="O58" s="13" t="s">
        <v>242</v>
      </c>
    </row>
    <row r="59" spans="1:15" x14ac:dyDescent="0.2">
      <c r="A59" s="13">
        <v>200107</v>
      </c>
      <c r="B59" s="13">
        <v>202</v>
      </c>
      <c r="C59" s="13">
        <v>200106</v>
      </c>
      <c r="D59" s="13">
        <v>200108</v>
      </c>
      <c r="E59" s="13">
        <v>30000</v>
      </c>
      <c r="F59" s="13" t="s">
        <v>140</v>
      </c>
      <c r="G59" s="9">
        <v>101</v>
      </c>
      <c r="H59" s="9">
        <v>50</v>
      </c>
      <c r="I59" s="18">
        <v>2010029</v>
      </c>
      <c r="J59" s="13">
        <v>1003002</v>
      </c>
      <c r="M59" s="13" t="s">
        <v>186</v>
      </c>
      <c r="N59" s="13" t="s">
        <v>236</v>
      </c>
      <c r="O59" s="13" t="s">
        <v>243</v>
      </c>
    </row>
    <row r="60" spans="1:15" x14ac:dyDescent="0.2">
      <c r="A60" s="13">
        <v>200108</v>
      </c>
      <c r="B60" s="13">
        <v>202</v>
      </c>
      <c r="C60" s="13">
        <v>200107</v>
      </c>
      <c r="D60" s="13">
        <v>200109</v>
      </c>
      <c r="E60" s="13">
        <v>50000</v>
      </c>
      <c r="F60" s="13" t="s">
        <v>140</v>
      </c>
      <c r="G60" s="9">
        <v>101</v>
      </c>
      <c r="H60" s="9">
        <v>50</v>
      </c>
      <c r="I60" s="18">
        <v>2010029</v>
      </c>
      <c r="J60" s="13">
        <v>1003002</v>
      </c>
      <c r="M60" s="13" t="s">
        <v>186</v>
      </c>
      <c r="N60" s="13" t="s">
        <v>236</v>
      </c>
      <c r="O60" s="13" t="s">
        <v>244</v>
      </c>
    </row>
    <row r="61" spans="1:15" x14ac:dyDescent="0.2">
      <c r="A61" s="13">
        <v>200109</v>
      </c>
      <c r="B61" s="13">
        <v>202</v>
      </c>
      <c r="C61" s="13">
        <v>200108</v>
      </c>
      <c r="D61" s="13">
        <v>200110</v>
      </c>
      <c r="E61" s="13">
        <v>70000</v>
      </c>
      <c r="F61" s="13" t="s">
        <v>51</v>
      </c>
      <c r="G61" s="9">
        <v>101</v>
      </c>
      <c r="H61" s="9">
        <v>100</v>
      </c>
      <c r="I61" s="18">
        <v>2010029</v>
      </c>
      <c r="J61" s="13">
        <v>1003002</v>
      </c>
      <c r="M61" s="13" t="s">
        <v>186</v>
      </c>
      <c r="N61" s="13" t="s">
        <v>236</v>
      </c>
      <c r="O61" s="13" t="s">
        <v>245</v>
      </c>
    </row>
    <row r="62" spans="1:15" x14ac:dyDescent="0.2">
      <c r="A62" s="13">
        <v>200110</v>
      </c>
      <c r="B62" s="13">
        <v>202</v>
      </c>
      <c r="C62" s="13">
        <v>200109</v>
      </c>
      <c r="D62" s="13">
        <v>200111</v>
      </c>
      <c r="E62" s="13">
        <v>100000</v>
      </c>
      <c r="F62" s="13" t="s">
        <v>51</v>
      </c>
      <c r="G62" s="9">
        <v>101</v>
      </c>
      <c r="H62" s="9">
        <v>100</v>
      </c>
      <c r="I62" s="18">
        <v>2010030</v>
      </c>
      <c r="J62" s="13">
        <v>1003002</v>
      </c>
      <c r="M62" s="13" t="s">
        <v>186</v>
      </c>
      <c r="N62" s="13" t="s">
        <v>236</v>
      </c>
      <c r="O62" s="13" t="s">
        <v>246</v>
      </c>
    </row>
    <row r="63" spans="1:15" x14ac:dyDescent="0.2">
      <c r="A63" s="13">
        <v>200111</v>
      </c>
      <c r="B63" s="13">
        <v>202</v>
      </c>
      <c r="C63" s="13">
        <v>200110</v>
      </c>
      <c r="D63" s="13">
        <v>200112</v>
      </c>
      <c r="E63" s="13">
        <v>150000</v>
      </c>
      <c r="F63" s="13" t="s">
        <v>51</v>
      </c>
      <c r="G63" s="9">
        <v>101</v>
      </c>
      <c r="H63" s="9">
        <v>100</v>
      </c>
      <c r="I63" s="18">
        <v>2010030</v>
      </c>
      <c r="J63" s="13">
        <v>1003002</v>
      </c>
      <c r="M63" s="13" t="s">
        <v>186</v>
      </c>
      <c r="N63" s="13" t="s">
        <v>236</v>
      </c>
      <c r="O63" s="13" t="s">
        <v>247</v>
      </c>
    </row>
    <row r="64" spans="1:15" x14ac:dyDescent="0.2">
      <c r="A64" s="13">
        <v>200112</v>
      </c>
      <c r="B64" s="13">
        <v>202</v>
      </c>
      <c r="C64" s="13">
        <v>200111</v>
      </c>
      <c r="D64" s="13">
        <v>200113</v>
      </c>
      <c r="E64" s="13">
        <v>200000</v>
      </c>
      <c r="F64" s="13" t="s">
        <v>51</v>
      </c>
      <c r="G64" s="9">
        <v>101</v>
      </c>
      <c r="H64" s="9">
        <v>100</v>
      </c>
      <c r="I64" s="18">
        <v>2010030</v>
      </c>
      <c r="J64" s="13">
        <v>1003002</v>
      </c>
      <c r="M64" s="13" t="s">
        <v>186</v>
      </c>
      <c r="N64" s="13" t="s">
        <v>236</v>
      </c>
      <c r="O64" s="13" t="s">
        <v>248</v>
      </c>
    </row>
    <row r="65" spans="1:15" x14ac:dyDescent="0.2">
      <c r="A65" s="13">
        <v>200113</v>
      </c>
      <c r="B65" s="13">
        <v>202</v>
      </c>
      <c r="C65" s="13">
        <v>200112</v>
      </c>
      <c r="D65" s="13">
        <v>200114</v>
      </c>
      <c r="E65" s="13">
        <v>300000</v>
      </c>
      <c r="F65" s="13" t="s">
        <v>51</v>
      </c>
      <c r="G65" s="9">
        <v>101</v>
      </c>
      <c r="H65" s="9">
        <v>100</v>
      </c>
      <c r="I65" s="18">
        <v>2010030</v>
      </c>
      <c r="J65" s="13">
        <v>1003002</v>
      </c>
      <c r="M65" s="13" t="s">
        <v>186</v>
      </c>
      <c r="N65" s="13" t="s">
        <v>236</v>
      </c>
      <c r="O65" s="13" t="s">
        <v>249</v>
      </c>
    </row>
    <row r="66" spans="1:15" x14ac:dyDescent="0.2">
      <c r="A66" s="13">
        <v>200114</v>
      </c>
      <c r="B66" s="13">
        <v>202</v>
      </c>
      <c r="C66" s="13">
        <v>200113</v>
      </c>
      <c r="D66" s="13">
        <v>200115</v>
      </c>
      <c r="E66" s="13">
        <v>400000</v>
      </c>
      <c r="F66" s="13" t="s">
        <v>51</v>
      </c>
      <c r="G66" s="9">
        <v>101</v>
      </c>
      <c r="H66" s="9">
        <v>100</v>
      </c>
      <c r="I66" s="18">
        <v>2010030</v>
      </c>
      <c r="J66" s="13">
        <v>1003002</v>
      </c>
      <c r="M66" s="13" t="s">
        <v>186</v>
      </c>
      <c r="N66" s="13" t="s">
        <v>236</v>
      </c>
      <c r="O66" s="13" t="s">
        <v>250</v>
      </c>
    </row>
    <row r="67" spans="1:15" x14ac:dyDescent="0.2">
      <c r="A67" s="13">
        <v>200115</v>
      </c>
      <c r="B67" s="13">
        <v>202</v>
      </c>
      <c r="C67" s="13">
        <v>200114</v>
      </c>
      <c r="D67" s="13">
        <v>200116</v>
      </c>
      <c r="E67" s="13">
        <v>500000</v>
      </c>
      <c r="F67" s="13" t="s">
        <v>51</v>
      </c>
      <c r="G67" s="9">
        <v>101</v>
      </c>
      <c r="H67" s="9">
        <v>100</v>
      </c>
      <c r="I67" s="18">
        <v>2010030</v>
      </c>
      <c r="J67" s="13">
        <v>1003002</v>
      </c>
      <c r="M67" s="13" t="s">
        <v>186</v>
      </c>
      <c r="N67" s="13" t="s">
        <v>236</v>
      </c>
      <c r="O67" s="13" t="s">
        <v>251</v>
      </c>
    </row>
    <row r="68" spans="1:15" x14ac:dyDescent="0.2">
      <c r="A68" s="13">
        <v>200116</v>
      </c>
      <c r="B68" s="13">
        <v>202</v>
      </c>
      <c r="C68" s="13">
        <v>200115</v>
      </c>
      <c r="D68" s="13">
        <v>200117</v>
      </c>
      <c r="E68" s="13">
        <v>600000</v>
      </c>
      <c r="F68" s="13" t="s">
        <v>51</v>
      </c>
      <c r="G68" s="9">
        <v>101</v>
      </c>
      <c r="H68" s="9">
        <v>100</v>
      </c>
      <c r="I68" s="18">
        <v>2010030</v>
      </c>
      <c r="J68" s="13">
        <v>1003002</v>
      </c>
      <c r="M68" s="13" t="s">
        <v>186</v>
      </c>
      <c r="N68" s="13" t="s">
        <v>236</v>
      </c>
      <c r="O68" s="13" t="s">
        <v>252</v>
      </c>
    </row>
    <row r="69" spans="1:15" x14ac:dyDescent="0.2">
      <c r="A69" s="13">
        <v>200117</v>
      </c>
      <c r="B69" s="13">
        <v>202</v>
      </c>
      <c r="C69" s="13">
        <v>200116</v>
      </c>
      <c r="D69" s="13">
        <v>200118</v>
      </c>
      <c r="E69" s="13">
        <v>700000</v>
      </c>
      <c r="F69" s="13" t="s">
        <v>51</v>
      </c>
      <c r="G69" s="9">
        <v>101</v>
      </c>
      <c r="H69" s="9">
        <v>100</v>
      </c>
      <c r="I69" s="18">
        <v>2010030</v>
      </c>
      <c r="J69" s="13">
        <v>1003002</v>
      </c>
      <c r="M69" s="13" t="s">
        <v>186</v>
      </c>
      <c r="N69" s="13" t="s">
        <v>236</v>
      </c>
      <c r="O69" s="13" t="s">
        <v>253</v>
      </c>
    </row>
    <row r="70" spans="1:15" x14ac:dyDescent="0.2">
      <c r="A70" s="13">
        <v>200118</v>
      </c>
      <c r="B70" s="13">
        <v>202</v>
      </c>
      <c r="C70" s="13">
        <v>200117</v>
      </c>
      <c r="D70" s="13">
        <v>200119</v>
      </c>
      <c r="E70" s="13">
        <v>800000</v>
      </c>
      <c r="F70" s="13" t="s">
        <v>51</v>
      </c>
      <c r="G70" s="9">
        <v>101</v>
      </c>
      <c r="H70" s="9">
        <v>100</v>
      </c>
      <c r="I70" s="18">
        <v>2010030</v>
      </c>
      <c r="J70" s="13">
        <v>1003002</v>
      </c>
      <c r="M70" s="13" t="s">
        <v>186</v>
      </c>
      <c r="N70" s="13" t="s">
        <v>236</v>
      </c>
      <c r="O70" s="13" t="s">
        <v>254</v>
      </c>
    </row>
    <row r="71" spans="1:15" x14ac:dyDescent="0.2">
      <c r="A71" s="13">
        <v>200119</v>
      </c>
      <c r="B71" s="13">
        <v>202</v>
      </c>
      <c r="C71" s="13">
        <v>200118</v>
      </c>
      <c r="D71" s="13">
        <v>0</v>
      </c>
      <c r="E71" s="13">
        <v>900000</v>
      </c>
      <c r="F71" s="13" t="s">
        <v>51</v>
      </c>
      <c r="G71" s="9">
        <v>101</v>
      </c>
      <c r="H71" s="9">
        <v>100</v>
      </c>
      <c r="I71" s="18">
        <v>2010030</v>
      </c>
      <c r="J71" s="13">
        <v>1003002</v>
      </c>
      <c r="M71" s="13" t="s">
        <v>186</v>
      </c>
      <c r="N71" s="13" t="s">
        <v>236</v>
      </c>
      <c r="O71" s="13" t="s">
        <v>255</v>
      </c>
    </row>
    <row r="72" spans="1:15" x14ac:dyDescent="0.2">
      <c r="A72" s="13">
        <v>200201</v>
      </c>
      <c r="B72" s="13">
        <v>203</v>
      </c>
      <c r="C72" s="13">
        <v>0</v>
      </c>
      <c r="D72" s="13">
        <v>200202</v>
      </c>
      <c r="E72" s="13">
        <v>5</v>
      </c>
      <c r="F72" s="13" t="s">
        <v>256</v>
      </c>
      <c r="G72" s="9">
        <v>103</v>
      </c>
      <c r="H72" s="9">
        <v>2</v>
      </c>
      <c r="I72" s="18">
        <v>2010003</v>
      </c>
      <c r="J72" s="13">
        <v>1003003</v>
      </c>
      <c r="M72" s="13" t="s">
        <v>186</v>
      </c>
      <c r="N72" s="13" t="s">
        <v>257</v>
      </c>
      <c r="O72" s="13" t="s">
        <v>258</v>
      </c>
    </row>
    <row r="73" spans="1:15" x14ac:dyDescent="0.2">
      <c r="A73" s="13">
        <v>200202</v>
      </c>
      <c r="B73" s="13">
        <v>203</v>
      </c>
      <c r="C73" s="13">
        <v>200201</v>
      </c>
      <c r="D73" s="13">
        <v>200203</v>
      </c>
      <c r="E73" s="13">
        <v>10</v>
      </c>
      <c r="F73" s="13" t="s">
        <v>256</v>
      </c>
      <c r="G73" s="9">
        <v>103</v>
      </c>
      <c r="H73" s="9">
        <v>3</v>
      </c>
      <c r="I73" s="18">
        <v>2010003</v>
      </c>
      <c r="J73" s="13">
        <v>1003003</v>
      </c>
      <c r="M73" s="13" t="s">
        <v>186</v>
      </c>
      <c r="N73" s="13" t="s">
        <v>257</v>
      </c>
      <c r="O73" s="13" t="s">
        <v>259</v>
      </c>
    </row>
    <row r="74" spans="1:15" x14ac:dyDescent="0.2">
      <c r="A74" s="13">
        <v>200203</v>
      </c>
      <c r="B74" s="13">
        <v>203</v>
      </c>
      <c r="C74" s="13">
        <v>200202</v>
      </c>
      <c r="D74" s="13">
        <v>200204</v>
      </c>
      <c r="E74" s="13">
        <v>20</v>
      </c>
      <c r="F74" s="13" t="s">
        <v>256</v>
      </c>
      <c r="G74" s="9">
        <v>103</v>
      </c>
      <c r="H74" s="9">
        <v>5</v>
      </c>
      <c r="I74" s="18">
        <v>2010004</v>
      </c>
      <c r="J74" s="13">
        <v>1003003</v>
      </c>
      <c r="M74" s="13" t="s">
        <v>186</v>
      </c>
      <c r="N74" s="13" t="s">
        <v>257</v>
      </c>
      <c r="O74" s="13" t="s">
        <v>260</v>
      </c>
    </row>
    <row r="75" spans="1:15" x14ac:dyDescent="0.2">
      <c r="A75" s="13">
        <v>200204</v>
      </c>
      <c r="B75" s="13">
        <v>203</v>
      </c>
      <c r="C75" s="13">
        <v>200203</v>
      </c>
      <c r="D75" s="13">
        <v>200205</v>
      </c>
      <c r="E75" s="13">
        <v>30</v>
      </c>
      <c r="F75" s="13" t="s">
        <v>256</v>
      </c>
      <c r="G75" s="9">
        <v>103</v>
      </c>
      <c r="H75" s="9">
        <v>5</v>
      </c>
      <c r="I75" s="18">
        <v>2010004</v>
      </c>
      <c r="J75" s="13">
        <v>1003003</v>
      </c>
      <c r="M75" s="13" t="s">
        <v>186</v>
      </c>
      <c r="N75" s="13" t="s">
        <v>257</v>
      </c>
      <c r="O75" s="13" t="s">
        <v>261</v>
      </c>
    </row>
    <row r="76" spans="1:15" x14ac:dyDescent="0.2">
      <c r="A76" s="13">
        <v>200205</v>
      </c>
      <c r="B76" s="13">
        <v>203</v>
      </c>
      <c r="C76" s="13">
        <v>200204</v>
      </c>
      <c r="D76" s="13">
        <v>200206</v>
      </c>
      <c r="E76" s="13">
        <v>50</v>
      </c>
      <c r="F76" s="13" t="s">
        <v>262</v>
      </c>
      <c r="G76" s="9">
        <v>103</v>
      </c>
      <c r="H76" s="9">
        <v>10</v>
      </c>
      <c r="I76" s="18">
        <v>2010004</v>
      </c>
      <c r="J76" s="13">
        <v>1003003</v>
      </c>
      <c r="M76" s="13" t="s">
        <v>186</v>
      </c>
      <c r="N76" s="13" t="s">
        <v>257</v>
      </c>
      <c r="O76" s="13" t="s">
        <v>263</v>
      </c>
    </row>
    <row r="77" spans="1:15" x14ac:dyDescent="0.2">
      <c r="A77" s="13">
        <v>200206</v>
      </c>
      <c r="B77" s="13">
        <v>203</v>
      </c>
      <c r="C77" s="13">
        <v>200205</v>
      </c>
      <c r="D77" s="13">
        <v>200207</v>
      </c>
      <c r="E77" s="13">
        <v>80</v>
      </c>
      <c r="F77" s="13" t="s">
        <v>262</v>
      </c>
      <c r="G77" s="9">
        <v>103</v>
      </c>
      <c r="H77" s="9">
        <v>15</v>
      </c>
      <c r="I77" s="18">
        <v>2010005</v>
      </c>
      <c r="J77" s="13">
        <v>1003003</v>
      </c>
      <c r="M77" s="13" t="s">
        <v>186</v>
      </c>
      <c r="N77" s="13" t="s">
        <v>257</v>
      </c>
      <c r="O77" s="13" t="s">
        <v>264</v>
      </c>
    </row>
    <row r="78" spans="1:15" x14ac:dyDescent="0.2">
      <c r="A78" s="13">
        <v>200207</v>
      </c>
      <c r="B78" s="13">
        <v>203</v>
      </c>
      <c r="C78" s="13">
        <v>200206</v>
      </c>
      <c r="D78" s="13">
        <v>200208</v>
      </c>
      <c r="E78" s="13">
        <v>110</v>
      </c>
      <c r="F78" s="13" t="s">
        <v>262</v>
      </c>
      <c r="G78" s="9">
        <v>103</v>
      </c>
      <c r="H78" s="9">
        <v>15</v>
      </c>
      <c r="I78" s="18">
        <v>2010005</v>
      </c>
      <c r="J78" s="13">
        <v>1003003</v>
      </c>
      <c r="M78" s="13" t="s">
        <v>186</v>
      </c>
      <c r="N78" s="13" t="s">
        <v>257</v>
      </c>
      <c r="O78" s="13" t="s">
        <v>265</v>
      </c>
    </row>
    <row r="79" spans="1:15" x14ac:dyDescent="0.2">
      <c r="A79" s="13">
        <v>200208</v>
      </c>
      <c r="B79" s="13">
        <v>203</v>
      </c>
      <c r="C79" s="13">
        <v>200207</v>
      </c>
      <c r="D79" s="13">
        <v>200209</v>
      </c>
      <c r="E79" s="13">
        <v>150</v>
      </c>
      <c r="F79" s="13" t="s">
        <v>262</v>
      </c>
      <c r="G79" s="9">
        <v>103</v>
      </c>
      <c r="H79" s="9">
        <v>15</v>
      </c>
      <c r="I79" s="18">
        <v>2010006</v>
      </c>
      <c r="J79" s="13">
        <v>1003003</v>
      </c>
      <c r="M79" s="13" t="s">
        <v>186</v>
      </c>
      <c r="N79" s="13" t="s">
        <v>257</v>
      </c>
      <c r="O79" s="13" t="s">
        <v>266</v>
      </c>
    </row>
    <row r="80" spans="1:15" x14ac:dyDescent="0.2">
      <c r="A80" s="13">
        <v>200209</v>
      </c>
      <c r="B80" s="13">
        <v>203</v>
      </c>
      <c r="C80" s="13">
        <v>200208</v>
      </c>
      <c r="D80" s="13">
        <v>0</v>
      </c>
      <c r="E80" s="13">
        <v>200</v>
      </c>
      <c r="F80" s="13" t="s">
        <v>262</v>
      </c>
      <c r="G80" s="9">
        <v>103</v>
      </c>
      <c r="H80" s="9">
        <v>15</v>
      </c>
      <c r="I80" s="18">
        <v>2010006</v>
      </c>
      <c r="J80" s="13">
        <v>1003003</v>
      </c>
      <c r="M80" s="13" t="s">
        <v>186</v>
      </c>
      <c r="N80" s="13" t="s">
        <v>257</v>
      </c>
      <c r="O80" s="13" t="s">
        <v>267</v>
      </c>
    </row>
    <row r="81" spans="1:15" x14ac:dyDescent="0.2">
      <c r="A81" s="13">
        <v>200301</v>
      </c>
      <c r="B81" s="13">
        <v>204</v>
      </c>
      <c r="C81" s="13">
        <v>0</v>
      </c>
      <c r="D81" s="13">
        <v>200302</v>
      </c>
      <c r="E81" s="13">
        <v>50</v>
      </c>
      <c r="F81" s="13" t="s">
        <v>60</v>
      </c>
      <c r="G81" s="9">
        <v>102</v>
      </c>
      <c r="H81" s="9">
        <v>2</v>
      </c>
      <c r="I81" s="18">
        <v>2010042</v>
      </c>
      <c r="J81" s="13">
        <v>1003004</v>
      </c>
      <c r="M81" s="13" t="s">
        <v>186</v>
      </c>
      <c r="N81" s="13" t="s">
        <v>268</v>
      </c>
      <c r="O81" s="13" t="s">
        <v>269</v>
      </c>
    </row>
    <row r="82" spans="1:15" x14ac:dyDescent="0.2">
      <c r="A82" s="13">
        <v>200302</v>
      </c>
      <c r="B82" s="13">
        <v>204</v>
      </c>
      <c r="C82" s="13">
        <v>200301</v>
      </c>
      <c r="D82" s="13">
        <v>200303</v>
      </c>
      <c r="E82" s="13">
        <v>100</v>
      </c>
      <c r="F82" s="13" t="s">
        <v>60</v>
      </c>
      <c r="G82" s="9">
        <v>102</v>
      </c>
      <c r="H82" s="9">
        <v>2</v>
      </c>
      <c r="I82" s="18">
        <v>2010042</v>
      </c>
      <c r="J82" s="13">
        <v>1003004</v>
      </c>
      <c r="M82" s="13" t="s">
        <v>186</v>
      </c>
      <c r="N82" s="13" t="s">
        <v>268</v>
      </c>
      <c r="O82" s="13" t="s">
        <v>270</v>
      </c>
    </row>
    <row r="83" spans="1:15" x14ac:dyDescent="0.2">
      <c r="A83" s="13">
        <v>200303</v>
      </c>
      <c r="B83" s="13">
        <v>204</v>
      </c>
      <c r="C83" s="13">
        <v>200302</v>
      </c>
      <c r="D83" s="13">
        <v>200304</v>
      </c>
      <c r="E83" s="13">
        <v>200</v>
      </c>
      <c r="F83" s="13" t="s">
        <v>60</v>
      </c>
      <c r="G83" s="9">
        <v>102</v>
      </c>
      <c r="H83" s="9">
        <v>2</v>
      </c>
      <c r="I83" s="18">
        <v>2010042</v>
      </c>
      <c r="J83" s="13">
        <v>1003004</v>
      </c>
      <c r="M83" s="13" t="s">
        <v>186</v>
      </c>
      <c r="N83" s="13" t="s">
        <v>268</v>
      </c>
      <c r="O83" s="13" t="s">
        <v>271</v>
      </c>
    </row>
    <row r="84" spans="1:15" x14ac:dyDescent="0.2">
      <c r="A84" s="13">
        <v>200304</v>
      </c>
      <c r="B84" s="13">
        <v>204</v>
      </c>
      <c r="C84" s="13">
        <v>200303</v>
      </c>
      <c r="D84" s="13">
        <v>200305</v>
      </c>
      <c r="E84" s="13">
        <v>500</v>
      </c>
      <c r="F84" s="13" t="s">
        <v>60</v>
      </c>
      <c r="G84" s="9">
        <v>102</v>
      </c>
      <c r="H84" s="9">
        <v>2</v>
      </c>
      <c r="I84" s="18">
        <v>2010042</v>
      </c>
      <c r="J84" s="13">
        <v>1003004</v>
      </c>
      <c r="M84" s="13" t="s">
        <v>186</v>
      </c>
      <c r="N84" s="13" t="s">
        <v>268</v>
      </c>
      <c r="O84" s="13" t="s">
        <v>272</v>
      </c>
    </row>
    <row r="85" spans="1:15" x14ac:dyDescent="0.2">
      <c r="A85" s="13">
        <v>200305</v>
      </c>
      <c r="B85" s="13">
        <v>204</v>
      </c>
      <c r="C85" s="13">
        <v>200304</v>
      </c>
      <c r="D85" s="13">
        <v>200306</v>
      </c>
      <c r="E85" s="13">
        <v>1000</v>
      </c>
      <c r="F85" s="13" t="s">
        <v>60</v>
      </c>
      <c r="G85" s="9">
        <v>102</v>
      </c>
      <c r="H85" s="9">
        <v>3</v>
      </c>
      <c r="I85" s="18">
        <v>2010042</v>
      </c>
      <c r="J85" s="13">
        <v>1003004</v>
      </c>
      <c r="M85" s="13" t="s">
        <v>186</v>
      </c>
      <c r="N85" s="13" t="s">
        <v>268</v>
      </c>
      <c r="O85" s="13" t="s">
        <v>273</v>
      </c>
    </row>
    <row r="86" spans="1:15" x14ac:dyDescent="0.2">
      <c r="A86" s="13">
        <v>200306</v>
      </c>
      <c r="B86" s="13">
        <v>204</v>
      </c>
      <c r="C86" s="13">
        <v>200305</v>
      </c>
      <c r="D86" s="13">
        <v>200307</v>
      </c>
      <c r="E86" s="13">
        <v>1500</v>
      </c>
      <c r="F86" s="13" t="s">
        <v>60</v>
      </c>
      <c r="G86" s="9">
        <v>102</v>
      </c>
      <c r="H86" s="9">
        <v>3</v>
      </c>
      <c r="I86" s="18">
        <v>2010042</v>
      </c>
      <c r="J86" s="13">
        <v>1003004</v>
      </c>
      <c r="M86" s="13" t="s">
        <v>186</v>
      </c>
      <c r="N86" s="13" t="s">
        <v>268</v>
      </c>
      <c r="O86" s="13" t="s">
        <v>274</v>
      </c>
    </row>
    <row r="87" spans="1:15" x14ac:dyDescent="0.2">
      <c r="A87" s="13">
        <v>200307</v>
      </c>
      <c r="B87" s="13">
        <v>204</v>
      </c>
      <c r="C87" s="13">
        <v>200306</v>
      </c>
      <c r="D87" s="13">
        <v>200308</v>
      </c>
      <c r="E87" s="13">
        <v>3000</v>
      </c>
      <c r="F87" s="13" t="s">
        <v>60</v>
      </c>
      <c r="G87" s="9">
        <v>102</v>
      </c>
      <c r="H87" s="9">
        <v>3</v>
      </c>
      <c r="I87" s="18">
        <v>2010042</v>
      </c>
      <c r="J87" s="13">
        <v>1003004</v>
      </c>
      <c r="M87" s="13" t="s">
        <v>186</v>
      </c>
      <c r="N87" s="13" t="s">
        <v>268</v>
      </c>
      <c r="O87" s="13" t="s">
        <v>275</v>
      </c>
    </row>
    <row r="88" spans="1:15" x14ac:dyDescent="0.2">
      <c r="A88" s="13">
        <v>200308</v>
      </c>
      <c r="B88" s="13">
        <v>204</v>
      </c>
      <c r="C88" s="13">
        <v>200307</v>
      </c>
      <c r="D88" s="13">
        <v>200309</v>
      </c>
      <c r="E88" s="13">
        <v>5000</v>
      </c>
      <c r="F88" s="13" t="s">
        <v>60</v>
      </c>
      <c r="G88" s="9">
        <v>102</v>
      </c>
      <c r="H88" s="9">
        <v>3</v>
      </c>
      <c r="I88" s="18">
        <v>2010042</v>
      </c>
      <c r="J88" s="13">
        <v>1003004</v>
      </c>
      <c r="M88" s="13" t="s">
        <v>186</v>
      </c>
      <c r="N88" s="13" t="s">
        <v>268</v>
      </c>
      <c r="O88" s="13" t="s">
        <v>276</v>
      </c>
    </row>
    <row r="89" spans="1:15" x14ac:dyDescent="0.2">
      <c r="A89" s="13">
        <v>200309</v>
      </c>
      <c r="B89" s="13">
        <v>204</v>
      </c>
      <c r="C89" s="13">
        <v>200308</v>
      </c>
      <c r="D89" s="13">
        <v>200310</v>
      </c>
      <c r="E89" s="13">
        <v>7500</v>
      </c>
      <c r="F89" s="13" t="s">
        <v>60</v>
      </c>
      <c r="G89" s="9">
        <v>102</v>
      </c>
      <c r="H89" s="9">
        <v>3</v>
      </c>
      <c r="I89" s="18">
        <v>2010042</v>
      </c>
      <c r="J89" s="13">
        <v>1003004</v>
      </c>
      <c r="M89" s="13" t="s">
        <v>186</v>
      </c>
      <c r="N89" s="13" t="s">
        <v>268</v>
      </c>
      <c r="O89" s="13" t="s">
        <v>277</v>
      </c>
    </row>
    <row r="90" spans="1:15" x14ac:dyDescent="0.2">
      <c r="A90" s="13">
        <v>200310</v>
      </c>
      <c r="B90" s="13">
        <v>204</v>
      </c>
      <c r="C90" s="13">
        <v>200309</v>
      </c>
      <c r="D90" s="13">
        <v>200311</v>
      </c>
      <c r="E90" s="13">
        <v>10000</v>
      </c>
      <c r="F90" s="13" t="s">
        <v>60</v>
      </c>
      <c r="G90" s="9">
        <v>102</v>
      </c>
      <c r="H90" s="9">
        <v>3</v>
      </c>
      <c r="I90" s="18">
        <v>2010042</v>
      </c>
      <c r="J90" s="13">
        <v>1003004</v>
      </c>
      <c r="M90" s="13" t="s">
        <v>186</v>
      </c>
      <c r="N90" s="13" t="s">
        <v>268</v>
      </c>
      <c r="O90" s="13" t="s">
        <v>278</v>
      </c>
    </row>
    <row r="91" spans="1:15" x14ac:dyDescent="0.2">
      <c r="A91" s="13">
        <v>200311</v>
      </c>
      <c r="B91" s="13">
        <v>204</v>
      </c>
      <c r="C91" s="13">
        <v>200310</v>
      </c>
      <c r="D91" s="13">
        <v>200312</v>
      </c>
      <c r="E91" s="13">
        <v>12500</v>
      </c>
      <c r="F91" s="13" t="s">
        <v>60</v>
      </c>
      <c r="G91" s="9">
        <v>102</v>
      </c>
      <c r="H91" s="9">
        <v>3</v>
      </c>
      <c r="I91" s="18">
        <v>2010042</v>
      </c>
      <c r="J91" s="13">
        <v>1003004</v>
      </c>
      <c r="M91" s="13" t="s">
        <v>186</v>
      </c>
      <c r="N91" s="13" t="s">
        <v>268</v>
      </c>
      <c r="O91" s="13" t="s">
        <v>279</v>
      </c>
    </row>
    <row r="92" spans="1:15" x14ac:dyDescent="0.2">
      <c r="A92" s="13">
        <v>200312</v>
      </c>
      <c r="B92" s="13">
        <v>204</v>
      </c>
      <c r="C92" s="13">
        <v>200311</v>
      </c>
      <c r="D92" s="13">
        <v>200313</v>
      </c>
      <c r="E92" s="13">
        <v>15000</v>
      </c>
      <c r="F92" s="13" t="s">
        <v>60</v>
      </c>
      <c r="G92" s="9">
        <v>102</v>
      </c>
      <c r="H92" s="9">
        <v>4</v>
      </c>
      <c r="I92" s="18">
        <v>2010042</v>
      </c>
      <c r="J92" s="13">
        <v>1003004</v>
      </c>
      <c r="M92" s="13" t="s">
        <v>186</v>
      </c>
      <c r="N92" s="13" t="s">
        <v>268</v>
      </c>
      <c r="O92" s="13" t="s">
        <v>280</v>
      </c>
    </row>
    <row r="93" spans="1:15" x14ac:dyDescent="0.2">
      <c r="A93" s="13">
        <v>200313</v>
      </c>
      <c r="B93" s="13">
        <v>204</v>
      </c>
      <c r="C93" s="13">
        <v>200312</v>
      </c>
      <c r="D93" s="13">
        <v>200314</v>
      </c>
      <c r="E93" s="13">
        <v>20000</v>
      </c>
      <c r="F93" s="13" t="s">
        <v>60</v>
      </c>
      <c r="G93" s="9">
        <v>102</v>
      </c>
      <c r="H93" s="9">
        <v>4</v>
      </c>
      <c r="I93" s="18">
        <v>2010042</v>
      </c>
      <c r="J93" s="13">
        <v>1003004</v>
      </c>
      <c r="M93" s="13" t="s">
        <v>186</v>
      </c>
      <c r="N93" s="13" t="s">
        <v>268</v>
      </c>
      <c r="O93" s="13" t="s">
        <v>281</v>
      </c>
    </row>
    <row r="94" spans="1:15" x14ac:dyDescent="0.2">
      <c r="A94" s="13">
        <v>200314</v>
      </c>
      <c r="B94" s="13">
        <v>204</v>
      </c>
      <c r="C94" s="13">
        <v>200313</v>
      </c>
      <c r="D94" s="13">
        <v>0</v>
      </c>
      <c r="E94" s="13">
        <v>30000</v>
      </c>
      <c r="F94" s="13" t="s">
        <v>60</v>
      </c>
      <c r="G94" s="9">
        <v>102</v>
      </c>
      <c r="H94" s="9">
        <v>4</v>
      </c>
      <c r="I94" s="18">
        <v>2010042</v>
      </c>
      <c r="J94" s="13">
        <v>1003004</v>
      </c>
      <c r="M94" s="13" t="s">
        <v>186</v>
      </c>
      <c r="N94" s="13" t="s">
        <v>268</v>
      </c>
      <c r="O94" s="13" t="s">
        <v>282</v>
      </c>
    </row>
    <row r="95" spans="1:15" x14ac:dyDescent="0.2">
      <c r="A95" s="13">
        <v>200401</v>
      </c>
      <c r="B95" s="13">
        <v>205</v>
      </c>
      <c r="C95" s="13">
        <v>0</v>
      </c>
      <c r="D95" s="13">
        <v>200402</v>
      </c>
      <c r="E95" s="13">
        <v>5</v>
      </c>
      <c r="F95" s="13" t="s">
        <v>146</v>
      </c>
      <c r="G95" s="9">
        <v>103</v>
      </c>
      <c r="H95" s="9">
        <v>2</v>
      </c>
      <c r="I95" s="18">
        <v>2010000</v>
      </c>
      <c r="J95" s="13">
        <v>1003005</v>
      </c>
      <c r="M95" s="13" t="s">
        <v>186</v>
      </c>
      <c r="N95" s="13" t="s">
        <v>283</v>
      </c>
      <c r="O95" s="13" t="s">
        <v>284</v>
      </c>
    </row>
    <row r="96" spans="1:15" x14ac:dyDescent="0.2">
      <c r="A96" s="13">
        <v>200402</v>
      </c>
      <c r="B96" s="13">
        <v>205</v>
      </c>
      <c r="C96" s="13">
        <v>200401</v>
      </c>
      <c r="D96" s="13">
        <v>200403</v>
      </c>
      <c r="E96" s="13">
        <v>10</v>
      </c>
      <c r="F96" s="13" t="s">
        <v>146</v>
      </c>
      <c r="G96" s="9">
        <v>103</v>
      </c>
      <c r="H96" s="9">
        <v>3</v>
      </c>
      <c r="I96" s="18">
        <v>2010001</v>
      </c>
      <c r="J96" s="13">
        <v>1003005</v>
      </c>
      <c r="M96" s="13" t="s">
        <v>186</v>
      </c>
      <c r="N96" s="13" t="s">
        <v>283</v>
      </c>
      <c r="O96" s="13" t="s">
        <v>285</v>
      </c>
    </row>
    <row r="97" spans="1:15" x14ac:dyDescent="0.2">
      <c r="A97" s="13">
        <v>200403</v>
      </c>
      <c r="B97" s="13">
        <v>205</v>
      </c>
      <c r="C97" s="13">
        <v>200402</v>
      </c>
      <c r="D97" s="13">
        <v>200404</v>
      </c>
      <c r="E97" s="13">
        <v>20</v>
      </c>
      <c r="F97" s="13" t="s">
        <v>256</v>
      </c>
      <c r="G97" s="9">
        <v>103</v>
      </c>
      <c r="H97" s="9">
        <v>4</v>
      </c>
      <c r="I97" s="18">
        <v>2010001</v>
      </c>
      <c r="J97" s="13">
        <v>1003005</v>
      </c>
      <c r="M97" s="13" t="s">
        <v>186</v>
      </c>
      <c r="N97" s="13" t="s">
        <v>283</v>
      </c>
      <c r="O97" s="13" t="s">
        <v>286</v>
      </c>
    </row>
    <row r="98" spans="1:15" x14ac:dyDescent="0.2">
      <c r="A98" s="13">
        <v>200404</v>
      </c>
      <c r="B98" s="13">
        <v>205</v>
      </c>
      <c r="C98" s="13">
        <v>200403</v>
      </c>
      <c r="D98" s="13">
        <v>200405</v>
      </c>
      <c r="E98" s="13">
        <v>30</v>
      </c>
      <c r="F98" s="13" t="s">
        <v>256</v>
      </c>
      <c r="G98" s="9">
        <v>103</v>
      </c>
      <c r="H98" s="9">
        <v>5</v>
      </c>
      <c r="I98" s="18">
        <v>2010002</v>
      </c>
      <c r="J98" s="13">
        <v>1003005</v>
      </c>
      <c r="M98" s="13" t="s">
        <v>186</v>
      </c>
      <c r="N98" s="13" t="s">
        <v>283</v>
      </c>
      <c r="O98" s="13" t="s">
        <v>287</v>
      </c>
    </row>
    <row r="99" spans="1:15" x14ac:dyDescent="0.2">
      <c r="A99" s="13">
        <v>200405</v>
      </c>
      <c r="B99" s="13">
        <v>205</v>
      </c>
      <c r="C99" s="13">
        <v>200404</v>
      </c>
      <c r="D99" s="13">
        <v>0</v>
      </c>
      <c r="E99" s="13">
        <v>50</v>
      </c>
      <c r="F99" s="13" t="s">
        <v>262</v>
      </c>
      <c r="G99" s="9">
        <v>103</v>
      </c>
      <c r="H99" s="9">
        <v>10</v>
      </c>
      <c r="I99" s="18">
        <v>2010002</v>
      </c>
      <c r="J99" s="13">
        <v>1003005</v>
      </c>
      <c r="M99" s="13" t="s">
        <v>186</v>
      </c>
      <c r="N99" s="13" t="s">
        <v>283</v>
      </c>
      <c r="O99" s="13" t="s">
        <v>288</v>
      </c>
    </row>
    <row r="100" spans="1:15" x14ac:dyDescent="0.2">
      <c r="A100" s="13">
        <v>200501</v>
      </c>
      <c r="B100" s="13">
        <v>206</v>
      </c>
      <c r="C100" s="13">
        <v>0</v>
      </c>
      <c r="D100" s="13">
        <v>200502</v>
      </c>
      <c r="E100" s="13">
        <v>5</v>
      </c>
      <c r="F100" s="13" t="s">
        <v>152</v>
      </c>
      <c r="G100" s="9">
        <v>201</v>
      </c>
      <c r="H100" s="9">
        <v>1</v>
      </c>
      <c r="I100" s="18">
        <v>2010018</v>
      </c>
      <c r="J100" s="13">
        <v>1003007</v>
      </c>
      <c r="M100" s="13" t="s">
        <v>186</v>
      </c>
      <c r="N100" s="13" t="s">
        <v>289</v>
      </c>
      <c r="O100" s="19" t="s">
        <v>290</v>
      </c>
    </row>
    <row r="101" spans="1:15" x14ac:dyDescent="0.2">
      <c r="A101" s="13">
        <v>200502</v>
      </c>
      <c r="B101" s="13">
        <v>206</v>
      </c>
      <c r="C101" s="13">
        <v>200501</v>
      </c>
      <c r="D101" s="13">
        <v>200503</v>
      </c>
      <c r="E101" s="13">
        <v>10</v>
      </c>
      <c r="F101" s="13" t="s">
        <v>155</v>
      </c>
      <c r="G101" s="9">
        <v>202</v>
      </c>
      <c r="H101" s="9">
        <v>1</v>
      </c>
      <c r="I101" s="18">
        <v>2010018</v>
      </c>
      <c r="J101" s="13">
        <v>1003007</v>
      </c>
      <c r="M101" s="13" t="s">
        <v>186</v>
      </c>
      <c r="N101" s="13" t="s">
        <v>289</v>
      </c>
      <c r="O101" s="19" t="s">
        <v>291</v>
      </c>
    </row>
    <row r="102" spans="1:15" x14ac:dyDescent="0.2">
      <c r="A102" s="13">
        <v>200503</v>
      </c>
      <c r="B102" s="13">
        <v>206</v>
      </c>
      <c r="C102" s="13">
        <v>200502</v>
      </c>
      <c r="D102" s="13">
        <v>200504</v>
      </c>
      <c r="E102" s="13">
        <v>20</v>
      </c>
      <c r="F102" s="13" t="s">
        <v>158</v>
      </c>
      <c r="G102" s="9">
        <v>203</v>
      </c>
      <c r="H102" s="9">
        <v>1</v>
      </c>
      <c r="I102" s="18">
        <v>2010018</v>
      </c>
      <c r="J102" s="13">
        <v>1003007</v>
      </c>
      <c r="M102" s="13" t="s">
        <v>186</v>
      </c>
      <c r="N102" s="13" t="s">
        <v>289</v>
      </c>
      <c r="O102" s="19" t="s">
        <v>292</v>
      </c>
    </row>
    <row r="103" spans="1:15" x14ac:dyDescent="0.2">
      <c r="A103" s="13">
        <v>200504</v>
      </c>
      <c r="B103" s="13">
        <v>206</v>
      </c>
      <c r="C103" s="13">
        <v>200503</v>
      </c>
      <c r="D103" s="13">
        <v>200505</v>
      </c>
      <c r="E103" s="13">
        <v>30</v>
      </c>
      <c r="F103" s="13" t="s">
        <v>152</v>
      </c>
      <c r="G103" s="9">
        <v>201</v>
      </c>
      <c r="H103" s="9">
        <v>2</v>
      </c>
      <c r="I103" s="18">
        <v>2010018</v>
      </c>
      <c r="J103" s="13">
        <v>1003007</v>
      </c>
      <c r="M103" s="13" t="s">
        <v>186</v>
      </c>
      <c r="N103" s="13" t="s">
        <v>289</v>
      </c>
      <c r="O103" s="19" t="s">
        <v>293</v>
      </c>
    </row>
    <row r="104" spans="1:15" x14ac:dyDescent="0.2">
      <c r="A104" s="13">
        <v>200505</v>
      </c>
      <c r="B104" s="13">
        <v>206</v>
      </c>
      <c r="C104" s="13">
        <v>200504</v>
      </c>
      <c r="D104" s="13">
        <v>200506</v>
      </c>
      <c r="E104" s="13">
        <v>40</v>
      </c>
      <c r="F104" s="13" t="s">
        <v>155</v>
      </c>
      <c r="G104" s="9">
        <v>202</v>
      </c>
      <c r="H104" s="9">
        <v>2</v>
      </c>
      <c r="I104" s="18">
        <v>2010018</v>
      </c>
      <c r="J104" s="13">
        <v>1003007</v>
      </c>
      <c r="M104" s="13" t="s">
        <v>186</v>
      </c>
      <c r="N104" s="13" t="s">
        <v>289</v>
      </c>
      <c r="O104" s="19" t="s">
        <v>294</v>
      </c>
    </row>
    <row r="105" spans="1:15" x14ac:dyDescent="0.2">
      <c r="A105" s="13">
        <v>200506</v>
      </c>
      <c r="B105" s="13">
        <v>206</v>
      </c>
      <c r="C105" s="13">
        <v>200505</v>
      </c>
      <c r="D105" s="13">
        <v>200507</v>
      </c>
      <c r="E105" s="13">
        <v>60</v>
      </c>
      <c r="F105" s="13" t="s">
        <v>158</v>
      </c>
      <c r="G105" s="9">
        <v>203</v>
      </c>
      <c r="H105" s="9">
        <v>2</v>
      </c>
      <c r="I105" s="18">
        <v>2010018</v>
      </c>
      <c r="J105" s="13">
        <v>1003007</v>
      </c>
      <c r="M105" s="13" t="s">
        <v>186</v>
      </c>
      <c r="N105" s="13" t="s">
        <v>289</v>
      </c>
      <c r="O105" s="19" t="s">
        <v>295</v>
      </c>
    </row>
    <row r="106" spans="1:15" x14ac:dyDescent="0.2">
      <c r="A106" s="13">
        <v>200507</v>
      </c>
      <c r="B106" s="13">
        <v>206</v>
      </c>
      <c r="C106" s="13">
        <v>200506</v>
      </c>
      <c r="D106" s="13">
        <v>200508</v>
      </c>
      <c r="E106" s="13">
        <v>80</v>
      </c>
      <c r="F106" s="13" t="s">
        <v>152</v>
      </c>
      <c r="G106" s="9">
        <v>201</v>
      </c>
      <c r="H106" s="9">
        <v>3</v>
      </c>
      <c r="I106" s="18">
        <v>2010018</v>
      </c>
      <c r="J106" s="13">
        <v>1003007</v>
      </c>
      <c r="M106" s="13" t="s">
        <v>186</v>
      </c>
      <c r="N106" s="13" t="s">
        <v>289</v>
      </c>
      <c r="O106" s="19" t="s">
        <v>296</v>
      </c>
    </row>
    <row r="107" spans="1:15" x14ac:dyDescent="0.2">
      <c r="A107" s="13">
        <v>200508</v>
      </c>
      <c r="B107" s="13">
        <v>206</v>
      </c>
      <c r="C107" s="13">
        <v>200507</v>
      </c>
      <c r="D107" s="13">
        <v>0</v>
      </c>
      <c r="E107" s="13">
        <v>100</v>
      </c>
      <c r="F107" s="13" t="s">
        <v>155</v>
      </c>
      <c r="G107" s="9">
        <v>202</v>
      </c>
      <c r="H107" s="9">
        <v>3</v>
      </c>
      <c r="I107" s="18">
        <v>2010018</v>
      </c>
      <c r="J107" s="13">
        <v>1003007</v>
      </c>
      <c r="M107" s="13" t="s">
        <v>186</v>
      </c>
      <c r="N107" s="13" t="s">
        <v>289</v>
      </c>
      <c r="O107" s="19" t="s">
        <v>297</v>
      </c>
    </row>
    <row r="108" spans="1:15" x14ac:dyDescent="0.2">
      <c r="A108" s="13">
        <v>200601</v>
      </c>
      <c r="B108" s="13">
        <v>207</v>
      </c>
      <c r="C108" s="13">
        <v>0</v>
      </c>
      <c r="D108" s="13">
        <v>200602</v>
      </c>
      <c r="E108" s="13">
        <v>3</v>
      </c>
      <c r="F108" s="13" t="s">
        <v>152</v>
      </c>
      <c r="G108" s="9">
        <v>201</v>
      </c>
      <c r="H108" s="9">
        <v>1</v>
      </c>
      <c r="I108" s="18">
        <v>2010017</v>
      </c>
      <c r="J108" s="13">
        <v>1003006</v>
      </c>
      <c r="M108" s="13" t="s">
        <v>186</v>
      </c>
      <c r="N108" s="13" t="s">
        <v>298</v>
      </c>
      <c r="O108" s="19" t="s">
        <v>299</v>
      </c>
    </row>
    <row r="109" spans="1:15" x14ac:dyDescent="0.2">
      <c r="A109" s="13">
        <v>200602</v>
      </c>
      <c r="B109" s="13">
        <v>207</v>
      </c>
      <c r="C109" s="13">
        <v>200601</v>
      </c>
      <c r="D109" s="13">
        <v>200603</v>
      </c>
      <c r="E109" s="13">
        <v>6</v>
      </c>
      <c r="F109" s="13" t="s">
        <v>155</v>
      </c>
      <c r="G109" s="9">
        <v>202</v>
      </c>
      <c r="H109" s="9">
        <v>1</v>
      </c>
      <c r="I109" s="18">
        <v>2010017</v>
      </c>
      <c r="J109" s="13">
        <v>1003006</v>
      </c>
      <c r="M109" s="13" t="s">
        <v>186</v>
      </c>
      <c r="N109" s="13" t="s">
        <v>298</v>
      </c>
      <c r="O109" s="19" t="s">
        <v>300</v>
      </c>
    </row>
    <row r="110" spans="1:15" x14ac:dyDescent="0.2">
      <c r="A110" s="13">
        <v>200603</v>
      </c>
      <c r="B110" s="13">
        <v>207</v>
      </c>
      <c r="C110" s="13">
        <v>200602</v>
      </c>
      <c r="D110" s="13">
        <v>200604</v>
      </c>
      <c r="E110" s="13">
        <v>9</v>
      </c>
      <c r="F110" s="13" t="s">
        <v>158</v>
      </c>
      <c r="G110" s="9">
        <v>203</v>
      </c>
      <c r="H110" s="9">
        <v>1</v>
      </c>
      <c r="I110" s="18">
        <v>2010017</v>
      </c>
      <c r="J110" s="13">
        <v>1003006</v>
      </c>
      <c r="M110" s="13" t="s">
        <v>186</v>
      </c>
      <c r="N110" s="13" t="s">
        <v>298</v>
      </c>
      <c r="O110" s="19" t="s">
        <v>301</v>
      </c>
    </row>
    <row r="111" spans="1:15" x14ac:dyDescent="0.2">
      <c r="A111" s="13">
        <v>200604</v>
      </c>
      <c r="B111" s="13">
        <v>207</v>
      </c>
      <c r="C111" s="13">
        <v>200603</v>
      </c>
      <c r="D111" s="13">
        <v>200605</v>
      </c>
      <c r="E111" s="13">
        <v>12</v>
      </c>
      <c r="F111" s="13" t="s">
        <v>152</v>
      </c>
      <c r="G111" s="9">
        <v>201</v>
      </c>
      <c r="H111" s="9">
        <v>2</v>
      </c>
      <c r="I111" s="18">
        <v>2010017</v>
      </c>
      <c r="J111" s="13">
        <v>1003006</v>
      </c>
      <c r="M111" s="13" t="s">
        <v>186</v>
      </c>
      <c r="N111" s="13" t="s">
        <v>298</v>
      </c>
      <c r="O111" s="19" t="s">
        <v>302</v>
      </c>
    </row>
    <row r="112" spans="1:15" x14ac:dyDescent="0.2">
      <c r="A112" s="13">
        <v>200605</v>
      </c>
      <c r="B112" s="13">
        <v>207</v>
      </c>
      <c r="C112" s="13">
        <v>200604</v>
      </c>
      <c r="D112" s="13">
        <v>200606</v>
      </c>
      <c r="E112" s="13">
        <v>15</v>
      </c>
      <c r="F112" s="13" t="s">
        <v>155</v>
      </c>
      <c r="G112" s="9">
        <v>202</v>
      </c>
      <c r="H112" s="9">
        <v>2</v>
      </c>
      <c r="I112" s="18">
        <v>2010017</v>
      </c>
      <c r="J112" s="13">
        <v>1003006</v>
      </c>
      <c r="M112" s="13" t="s">
        <v>186</v>
      </c>
      <c r="N112" s="13" t="s">
        <v>298</v>
      </c>
      <c r="O112" s="19" t="s">
        <v>303</v>
      </c>
    </row>
    <row r="113" spans="1:15" x14ac:dyDescent="0.2">
      <c r="A113" s="13">
        <v>200606</v>
      </c>
      <c r="B113" s="13">
        <v>207</v>
      </c>
      <c r="C113" s="13">
        <v>200605</v>
      </c>
      <c r="D113" s="13">
        <v>200607</v>
      </c>
      <c r="E113" s="13">
        <v>20</v>
      </c>
      <c r="F113" s="13" t="s">
        <v>158</v>
      </c>
      <c r="G113" s="9">
        <v>203</v>
      </c>
      <c r="H113" s="9">
        <v>2</v>
      </c>
      <c r="I113" s="18">
        <v>2010017</v>
      </c>
      <c r="J113" s="13">
        <v>1003006</v>
      </c>
      <c r="M113" s="13" t="s">
        <v>186</v>
      </c>
      <c r="N113" s="13" t="s">
        <v>298</v>
      </c>
      <c r="O113" s="19" t="s">
        <v>304</v>
      </c>
    </row>
    <row r="114" spans="1:15" x14ac:dyDescent="0.2">
      <c r="A114" s="13">
        <v>200607</v>
      </c>
      <c r="B114" s="13">
        <v>207</v>
      </c>
      <c r="C114" s="13">
        <v>200606</v>
      </c>
      <c r="D114" s="13">
        <v>200608</v>
      </c>
      <c r="E114" s="13">
        <v>25</v>
      </c>
      <c r="F114" s="13" t="s">
        <v>152</v>
      </c>
      <c r="G114" s="9">
        <v>201</v>
      </c>
      <c r="H114" s="9">
        <v>3</v>
      </c>
      <c r="I114" s="18">
        <v>2010017</v>
      </c>
      <c r="J114" s="13">
        <v>1003006</v>
      </c>
      <c r="M114" s="13" t="s">
        <v>186</v>
      </c>
      <c r="N114" s="13" t="s">
        <v>298</v>
      </c>
      <c r="O114" s="19" t="s">
        <v>305</v>
      </c>
    </row>
    <row r="115" spans="1:15" x14ac:dyDescent="0.2">
      <c r="A115" s="13">
        <v>200608</v>
      </c>
      <c r="B115" s="13">
        <v>207</v>
      </c>
      <c r="C115" s="13">
        <v>200607</v>
      </c>
      <c r="D115" s="13">
        <v>200609</v>
      </c>
      <c r="E115" s="13">
        <v>30</v>
      </c>
      <c r="F115" s="13" t="s">
        <v>155</v>
      </c>
      <c r="G115" s="9">
        <v>202</v>
      </c>
      <c r="H115" s="9">
        <v>3</v>
      </c>
      <c r="I115" s="18">
        <v>2010017</v>
      </c>
      <c r="J115" s="13">
        <v>1003006</v>
      </c>
      <c r="M115" s="13" t="s">
        <v>186</v>
      </c>
      <c r="N115" s="13" t="s">
        <v>298</v>
      </c>
      <c r="O115" s="19" t="s">
        <v>306</v>
      </c>
    </row>
    <row r="116" spans="1:15" x14ac:dyDescent="0.2">
      <c r="A116" s="13">
        <v>200609</v>
      </c>
      <c r="B116" s="13">
        <v>207</v>
      </c>
      <c r="C116" s="13">
        <v>200608</v>
      </c>
      <c r="D116" s="13">
        <v>200610</v>
      </c>
      <c r="E116" s="13">
        <v>40</v>
      </c>
      <c r="F116" s="13" t="s">
        <v>158</v>
      </c>
      <c r="G116" s="9">
        <v>203</v>
      </c>
      <c r="H116" s="9">
        <v>3</v>
      </c>
      <c r="I116" s="18">
        <v>2010017</v>
      </c>
      <c r="J116" s="13">
        <v>1003006</v>
      </c>
      <c r="M116" s="13" t="s">
        <v>186</v>
      </c>
      <c r="N116" s="13" t="s">
        <v>298</v>
      </c>
      <c r="O116" s="19" t="s">
        <v>307</v>
      </c>
    </row>
    <row r="117" spans="1:15" x14ac:dyDescent="0.2">
      <c r="A117" s="13">
        <v>200610</v>
      </c>
      <c r="B117" s="13">
        <v>207</v>
      </c>
      <c r="C117" s="13">
        <v>200609</v>
      </c>
      <c r="D117" s="13">
        <v>200611</v>
      </c>
      <c r="E117" s="13">
        <v>50</v>
      </c>
      <c r="F117" s="13" t="s">
        <v>152</v>
      </c>
      <c r="G117" s="9">
        <v>201</v>
      </c>
      <c r="H117" s="9">
        <v>4</v>
      </c>
      <c r="I117" s="18">
        <v>2010017</v>
      </c>
      <c r="J117" s="13">
        <v>1003006</v>
      </c>
      <c r="M117" s="13" t="s">
        <v>186</v>
      </c>
      <c r="N117" s="13" t="s">
        <v>298</v>
      </c>
      <c r="O117" s="19" t="s">
        <v>308</v>
      </c>
    </row>
    <row r="118" spans="1:15" x14ac:dyDescent="0.2">
      <c r="A118" s="13">
        <v>200611</v>
      </c>
      <c r="B118" s="13">
        <v>207</v>
      </c>
      <c r="C118" s="13">
        <v>200610</v>
      </c>
      <c r="D118" s="13">
        <v>200612</v>
      </c>
      <c r="E118" s="13">
        <v>80</v>
      </c>
      <c r="F118" s="13" t="s">
        <v>155</v>
      </c>
      <c r="G118" s="9">
        <v>202</v>
      </c>
      <c r="H118" s="9">
        <v>4</v>
      </c>
      <c r="I118" s="18">
        <v>2010017</v>
      </c>
      <c r="J118" s="13">
        <v>1003006</v>
      </c>
      <c r="M118" s="13" t="s">
        <v>186</v>
      </c>
      <c r="N118" s="13" t="s">
        <v>298</v>
      </c>
      <c r="O118" s="19" t="s">
        <v>309</v>
      </c>
    </row>
    <row r="119" spans="1:15" x14ac:dyDescent="0.2">
      <c r="A119" s="13">
        <v>200612</v>
      </c>
      <c r="B119" s="13">
        <v>207</v>
      </c>
      <c r="C119" s="13">
        <v>200611</v>
      </c>
      <c r="D119" s="13">
        <v>0</v>
      </c>
      <c r="E119" s="13">
        <v>120</v>
      </c>
      <c r="F119" s="13" t="s">
        <v>158</v>
      </c>
      <c r="G119" s="9">
        <v>203</v>
      </c>
      <c r="H119" s="9">
        <v>4</v>
      </c>
      <c r="I119" s="18">
        <v>2010017</v>
      </c>
      <c r="J119" s="13">
        <v>1003006</v>
      </c>
      <c r="M119" s="13" t="s">
        <v>186</v>
      </c>
      <c r="N119" s="13" t="s">
        <v>298</v>
      </c>
      <c r="O119" s="19" t="s">
        <v>310</v>
      </c>
    </row>
    <row r="120" spans="1:15" x14ac:dyDescent="0.2">
      <c r="A120" s="13">
        <v>200701</v>
      </c>
      <c r="B120" s="13">
        <v>208</v>
      </c>
      <c r="C120" s="13">
        <v>0</v>
      </c>
      <c r="D120" s="13">
        <v>200702</v>
      </c>
      <c r="E120" s="13">
        <v>5</v>
      </c>
      <c r="F120" s="13" t="s">
        <v>51</v>
      </c>
      <c r="G120" s="9">
        <v>101</v>
      </c>
      <c r="H120" s="9">
        <v>100</v>
      </c>
      <c r="I120" s="18">
        <v>2010036</v>
      </c>
      <c r="J120" s="13">
        <v>1003008</v>
      </c>
      <c r="M120" s="13" t="s">
        <v>186</v>
      </c>
      <c r="N120" s="13" t="s">
        <v>311</v>
      </c>
      <c r="O120" s="13" t="s">
        <v>312</v>
      </c>
    </row>
    <row r="121" spans="1:15" x14ac:dyDescent="0.2">
      <c r="A121" s="13">
        <v>200702</v>
      </c>
      <c r="B121" s="13">
        <v>208</v>
      </c>
      <c r="C121" s="13">
        <v>200701</v>
      </c>
      <c r="D121" s="13">
        <v>200703</v>
      </c>
      <c r="E121" s="13">
        <v>10</v>
      </c>
      <c r="F121" s="13" t="s">
        <v>51</v>
      </c>
      <c r="G121" s="9">
        <v>101</v>
      </c>
      <c r="H121" s="9">
        <v>100</v>
      </c>
      <c r="I121" s="18">
        <v>2010036</v>
      </c>
      <c r="J121" s="13">
        <v>1003008</v>
      </c>
      <c r="M121" s="13" t="s">
        <v>186</v>
      </c>
      <c r="N121" s="13" t="s">
        <v>311</v>
      </c>
      <c r="O121" s="13" t="s">
        <v>313</v>
      </c>
    </row>
    <row r="122" spans="1:15" x14ac:dyDescent="0.2">
      <c r="A122" s="13">
        <v>200703</v>
      </c>
      <c r="B122" s="13">
        <v>208</v>
      </c>
      <c r="C122" s="13">
        <v>200702</v>
      </c>
      <c r="D122" s="13">
        <v>200704</v>
      </c>
      <c r="E122" s="13">
        <v>15</v>
      </c>
      <c r="F122" s="13" t="s">
        <v>51</v>
      </c>
      <c r="G122" s="9">
        <v>101</v>
      </c>
      <c r="H122" s="9">
        <v>100</v>
      </c>
      <c r="I122" s="18">
        <v>2010036</v>
      </c>
      <c r="J122" s="13">
        <v>1003008</v>
      </c>
      <c r="M122" s="13" t="s">
        <v>186</v>
      </c>
      <c r="N122" s="13" t="s">
        <v>311</v>
      </c>
      <c r="O122" s="13" t="s">
        <v>314</v>
      </c>
    </row>
    <row r="123" spans="1:15" x14ac:dyDescent="0.2">
      <c r="A123" s="13">
        <v>200704</v>
      </c>
      <c r="B123" s="13">
        <v>208</v>
      </c>
      <c r="C123" s="13">
        <v>200703</v>
      </c>
      <c r="D123" s="13">
        <v>200705</v>
      </c>
      <c r="E123" s="13">
        <v>20</v>
      </c>
      <c r="F123" s="13" t="s">
        <v>51</v>
      </c>
      <c r="G123" s="9">
        <v>101</v>
      </c>
      <c r="H123" s="9">
        <v>100</v>
      </c>
      <c r="I123" s="18">
        <f>I120+1</f>
        <v>2010037</v>
      </c>
      <c r="J123" s="13">
        <v>1003008</v>
      </c>
      <c r="M123" s="13" t="s">
        <v>186</v>
      </c>
      <c r="N123" s="13" t="s">
        <v>311</v>
      </c>
      <c r="O123" s="13" t="s">
        <v>315</v>
      </c>
    </row>
    <row r="124" spans="1:15" x14ac:dyDescent="0.2">
      <c r="A124" s="13">
        <v>200705</v>
      </c>
      <c r="B124" s="13">
        <v>208</v>
      </c>
      <c r="C124" s="13">
        <v>200704</v>
      </c>
      <c r="D124" s="13">
        <v>200706</v>
      </c>
      <c r="E124" s="13">
        <v>30</v>
      </c>
      <c r="F124" s="13" t="s">
        <v>51</v>
      </c>
      <c r="G124" s="9">
        <v>101</v>
      </c>
      <c r="H124" s="9">
        <v>100</v>
      </c>
      <c r="I124" s="18">
        <f>I121+1</f>
        <v>2010037</v>
      </c>
      <c r="J124" s="13">
        <v>1003008</v>
      </c>
      <c r="M124" s="13" t="s">
        <v>186</v>
      </c>
      <c r="N124" s="13" t="s">
        <v>311</v>
      </c>
      <c r="O124" s="13" t="s">
        <v>316</v>
      </c>
    </row>
    <row r="125" spans="1:15" x14ac:dyDescent="0.2">
      <c r="A125" s="13">
        <v>200706</v>
      </c>
      <c r="B125" s="13">
        <v>208</v>
      </c>
      <c r="C125" s="13">
        <v>200705</v>
      </c>
      <c r="D125" s="13">
        <v>200707</v>
      </c>
      <c r="E125" s="13">
        <v>50</v>
      </c>
      <c r="F125" s="13" t="s">
        <v>51</v>
      </c>
      <c r="G125" s="9">
        <v>101</v>
      </c>
      <c r="H125" s="9">
        <v>100</v>
      </c>
      <c r="I125" s="18">
        <f>I122+1</f>
        <v>2010037</v>
      </c>
      <c r="J125" s="13">
        <v>1003008</v>
      </c>
      <c r="M125" s="13" t="s">
        <v>186</v>
      </c>
      <c r="N125" s="13" t="s">
        <v>311</v>
      </c>
      <c r="O125" s="13" t="s">
        <v>317</v>
      </c>
    </row>
    <row r="126" spans="1:15" x14ac:dyDescent="0.2">
      <c r="A126" s="13">
        <v>200707</v>
      </c>
      <c r="B126" s="13">
        <v>208</v>
      </c>
      <c r="C126" s="13">
        <v>200706</v>
      </c>
      <c r="D126" s="13">
        <v>200708</v>
      </c>
      <c r="E126" s="13">
        <v>70</v>
      </c>
      <c r="F126" s="13" t="s">
        <v>51</v>
      </c>
      <c r="G126" s="9">
        <v>101</v>
      </c>
      <c r="H126" s="9">
        <v>100</v>
      </c>
      <c r="I126" s="18">
        <f t="shared" ref="I126:I131" si="2">I123+1</f>
        <v>2010038</v>
      </c>
      <c r="J126" s="13">
        <v>1003008</v>
      </c>
      <c r="M126" s="13" t="s">
        <v>186</v>
      </c>
      <c r="N126" s="13" t="s">
        <v>311</v>
      </c>
      <c r="O126" s="13" t="s">
        <v>318</v>
      </c>
    </row>
    <row r="127" spans="1:15" x14ac:dyDescent="0.2">
      <c r="A127" s="13">
        <v>200708</v>
      </c>
      <c r="B127" s="13">
        <v>208</v>
      </c>
      <c r="C127" s="13">
        <v>200707</v>
      </c>
      <c r="D127" s="13">
        <v>200709</v>
      </c>
      <c r="E127" s="13">
        <v>100</v>
      </c>
      <c r="F127" s="13" t="s">
        <v>51</v>
      </c>
      <c r="G127" s="9">
        <v>101</v>
      </c>
      <c r="H127" s="9">
        <v>100</v>
      </c>
      <c r="I127" s="18">
        <f t="shared" si="2"/>
        <v>2010038</v>
      </c>
      <c r="J127" s="13">
        <v>1003008</v>
      </c>
      <c r="M127" s="13" t="s">
        <v>186</v>
      </c>
      <c r="N127" s="13" t="s">
        <v>311</v>
      </c>
      <c r="O127" s="13" t="s">
        <v>319</v>
      </c>
    </row>
    <row r="128" spans="1:15" x14ac:dyDescent="0.2">
      <c r="A128" s="13">
        <v>200709</v>
      </c>
      <c r="B128" s="13">
        <v>208</v>
      </c>
      <c r="C128" s="13">
        <v>200708</v>
      </c>
      <c r="D128" s="13">
        <v>200710</v>
      </c>
      <c r="E128" s="13">
        <v>150</v>
      </c>
      <c r="F128" s="13" t="s">
        <v>51</v>
      </c>
      <c r="G128" s="9">
        <v>101</v>
      </c>
      <c r="H128" s="9">
        <v>100</v>
      </c>
      <c r="I128" s="18">
        <f t="shared" si="2"/>
        <v>2010038</v>
      </c>
      <c r="J128" s="13">
        <v>1003008</v>
      </c>
      <c r="M128" s="13" t="s">
        <v>186</v>
      </c>
      <c r="N128" s="13" t="s">
        <v>311</v>
      </c>
      <c r="O128" s="13" t="s">
        <v>320</v>
      </c>
    </row>
    <row r="129" spans="1:15" x14ac:dyDescent="0.2">
      <c r="A129" s="13">
        <v>200710</v>
      </c>
      <c r="B129" s="13">
        <v>208</v>
      </c>
      <c r="C129" s="13">
        <v>200709</v>
      </c>
      <c r="D129" s="13">
        <v>200711</v>
      </c>
      <c r="E129" s="13">
        <v>200</v>
      </c>
      <c r="F129" s="13" t="s">
        <v>51</v>
      </c>
      <c r="G129" s="9">
        <v>101</v>
      </c>
      <c r="H129" s="9">
        <v>100</v>
      </c>
      <c r="I129" s="18">
        <f t="shared" si="2"/>
        <v>2010039</v>
      </c>
      <c r="J129" s="13">
        <v>1003008</v>
      </c>
      <c r="M129" s="13" t="s">
        <v>186</v>
      </c>
      <c r="N129" s="13" t="s">
        <v>311</v>
      </c>
      <c r="O129" s="13" t="s">
        <v>321</v>
      </c>
    </row>
    <row r="130" spans="1:15" x14ac:dyDescent="0.2">
      <c r="A130" s="13">
        <v>200711</v>
      </c>
      <c r="B130" s="13">
        <v>208</v>
      </c>
      <c r="C130" s="13">
        <v>200710</v>
      </c>
      <c r="D130" s="13">
        <v>200712</v>
      </c>
      <c r="E130" s="13">
        <v>250</v>
      </c>
      <c r="F130" s="13" t="s">
        <v>51</v>
      </c>
      <c r="G130" s="9">
        <v>101</v>
      </c>
      <c r="H130" s="9">
        <v>100</v>
      </c>
      <c r="I130" s="18">
        <f t="shared" si="2"/>
        <v>2010039</v>
      </c>
      <c r="J130" s="13">
        <v>1003008</v>
      </c>
      <c r="M130" s="13" t="s">
        <v>186</v>
      </c>
      <c r="N130" s="13" t="s">
        <v>311</v>
      </c>
      <c r="O130" s="13" t="s">
        <v>322</v>
      </c>
    </row>
    <row r="131" spans="1:15" x14ac:dyDescent="0.2">
      <c r="A131" s="13">
        <v>200712</v>
      </c>
      <c r="B131" s="13">
        <v>208</v>
      </c>
      <c r="C131" s="13">
        <v>200711</v>
      </c>
      <c r="D131" s="13">
        <v>200713</v>
      </c>
      <c r="E131" s="13">
        <v>300</v>
      </c>
      <c r="F131" s="13" t="s">
        <v>51</v>
      </c>
      <c r="G131" s="9">
        <v>101</v>
      </c>
      <c r="H131" s="9">
        <v>100</v>
      </c>
      <c r="I131" s="18">
        <f t="shared" si="2"/>
        <v>2010039</v>
      </c>
      <c r="J131" s="13">
        <v>1003008</v>
      </c>
      <c r="M131" s="13" t="s">
        <v>186</v>
      </c>
      <c r="N131" s="13" t="s">
        <v>311</v>
      </c>
      <c r="O131" s="13" t="s">
        <v>323</v>
      </c>
    </row>
    <row r="132" spans="1:15" x14ac:dyDescent="0.2">
      <c r="A132" s="13">
        <v>200713</v>
      </c>
      <c r="B132" s="13">
        <v>208</v>
      </c>
      <c r="C132" s="13">
        <v>200712</v>
      </c>
      <c r="D132" s="13">
        <v>0</v>
      </c>
      <c r="E132" s="13">
        <v>1000</v>
      </c>
      <c r="F132" s="13" t="s">
        <v>51</v>
      </c>
      <c r="G132" s="9">
        <v>101</v>
      </c>
      <c r="H132" s="9">
        <v>100</v>
      </c>
      <c r="I132" s="18">
        <v>2010039</v>
      </c>
      <c r="J132" s="13">
        <v>1003008</v>
      </c>
      <c r="M132" s="13" t="s">
        <v>186</v>
      </c>
      <c r="N132" s="13" t="s">
        <v>311</v>
      </c>
      <c r="O132" s="13" t="s">
        <v>324</v>
      </c>
    </row>
    <row r="133" spans="1:15" x14ac:dyDescent="0.2">
      <c r="A133" s="13">
        <v>200801</v>
      </c>
      <c r="B133" s="13">
        <v>209</v>
      </c>
      <c r="C133" s="13">
        <v>0</v>
      </c>
      <c r="D133" s="13">
        <v>200802</v>
      </c>
      <c r="E133" s="13">
        <v>2</v>
      </c>
      <c r="F133" s="13" t="s">
        <v>60</v>
      </c>
      <c r="G133" s="9">
        <v>102</v>
      </c>
      <c r="H133" s="9">
        <v>2</v>
      </c>
      <c r="I133" s="18">
        <v>2010007</v>
      </c>
      <c r="J133" s="13">
        <v>1003009</v>
      </c>
      <c r="M133" s="13" t="s">
        <v>186</v>
      </c>
      <c r="N133" s="13" t="s">
        <v>325</v>
      </c>
      <c r="O133" s="13" t="s">
        <v>326</v>
      </c>
    </row>
    <row r="134" spans="1:15" x14ac:dyDescent="0.2">
      <c r="A134" s="13">
        <v>200802</v>
      </c>
      <c r="B134" s="13">
        <v>209</v>
      </c>
      <c r="C134" s="13">
        <v>200801</v>
      </c>
      <c r="D134" s="13">
        <v>200803</v>
      </c>
      <c r="E134" s="13">
        <v>3</v>
      </c>
      <c r="F134" s="13" t="s">
        <v>60</v>
      </c>
      <c r="G134" s="9">
        <v>102</v>
      </c>
      <c r="H134" s="9">
        <v>2</v>
      </c>
      <c r="I134" s="18">
        <v>2010007</v>
      </c>
      <c r="J134" s="13">
        <v>1003009</v>
      </c>
      <c r="M134" s="13" t="s">
        <v>186</v>
      </c>
      <c r="N134" s="13" t="s">
        <v>325</v>
      </c>
      <c r="O134" s="13" t="s">
        <v>327</v>
      </c>
    </row>
    <row r="135" spans="1:15" x14ac:dyDescent="0.2">
      <c r="A135" s="13">
        <v>200803</v>
      </c>
      <c r="B135" s="13">
        <v>209</v>
      </c>
      <c r="C135" s="13">
        <v>200802</v>
      </c>
      <c r="D135" s="13">
        <v>200804</v>
      </c>
      <c r="E135" s="13">
        <v>4</v>
      </c>
      <c r="F135" s="13" t="s">
        <v>60</v>
      </c>
      <c r="G135" s="9">
        <v>102</v>
      </c>
      <c r="H135" s="9">
        <v>2</v>
      </c>
      <c r="I135" s="18">
        <v>2010008</v>
      </c>
      <c r="J135" s="13">
        <v>1003009</v>
      </c>
      <c r="M135" s="13" t="s">
        <v>186</v>
      </c>
      <c r="N135" s="13" t="s">
        <v>325</v>
      </c>
      <c r="O135" s="13" t="s">
        <v>328</v>
      </c>
    </row>
    <row r="136" spans="1:15" x14ac:dyDescent="0.2">
      <c r="A136" s="13">
        <v>200804</v>
      </c>
      <c r="B136" s="13">
        <v>209</v>
      </c>
      <c r="C136" s="13">
        <v>200803</v>
      </c>
      <c r="D136" s="13">
        <v>200805</v>
      </c>
      <c r="E136" s="13">
        <v>5</v>
      </c>
      <c r="F136" s="13" t="s">
        <v>60</v>
      </c>
      <c r="G136" s="9">
        <v>102</v>
      </c>
      <c r="H136" s="9">
        <v>2</v>
      </c>
      <c r="I136" s="18">
        <v>2010008</v>
      </c>
      <c r="J136" s="13">
        <v>1003009</v>
      </c>
      <c r="M136" s="13" t="s">
        <v>186</v>
      </c>
      <c r="N136" s="13" t="s">
        <v>325</v>
      </c>
      <c r="O136" s="13" t="s">
        <v>329</v>
      </c>
    </row>
    <row r="137" spans="1:15" x14ac:dyDescent="0.2">
      <c r="A137" s="13">
        <v>200805</v>
      </c>
      <c r="B137" s="13">
        <v>209</v>
      </c>
      <c r="C137" s="13">
        <v>200804</v>
      </c>
      <c r="D137" s="13">
        <v>200806</v>
      </c>
      <c r="E137" s="13">
        <v>6</v>
      </c>
      <c r="F137" s="13" t="s">
        <v>60</v>
      </c>
      <c r="G137" s="9">
        <v>102</v>
      </c>
      <c r="H137" s="9">
        <v>2</v>
      </c>
      <c r="I137" s="18">
        <v>2010009</v>
      </c>
      <c r="J137" s="13">
        <v>1003009</v>
      </c>
      <c r="M137" s="13" t="s">
        <v>186</v>
      </c>
      <c r="N137" s="13" t="s">
        <v>325</v>
      </c>
      <c r="O137" s="13" t="s">
        <v>330</v>
      </c>
    </row>
    <row r="138" spans="1:15" x14ac:dyDescent="0.2">
      <c r="A138" s="13">
        <v>200806</v>
      </c>
      <c r="B138" s="13">
        <v>209</v>
      </c>
      <c r="C138" s="13">
        <v>200805</v>
      </c>
      <c r="D138" s="13">
        <v>200807</v>
      </c>
      <c r="E138" s="13">
        <v>7</v>
      </c>
      <c r="F138" s="13" t="s">
        <v>60</v>
      </c>
      <c r="G138" s="9">
        <v>102</v>
      </c>
      <c r="H138" s="9">
        <v>3</v>
      </c>
      <c r="I138" s="18">
        <v>2010009</v>
      </c>
      <c r="J138" s="13">
        <v>1003009</v>
      </c>
      <c r="M138" s="13" t="s">
        <v>186</v>
      </c>
      <c r="N138" s="13" t="s">
        <v>325</v>
      </c>
      <c r="O138" s="13" t="s">
        <v>331</v>
      </c>
    </row>
    <row r="139" spans="1:15" x14ac:dyDescent="0.2">
      <c r="A139" s="13">
        <v>200807</v>
      </c>
      <c r="B139" s="13">
        <v>209</v>
      </c>
      <c r="C139" s="13">
        <v>200806</v>
      </c>
      <c r="D139" s="13">
        <v>200808</v>
      </c>
      <c r="E139" s="13">
        <v>8</v>
      </c>
      <c r="F139" s="13" t="s">
        <v>60</v>
      </c>
      <c r="G139" s="9">
        <v>102</v>
      </c>
      <c r="H139" s="9">
        <v>3</v>
      </c>
      <c r="I139" s="18">
        <v>2010010</v>
      </c>
      <c r="J139" s="13">
        <v>1003009</v>
      </c>
      <c r="M139" s="13" t="s">
        <v>186</v>
      </c>
      <c r="N139" s="13" t="s">
        <v>325</v>
      </c>
      <c r="O139" s="13" t="s">
        <v>332</v>
      </c>
    </row>
    <row r="140" spans="1:15" x14ac:dyDescent="0.2">
      <c r="A140" s="13">
        <v>200808</v>
      </c>
      <c r="B140" s="13">
        <v>209</v>
      </c>
      <c r="C140" s="13">
        <v>200807</v>
      </c>
      <c r="D140" s="13">
        <v>200809</v>
      </c>
      <c r="E140" s="13">
        <v>9</v>
      </c>
      <c r="F140" s="13" t="s">
        <v>60</v>
      </c>
      <c r="G140" s="9">
        <v>102</v>
      </c>
      <c r="H140" s="9">
        <v>3</v>
      </c>
      <c r="I140" s="18">
        <v>2010010</v>
      </c>
      <c r="J140" s="13">
        <v>1003009</v>
      </c>
      <c r="M140" s="13" t="s">
        <v>186</v>
      </c>
      <c r="N140" s="13" t="s">
        <v>325</v>
      </c>
      <c r="O140" s="13" t="s">
        <v>333</v>
      </c>
    </row>
    <row r="141" spans="1:15" x14ac:dyDescent="0.2">
      <c r="A141" s="13">
        <v>200809</v>
      </c>
      <c r="B141" s="13">
        <v>209</v>
      </c>
      <c r="C141" s="13">
        <v>200808</v>
      </c>
      <c r="D141" s="13">
        <v>200810</v>
      </c>
      <c r="E141" s="13">
        <v>10</v>
      </c>
      <c r="F141" s="13" t="s">
        <v>60</v>
      </c>
      <c r="G141" s="9">
        <v>102</v>
      </c>
      <c r="H141" s="9">
        <v>3</v>
      </c>
      <c r="I141" s="18">
        <v>2010011</v>
      </c>
      <c r="J141" s="13">
        <v>1003009</v>
      </c>
      <c r="M141" s="13" t="s">
        <v>186</v>
      </c>
      <c r="N141" s="13" t="s">
        <v>325</v>
      </c>
      <c r="O141" s="13" t="s">
        <v>334</v>
      </c>
    </row>
    <row r="142" spans="1:15" x14ac:dyDescent="0.2">
      <c r="A142" s="13">
        <v>200810</v>
      </c>
      <c r="B142" s="13">
        <v>209</v>
      </c>
      <c r="C142" s="13">
        <v>200809</v>
      </c>
      <c r="D142" s="13">
        <v>200811</v>
      </c>
      <c r="E142" s="13">
        <v>11</v>
      </c>
      <c r="F142" s="13" t="s">
        <v>60</v>
      </c>
      <c r="G142" s="9">
        <v>102</v>
      </c>
      <c r="H142" s="9">
        <v>3</v>
      </c>
      <c r="I142" s="18">
        <v>2010011</v>
      </c>
      <c r="J142" s="13">
        <v>1003009</v>
      </c>
      <c r="M142" s="13" t="s">
        <v>186</v>
      </c>
      <c r="N142" s="13" t="s">
        <v>325</v>
      </c>
      <c r="O142" s="13" t="s">
        <v>335</v>
      </c>
    </row>
    <row r="143" spans="1:15" x14ac:dyDescent="0.2">
      <c r="A143" s="13">
        <v>200811</v>
      </c>
      <c r="B143" s="13">
        <v>209</v>
      </c>
      <c r="C143" s="13">
        <v>200810</v>
      </c>
      <c r="D143" s="13">
        <v>0</v>
      </c>
      <c r="E143" s="13">
        <v>12</v>
      </c>
      <c r="F143" s="13" t="s">
        <v>60</v>
      </c>
      <c r="G143" s="9">
        <v>102</v>
      </c>
      <c r="H143" s="9">
        <v>3</v>
      </c>
      <c r="I143" s="18">
        <v>2010011</v>
      </c>
      <c r="J143" s="13">
        <v>1003009</v>
      </c>
      <c r="M143" s="13" t="s">
        <v>186</v>
      </c>
      <c r="N143" s="13" t="s">
        <v>325</v>
      </c>
      <c r="O143" s="13" t="s">
        <v>336</v>
      </c>
    </row>
    <row r="144" spans="1:15" x14ac:dyDescent="0.2">
      <c r="G144"/>
      <c r="H144"/>
    </row>
    <row r="145" spans="7:8" x14ac:dyDescent="0.2">
      <c r="G145"/>
      <c r="H145"/>
    </row>
    <row r="146" spans="7:8" x14ac:dyDescent="0.2">
      <c r="G146"/>
      <c r="H146"/>
    </row>
    <row r="147" spans="7:8" x14ac:dyDescent="0.2">
      <c r="G147"/>
      <c r="H147"/>
    </row>
    <row r="148" spans="7:8" x14ac:dyDescent="0.2">
      <c r="G148"/>
      <c r="H148"/>
    </row>
    <row r="149" spans="7:8" x14ac:dyDescent="0.2">
      <c r="G149"/>
      <c r="H149"/>
    </row>
    <row r="150" spans="7:8" x14ac:dyDescent="0.2">
      <c r="G150"/>
      <c r="H150"/>
    </row>
    <row r="151" spans="7:8" x14ac:dyDescent="0.2">
      <c r="G151"/>
      <c r="H151"/>
    </row>
    <row r="152" spans="7:8" x14ac:dyDescent="0.2">
      <c r="G152"/>
      <c r="H152"/>
    </row>
  </sheetData>
  <conditionalFormatting sqref="G1:G1048576">
    <cfRule type="cellIs" dxfId="1" priority="1" operator="equal">
      <formula>103</formula>
    </cfRule>
  </conditionalFormatting>
  <conditionalFormatting sqref="G1:G143 G153:G1048576">
    <cfRule type="cellIs" dxfId="0" priority="2" operator="equal">
      <formula>104</formula>
    </cfRule>
  </conditionalFormatting>
  <dataValidations count="1">
    <dataValidation type="list" allowBlank="1" showInputMessage="1" showErrorMessage="1" sqref="A3 B3 C3 D3 E3 F3 G3 H3 I3 J3">
      <formula1>"STRING,INT,FLOAT,DOUBLE,BOOL,MACRO"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7" sqref="E7:E10"/>
    </sheetView>
  </sheetViews>
  <sheetFormatPr baseColWidth="10" defaultColWidth="9.1640625" defaultRowHeight="15" x14ac:dyDescent="0.2"/>
  <cols>
    <col min="1" max="1" width="16.6640625" customWidth="1"/>
    <col min="2" max="2" width="10.1640625" customWidth="1"/>
    <col min="4" max="4" width="5.83203125" customWidth="1"/>
    <col min="5" max="5" width="11.33203125" customWidth="1"/>
  </cols>
  <sheetData>
    <row r="1" spans="1:9" ht="34" x14ac:dyDescent="0.2">
      <c r="A1" s="1" t="s">
        <v>28</v>
      </c>
      <c r="B1" s="1"/>
      <c r="C1" s="2"/>
      <c r="D1" s="2"/>
      <c r="E1" s="2"/>
    </row>
    <row r="2" spans="1:9" x14ac:dyDescent="0.2">
      <c r="A2" s="15" t="s">
        <v>337</v>
      </c>
      <c r="B2" s="15" t="s">
        <v>338</v>
      </c>
      <c r="C2" s="15" t="s">
        <v>178</v>
      </c>
      <c r="D2" s="15" t="s">
        <v>34</v>
      </c>
      <c r="E2" s="15" t="s">
        <v>339</v>
      </c>
    </row>
    <row r="3" spans="1:9" ht="17" x14ac:dyDescent="0.2">
      <c r="A3" s="1" t="s">
        <v>37</v>
      </c>
      <c r="B3" s="1" t="s">
        <v>37</v>
      </c>
      <c r="C3" s="2" t="s">
        <v>37</v>
      </c>
      <c r="D3" s="2" t="s">
        <v>37</v>
      </c>
      <c r="E3" s="2" t="s">
        <v>38</v>
      </c>
    </row>
    <row r="4" spans="1:9" x14ac:dyDescent="0.2">
      <c r="A4" s="15" t="s">
        <v>40</v>
      </c>
      <c r="B4" s="15" t="s">
        <v>340</v>
      </c>
      <c r="C4" s="15" t="s">
        <v>341</v>
      </c>
      <c r="D4" s="15" t="s">
        <v>45</v>
      </c>
      <c r="E4" s="15" t="s">
        <v>342</v>
      </c>
    </row>
    <row r="5" spans="1:9" x14ac:dyDescent="0.2">
      <c r="A5" s="9">
        <v>1</v>
      </c>
      <c r="B5" s="9">
        <v>5</v>
      </c>
      <c r="C5" s="9">
        <v>103</v>
      </c>
      <c r="D5" s="9">
        <v>5</v>
      </c>
      <c r="E5" s="13" t="s">
        <v>256</v>
      </c>
      <c r="F5" s="9" t="str">
        <f>LOOKUP(C5,道具!A:A,道具!K:K)</f>
        <v>碎片</v>
      </c>
      <c r="I5" s="16"/>
    </row>
    <row r="6" spans="1:9" x14ac:dyDescent="0.2">
      <c r="A6" s="9">
        <v>2</v>
      </c>
      <c r="B6" s="9">
        <v>8</v>
      </c>
      <c r="C6" s="9">
        <v>103</v>
      </c>
      <c r="D6" s="9">
        <v>10</v>
      </c>
      <c r="E6" s="13" t="s">
        <v>256</v>
      </c>
      <c r="F6" s="9" t="str">
        <f>LOOKUP(C6,道具!A:A,道具!K:K)</f>
        <v>碎片</v>
      </c>
      <c r="I6" s="16"/>
    </row>
    <row r="7" spans="1:9" x14ac:dyDescent="0.2">
      <c r="A7" s="9">
        <v>3</v>
      </c>
      <c r="B7" s="9">
        <v>11</v>
      </c>
      <c r="C7" s="9">
        <v>103</v>
      </c>
      <c r="D7" s="9">
        <v>15</v>
      </c>
      <c r="E7" s="13" t="s">
        <v>262</v>
      </c>
      <c r="F7" s="9" t="str">
        <f>LOOKUP(C7,道具!A:A,道具!K:K)</f>
        <v>碎片</v>
      </c>
      <c r="I7" s="16"/>
    </row>
    <row r="8" spans="1:9" x14ac:dyDescent="0.2">
      <c r="A8" s="9">
        <v>4</v>
      </c>
      <c r="B8" s="9">
        <v>15</v>
      </c>
      <c r="C8" s="9">
        <v>103</v>
      </c>
      <c r="D8" s="9">
        <v>15</v>
      </c>
      <c r="E8" s="13" t="s">
        <v>262</v>
      </c>
      <c r="F8" s="9" t="str">
        <f>LOOKUP(C8,道具!A:A,道具!K:K)</f>
        <v>碎片</v>
      </c>
      <c r="I8" s="16"/>
    </row>
    <row r="9" spans="1:9" x14ac:dyDescent="0.2">
      <c r="A9" s="9">
        <v>5</v>
      </c>
      <c r="B9" s="9">
        <v>18</v>
      </c>
      <c r="C9" s="9">
        <v>103</v>
      </c>
      <c r="D9" s="9">
        <v>15</v>
      </c>
      <c r="E9" s="13" t="s">
        <v>262</v>
      </c>
      <c r="F9" s="9" t="str">
        <f>LOOKUP(C9,道具!A:A,道具!K:K)</f>
        <v>碎片</v>
      </c>
      <c r="I9" s="16"/>
    </row>
    <row r="10" spans="1:9" x14ac:dyDescent="0.2">
      <c r="A10" s="9">
        <v>6</v>
      </c>
      <c r="B10" s="9">
        <v>24</v>
      </c>
      <c r="C10" s="9">
        <v>103</v>
      </c>
      <c r="D10" s="9">
        <v>20</v>
      </c>
      <c r="E10" s="13" t="s">
        <v>262</v>
      </c>
      <c r="F10" s="9" t="str">
        <f>LOOKUP(C10,道具!A:A,道具!K:K)</f>
        <v>碎片</v>
      </c>
      <c r="I10" s="16"/>
    </row>
    <row r="12" spans="1:9" s="4" customFormat="1" x14ac:dyDescent="0.2"/>
  </sheetData>
  <dataValidations count="1">
    <dataValidation type="list" allowBlank="1" showInputMessage="1" showErrorMessage="1" sqref="A3:D3 E3">
      <formula1>"STRING,INT,FLOAT,DOUBLE,BOOL,MACRO"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38" sqref="J38"/>
    </sheetView>
  </sheetViews>
  <sheetFormatPr baseColWidth="10" defaultColWidth="9.1640625" defaultRowHeight="15" x14ac:dyDescent="0.2"/>
  <cols>
    <col min="1" max="1" width="13.6640625" customWidth="1"/>
    <col min="2" max="2" width="23" customWidth="1"/>
  </cols>
  <sheetData>
    <row r="1" spans="1:2" ht="34" x14ac:dyDescent="0.2">
      <c r="A1" s="1" t="s">
        <v>28</v>
      </c>
      <c r="B1" s="1"/>
    </row>
    <row r="2" spans="1:2" ht="17" x14ac:dyDescent="0.2">
      <c r="A2" s="1" t="s">
        <v>343</v>
      </c>
      <c r="B2" s="1" t="s">
        <v>344</v>
      </c>
    </row>
    <row r="3" spans="1:2" ht="17" x14ac:dyDescent="0.2">
      <c r="A3" s="1" t="s">
        <v>37</v>
      </c>
      <c r="B3" s="1" t="s">
        <v>37</v>
      </c>
    </row>
    <row r="4" spans="1:2" ht="17" x14ac:dyDescent="0.2">
      <c r="A4" s="1" t="s">
        <v>40</v>
      </c>
      <c r="B4" s="1" t="s">
        <v>345</v>
      </c>
    </row>
    <row r="5" spans="1:2" x14ac:dyDescent="0.2">
      <c r="A5" s="11">
        <v>1</v>
      </c>
      <c r="B5" s="11">
        <v>0</v>
      </c>
    </row>
    <row r="6" spans="1:2" x14ac:dyDescent="0.2">
      <c r="A6" s="11">
        <v>2</v>
      </c>
      <c r="B6" s="11">
        <v>2</v>
      </c>
    </row>
    <row r="7" spans="1:2" x14ac:dyDescent="0.2">
      <c r="A7" s="11">
        <v>3</v>
      </c>
      <c r="B7" s="11">
        <v>4</v>
      </c>
    </row>
    <row r="8" spans="1:2" x14ac:dyDescent="0.2">
      <c r="A8" s="11">
        <v>4</v>
      </c>
      <c r="B8" s="11">
        <v>6</v>
      </c>
    </row>
  </sheetData>
  <dataValidations count="1">
    <dataValidation type="list" allowBlank="1" showInputMessage="1" showErrorMessage="1" sqref="A3:B3">
      <formula1>"STRING,INT,FLOAT,DOUBLE,BOOL,MACRO"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_config_</vt:lpstr>
      <vt:lpstr>商店</vt:lpstr>
      <vt:lpstr>车辆类型</vt:lpstr>
      <vt:lpstr>车辆数据</vt:lpstr>
      <vt:lpstr>道具</vt:lpstr>
      <vt:lpstr>礼包</vt:lpstr>
      <vt:lpstr>任务配置</vt:lpstr>
      <vt:lpstr>车库成就</vt:lpstr>
      <vt:lpstr>车库分页</vt:lpstr>
      <vt:lpstr>基础参数</vt:lpstr>
      <vt:lpstr>成就配置</vt:lpstr>
      <vt:lpstr>抽奖池</vt:lpstr>
      <vt:lpstr>GP任务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Microsoft Office User</cp:lastModifiedBy>
  <dcterms:created xsi:type="dcterms:W3CDTF">2006-09-22T08:00:00Z</dcterms:created>
  <dcterms:modified xsi:type="dcterms:W3CDTF">2019-08-20T09:16:43Z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