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moscardini\Desktop\"/>
    </mc:Choice>
  </mc:AlternateContent>
  <bookViews>
    <workbookView xWindow="0" yWindow="0" windowWidth="28800" windowHeight="11610"/>
  </bookViews>
  <sheets>
    <sheet name="Current" sheetId="1" r:id="rId1"/>
    <sheet name="Current sensor data" sheetId="2" r:id="rId2"/>
  </sheets>
  <calcPr calcId="171027"/>
</workbook>
</file>

<file path=xl/calcChain.xml><?xml version="1.0" encoding="utf-8"?>
<calcChain xmlns="http://schemas.openxmlformats.org/spreadsheetml/2006/main">
  <c r="G15" i="1" l="1"/>
  <c r="G12" i="1"/>
  <c r="G14" i="1"/>
  <c r="G11" i="1"/>
  <c r="C37" i="1" l="1"/>
  <c r="C38" i="1"/>
  <c r="C12" i="1"/>
  <c r="C11" i="1" l="1"/>
  <c r="E2" i="2"/>
  <c r="D2" i="2"/>
  <c r="C2" i="2"/>
  <c r="C24" i="1"/>
</calcChain>
</file>

<file path=xl/sharedStrings.xml><?xml version="1.0" encoding="utf-8"?>
<sst xmlns="http://schemas.openxmlformats.org/spreadsheetml/2006/main" count="107" uniqueCount="77">
  <si>
    <t>Hardware  current sensor</t>
  </si>
  <si>
    <t>RSSI - analogue</t>
  </si>
  <si>
    <t>Virtual current sensor</t>
  </si>
  <si>
    <t>Step 1</t>
  </si>
  <si>
    <t>Enter battery capacity in mah</t>
  </si>
  <si>
    <t>e.g. 2.2Ah/2200mah = 2200</t>
  </si>
  <si>
    <t>Step 2</t>
  </si>
  <si>
    <t>Enter flight time in seconds</t>
  </si>
  <si>
    <t>e.g. 8 minutes = 480</t>
  </si>
  <si>
    <t>Step 3</t>
  </si>
  <si>
    <t>Attopilot 50v/90A</t>
  </si>
  <si>
    <t>Measure RSSI voltage - Full signal</t>
  </si>
  <si>
    <t>Step 4</t>
  </si>
  <si>
    <t>Measure RSSI voltage - No signal</t>
  </si>
  <si>
    <t>RECOMMENDED OSD settings - GUI:</t>
  </si>
  <si>
    <t>Zero Adjust</t>
  </si>
  <si>
    <t>RSSI max</t>
  </si>
  <si>
    <t>Amps Adjust</t>
  </si>
  <si>
    <t>RSSI min</t>
  </si>
  <si>
    <t>Link to sensor</t>
  </si>
  <si>
    <t>Timestamp</t>
  </si>
  <si>
    <t>Sensor Name</t>
  </si>
  <si>
    <t>0A Offset - mv</t>
  </si>
  <si>
    <t>Sensitivity - A/mv</t>
  </si>
  <si>
    <t>Max Amps - A</t>
  </si>
  <si>
    <t>Custom</t>
  </si>
  <si>
    <t>Allegro ACS715LLCTR-30A-T</t>
  </si>
  <si>
    <t>Flytron ultralight 50A</t>
  </si>
  <si>
    <t xml:space="preserve">CYCLOPS STORM OSD 100A </t>
  </si>
  <si>
    <t>http://www.foxtechfpv.com/cyclops-storm-osd-100a-current-sensor-module-p-963.html</t>
  </si>
  <si>
    <t>https://www.sparkfun.com/products/9028</t>
  </si>
  <si>
    <t>Attopilot 50v/180A</t>
  </si>
  <si>
    <t>https://www.sparkfun.com/products/10644</t>
  </si>
  <si>
    <t>Attopilot 13.6v/45A</t>
  </si>
  <si>
    <t>https://www.sparkfun.com/products/10643</t>
  </si>
  <si>
    <t>3DR APM power module</t>
  </si>
  <si>
    <t>http://store.3drobotics.com/products/apm-power-module-with-xt60-connectors</t>
  </si>
  <si>
    <t>Team Blacksheep100A</t>
  </si>
  <si>
    <t>APM 90A current sensor</t>
  </si>
  <si>
    <t>attopilot</t>
  </si>
  <si>
    <t>90a-INA169-0m50 CLONE APM 2.5 current sensor</t>
  </si>
  <si>
    <t>http://www.ebay.com/itm/APM2-5-APM-Flight-Controller-APM2-52-AttoPilot-Voltage-Current-Sensor-Module-90a-/321530584744</t>
  </si>
  <si>
    <t>ACS756</t>
  </si>
  <si>
    <t>ACS756-100</t>
  </si>
  <si>
    <t>ACS758LCB-100U</t>
  </si>
  <si>
    <t>http://www.allegromicro.com/~/media/Files/Datasheets/ACS758-Datasheet.ashx</t>
  </si>
  <si>
    <t>PitLab Current Sensor 50A</t>
  </si>
  <si>
    <t>http://www.pitlab.com/pitlabshop/on-board-computer/current-sensor-50a-detail.html</t>
  </si>
  <si>
    <t>Attopilot 90A</t>
  </si>
  <si>
    <t>Attopilot 180</t>
  </si>
  <si>
    <t>http://cdn.sparkfun.com/datasheets/Sensors/Current/DC%20Voltage%20and%20Current%20Sense%20PCB%20with%20Analog%20Output.pdf</t>
  </si>
  <si>
    <t>30А</t>
  </si>
  <si>
    <t>http://www.ebay.com/itm/310506962976?_trksid=p2060353.m2749.l2649&amp;ssPageName=STRK%3AMEBIDX%3AIT</t>
  </si>
  <si>
    <t>CJMCU</t>
  </si>
  <si>
    <t>ACS758</t>
  </si>
  <si>
    <t>http://www.allegromicro.com/~/Media/Files/Datasheets/ACS758-Datasheet.ashx</t>
  </si>
  <si>
    <t>AttoPilot 90A</t>
  </si>
  <si>
    <t>https://www.google.fr/url?sa=t&amp;rct=j&amp;q=&amp;esrc=s&amp;source=web&amp;cd=1&amp;cad=rja&amp;uact=8&amp;ved=0CCAQFjAAahUKEwik0_nk9MPIAhVI0xoKHcauDqg&amp;url=https%3A%2F%2Fwww.sparkfun.com%2Fproducts%2F9028&amp;usg=AFQjCNHyqbnAeoK5kraZbwpBh2jcJ6OErQ&amp;sig2=348lTiun9tts92Qs7vv8zQ&amp;bvm=bv.105039540,d.d2s</t>
  </si>
  <si>
    <t>acs758lcb-100b</t>
  </si>
  <si>
    <t>APM</t>
  </si>
  <si>
    <t>Storm OSD Current Sesnsor</t>
  </si>
  <si>
    <t>2,53</t>
  </si>
  <si>
    <t>test0</t>
  </si>
  <si>
    <t>ACS758LCB-100B</t>
  </si>
  <si>
    <t>ACS758LCB-050U</t>
  </si>
  <si>
    <t>ACS758LCB-050B</t>
  </si>
  <si>
    <t>ACS758LCB-150U</t>
  </si>
  <si>
    <t>ACS758LCB-150B</t>
  </si>
  <si>
    <t>Enter measured voltage on OSD</t>
  </si>
  <si>
    <t>Ensure 5v reference source is selected in GUI Other tab</t>
  </si>
  <si>
    <t>Enter sensor 0v offset voltage in mV</t>
  </si>
  <si>
    <t>Enter sensor sensitivity in mV</t>
  </si>
  <si>
    <t>Hardware temperature sensor - LM35</t>
  </si>
  <si>
    <t>Enter sensor 0 degrees C offset voltage in mV</t>
  </si>
  <si>
    <t>Enter sensor sensitivity in mV per degree C</t>
  </si>
  <si>
    <t>RECOMMENDED OSD settings - GUI: (with 5v reference)</t>
  </si>
  <si>
    <t>RECOMMENDED OSD settings - GUI: (with 1.1v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</si>
</sst>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0000FF"/>
      <name val="Arial"/>
    </font>
    <font>
      <sz val="10"/>
      <color rgb="FF333333"/>
      <name val="Arial"/>
    </font>
    <font>
      <u/>
      <sz val="10"/>
      <color rgb="FF0000FF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1" xfId="0" applyFont="1" applyBorder="1" applyAlignment="1"/>
    <xf numFmtId="1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4" fillId="0" borderId="0" xfId="0" applyNumberFormat="1" applyFont="1" applyAlignment="1"/>
    <xf numFmtId="0" fontId="3" fillId="0" borderId="0" xfId="0" applyFont="1" applyAlignment="1">
      <alignment horizontal="right"/>
    </xf>
    <xf numFmtId="0" fontId="9" fillId="2" borderId="0" xfId="0" applyFont="1" applyFill="1" applyAlignment="1"/>
    <xf numFmtId="0" fontId="10" fillId="0" borderId="0" xfId="0" applyFont="1" applyAlignment="1"/>
    <xf numFmtId="0" fontId="9" fillId="2" borderId="0" xfId="0" applyFont="1" applyFill="1" applyAlignment="1"/>
    <xf numFmtId="0" fontId="1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2" fillId="0" borderId="5" xfId="0" applyFont="1" applyBorder="1" applyAlignment="1"/>
    <xf numFmtId="0" fontId="12" fillId="0" borderId="0" xfId="0" applyFont="1" applyBorder="1" applyAlignment="1"/>
    <xf numFmtId="1" fontId="11" fillId="0" borderId="6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0" xfId="0" applyFont="1" applyBorder="1"/>
    <xf numFmtId="1" fontId="3" fillId="0" borderId="6" xfId="0" applyNumberFormat="1" applyFont="1" applyBorder="1" applyAlignment="1"/>
    <xf numFmtId="0" fontId="7" fillId="0" borderId="0" xfId="0" applyFont="1" applyBorder="1" applyAlignment="1"/>
    <xf numFmtId="1" fontId="7" fillId="0" borderId="6" xfId="0" applyNumberFormat="1" applyFont="1" applyBorder="1" applyAlignment="1">
      <alignment horizontal="center"/>
    </xf>
    <xf numFmtId="0" fontId="3" fillId="0" borderId="7" xfId="0" applyFont="1" applyBorder="1" applyAlignment="1"/>
    <xf numFmtId="0" fontId="7" fillId="0" borderId="8" xfId="0" applyFont="1" applyBorder="1" applyAlignment="1"/>
    <xf numFmtId="1" fontId="7" fillId="0" borderId="9" xfId="0" applyNumberFormat="1" applyFont="1" applyBorder="1" applyAlignment="1">
      <alignment horizontal="center"/>
    </xf>
    <xf numFmtId="0" fontId="12" fillId="0" borderId="2" xfId="0" applyFont="1" applyBorder="1" applyAlignment="1"/>
    <xf numFmtId="0" fontId="12" fillId="0" borderId="3" xfId="0" applyFont="1" applyBorder="1" applyAlignment="1"/>
    <xf numFmtId="1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>
      <alignment horizontal="right"/>
    </xf>
    <xf numFmtId="1" fontId="7" fillId="0" borderId="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5" xfId="0" applyFont="1" applyBorder="1"/>
    <xf numFmtId="0" fontId="6" fillId="0" borderId="2" xfId="0" applyFont="1" applyBorder="1" applyAlignment="1"/>
    <xf numFmtId="1" fontId="3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/>
    <xf numFmtId="1" fontId="3" fillId="0" borderId="4" xfId="0" applyNumberFormat="1" applyFont="1" applyBorder="1" applyAlignment="1"/>
    <xf numFmtId="0" fontId="1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 applyAlignment="1">
      <alignment horizontal="left"/>
    </xf>
    <xf numFmtId="0" fontId="0" fillId="0" borderId="7" xfId="0" applyFont="1" applyBorder="1" applyAlignment="1"/>
    <xf numFmtId="0" fontId="0" fillId="0" borderId="8" xfId="0" applyFont="1" applyBorder="1" applyAlignment="1"/>
    <xf numFmtId="0" fontId="4" fillId="0" borderId="9" xfId="0" applyFont="1" applyBorder="1" applyAlignment="1">
      <alignment horizontal="left"/>
    </xf>
    <xf numFmtId="0" fontId="6" fillId="0" borderId="3" xfId="0" applyFont="1" applyBorder="1" applyAlignment="1"/>
    <xf numFmtId="0" fontId="8" fillId="0" borderId="5" xfId="0" applyFont="1" applyBorder="1" applyAlignment="1"/>
    <xf numFmtId="0" fontId="8" fillId="0" borderId="0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6" fillId="0" borderId="4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itlab.com/pitlabshop/on-board-computer/current-sensor-50a-detail.html" TargetMode="External"/><Relationship Id="rId13" Type="http://schemas.openxmlformats.org/officeDocument/2006/relationships/hyperlink" Target="https://www.google.fr/url?sa=t&amp;rct=j&amp;q=&amp;esrc=s&amp;source=web&amp;cd=1&amp;cad=rja&amp;uact=8&amp;ved=0CCAQFjAAahUKEwik0_nk9MPIAhVI0xoKHcauDqg&amp;url=https%3A%2F%2Fwww.sparkfun.com%2Fproducts%2F9028&amp;usg=AFQjCNHyqbnAeoK5kraZbwpBh2jcJ6OErQ&amp;sig2=348lTiun9tts92Qs7vv8zQ&amp;bvm=bv.105039540,d.d2s" TargetMode="External"/><Relationship Id="rId18" Type="http://schemas.openxmlformats.org/officeDocument/2006/relationships/hyperlink" Target="http://www.allegromicro.com/~/media/Files/Datasheets/ACS758-Datasheet.ashx" TargetMode="External"/><Relationship Id="rId3" Type="http://schemas.openxmlformats.org/officeDocument/2006/relationships/hyperlink" Target="https://www.sparkfun.com/products/10644" TargetMode="External"/><Relationship Id="rId7" Type="http://schemas.openxmlformats.org/officeDocument/2006/relationships/hyperlink" Target="http://www.allegromicro.com/~/media/Files/Datasheets/ACS758-Datasheet.ashx" TargetMode="External"/><Relationship Id="rId12" Type="http://schemas.openxmlformats.org/officeDocument/2006/relationships/hyperlink" Target="http://www.allegromicro.com/~/Media/Files/Datasheets/ACS758-Datasheet.ashx" TargetMode="External"/><Relationship Id="rId17" Type="http://schemas.openxmlformats.org/officeDocument/2006/relationships/hyperlink" Target="http://www.allegromicro.com/~/media/Files/Datasheets/ACS758-Datasheet.ashx" TargetMode="External"/><Relationship Id="rId2" Type="http://schemas.openxmlformats.org/officeDocument/2006/relationships/hyperlink" Target="https://www.sparkfun.com/products/9028" TargetMode="External"/><Relationship Id="rId16" Type="http://schemas.openxmlformats.org/officeDocument/2006/relationships/hyperlink" Target="http://www.allegromicro.com/~/media/Files/Datasheets/ACS758-Datasheet.ashx" TargetMode="External"/><Relationship Id="rId1" Type="http://schemas.openxmlformats.org/officeDocument/2006/relationships/hyperlink" Target="http://www.foxtechfpv.com/cyclops-storm-osd-100a-current-sensor-module-p-963.html" TargetMode="External"/><Relationship Id="rId6" Type="http://schemas.openxmlformats.org/officeDocument/2006/relationships/hyperlink" Target="http://www.ebay.com/itm/APM2-5-APM-Flight-Controller-APM2-52-AttoPilot-Voltage-Current-Sensor-Module-90a-/321530584744" TargetMode="External"/><Relationship Id="rId11" Type="http://schemas.openxmlformats.org/officeDocument/2006/relationships/hyperlink" Target="http://www.ebay.com/itm/310506962976?_trksid=p2060353.m2749.l2649&amp;ssPageName=STRK%3AMEBIDX%3AIT" TargetMode="External"/><Relationship Id="rId5" Type="http://schemas.openxmlformats.org/officeDocument/2006/relationships/hyperlink" Target="http://store.3drobotics.com/products/apm-power-module-with-xt60-connectors" TargetMode="External"/><Relationship Id="rId15" Type="http://schemas.openxmlformats.org/officeDocument/2006/relationships/hyperlink" Target="http://www.allegromicro.com/~/media/Files/Datasheets/ACS758-Datasheet.ashx" TargetMode="External"/><Relationship Id="rId10" Type="http://schemas.openxmlformats.org/officeDocument/2006/relationships/hyperlink" Target="http://cdn.sparkfun.com/datasheets/Sensors/Current/DC%20Voltage%20and%20Current%20Sense%20PCB%20with%20Analog%20Output.pdf" TargetMode="External"/><Relationship Id="rId19" Type="http://schemas.openxmlformats.org/officeDocument/2006/relationships/hyperlink" Target="http://www.allegromicro.com/~/media/Files/Datasheets/ACS758-Datasheet.ashx" TargetMode="External"/><Relationship Id="rId4" Type="http://schemas.openxmlformats.org/officeDocument/2006/relationships/hyperlink" Target="https://www.sparkfun.com/products/10643" TargetMode="External"/><Relationship Id="rId9" Type="http://schemas.openxmlformats.org/officeDocument/2006/relationships/hyperlink" Target="https://www.sparkfun.com/products/9028" TargetMode="External"/><Relationship Id="rId14" Type="http://schemas.openxmlformats.org/officeDocument/2006/relationships/hyperlink" Target="http://cdn.sparkfun.com/datasheets/Sensors/Current/DC%20Voltage%20and%20Current%20Sense%20PCB%20with%20Analog%20Outpu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20" sqref="G20"/>
    </sheetView>
  </sheetViews>
  <sheetFormatPr defaultColWidth="14.42578125" defaultRowHeight="15.75" customHeight="1" x14ac:dyDescent="0.2"/>
  <cols>
    <col min="1" max="1" width="18.28515625" customWidth="1"/>
    <col min="2" max="2" width="51.140625" customWidth="1"/>
    <col min="3" max="3" width="15.28515625" customWidth="1"/>
    <col min="6" max="6" width="38.140625" customWidth="1"/>
    <col min="7" max="7" width="23.85546875" customWidth="1"/>
    <col min="8" max="8" width="14" customWidth="1"/>
  </cols>
  <sheetData>
    <row r="1" spans="1:8" ht="13.5" thickBot="1" x14ac:dyDescent="0.25">
      <c r="A1" s="15" t="s">
        <v>0</v>
      </c>
      <c r="B1" s="16"/>
      <c r="C1" s="17"/>
      <c r="E1" s="15" t="s">
        <v>72</v>
      </c>
      <c r="F1" s="16"/>
      <c r="G1" s="17"/>
      <c r="H1" s="1"/>
    </row>
    <row r="2" spans="1:8" ht="12.75" x14ac:dyDescent="0.2">
      <c r="A2" s="31" t="s">
        <v>3</v>
      </c>
      <c r="B2" s="32" t="s">
        <v>69</v>
      </c>
      <c r="C2" s="33"/>
      <c r="E2" s="31" t="s">
        <v>3</v>
      </c>
      <c r="F2" s="32" t="s">
        <v>69</v>
      </c>
      <c r="G2" s="33"/>
      <c r="H2" s="2"/>
    </row>
    <row r="3" spans="1:8" ht="12.75" x14ac:dyDescent="0.2">
      <c r="A3" s="18"/>
      <c r="B3" s="19"/>
      <c r="C3" s="20"/>
      <c r="E3" s="18"/>
      <c r="F3" s="19"/>
      <c r="G3" s="20"/>
    </row>
    <row r="4" spans="1:8" ht="12.75" x14ac:dyDescent="0.2">
      <c r="A4" s="18" t="s">
        <v>6</v>
      </c>
      <c r="B4" s="19" t="s">
        <v>68</v>
      </c>
      <c r="C4" s="21">
        <v>5.0999999999999996</v>
      </c>
      <c r="E4" s="18" t="s">
        <v>6</v>
      </c>
      <c r="F4" s="19" t="s">
        <v>68</v>
      </c>
      <c r="G4" s="21">
        <v>5.0999999999999996</v>
      </c>
    </row>
    <row r="5" spans="1:8" ht="12.75" x14ac:dyDescent="0.2">
      <c r="A5" s="18"/>
      <c r="B5" s="19"/>
      <c r="C5" s="20"/>
      <c r="E5" s="18"/>
      <c r="F5" s="19"/>
      <c r="G5" s="20"/>
    </row>
    <row r="6" spans="1:8" ht="12.75" x14ac:dyDescent="0.2">
      <c r="A6" s="18" t="s">
        <v>9</v>
      </c>
      <c r="B6" s="19" t="s">
        <v>70</v>
      </c>
      <c r="C6" s="22">
        <v>2500</v>
      </c>
      <c r="E6" s="18" t="s">
        <v>9</v>
      </c>
      <c r="F6" s="19" t="s">
        <v>73</v>
      </c>
      <c r="G6" s="22">
        <v>0</v>
      </c>
    </row>
    <row r="7" spans="1:8" ht="12.75" x14ac:dyDescent="0.2">
      <c r="A7" s="18"/>
      <c r="B7" s="19"/>
      <c r="C7" s="22"/>
      <c r="E7" s="18"/>
      <c r="F7" s="19"/>
      <c r="G7" s="22"/>
    </row>
    <row r="8" spans="1:8" ht="12.75" x14ac:dyDescent="0.2">
      <c r="A8" s="18" t="s">
        <v>12</v>
      </c>
      <c r="B8" s="19" t="s">
        <v>71</v>
      </c>
      <c r="C8" s="22">
        <v>36.6</v>
      </c>
      <c r="E8" s="18" t="s">
        <v>12</v>
      </c>
      <c r="F8" s="19" t="s">
        <v>74</v>
      </c>
      <c r="G8" s="22">
        <v>10</v>
      </c>
    </row>
    <row r="9" spans="1:8" ht="13.5" thickBot="1" x14ac:dyDescent="0.25">
      <c r="A9" s="23"/>
      <c r="B9" s="24"/>
      <c r="C9" s="25"/>
      <c r="E9" s="23"/>
      <c r="F9" s="24"/>
      <c r="G9" s="25"/>
    </row>
    <row r="10" spans="1:8" ht="12.75" x14ac:dyDescent="0.2">
      <c r="A10" s="45" t="s">
        <v>14</v>
      </c>
      <c r="B10" s="16"/>
      <c r="C10" s="46"/>
      <c r="E10" s="45" t="s">
        <v>75</v>
      </c>
      <c r="F10" s="16"/>
      <c r="G10" s="46"/>
    </row>
    <row r="11" spans="1:8" ht="12.75" x14ac:dyDescent="0.2">
      <c r="A11" s="23"/>
      <c r="B11" s="26" t="s">
        <v>15</v>
      </c>
      <c r="C11" s="27">
        <f>C6/(C4*1000/1024)</f>
        <v>501.96078431372547</v>
      </c>
      <c r="E11" s="23"/>
      <c r="F11" s="26" t="s">
        <v>15</v>
      </c>
      <c r="G11" s="27">
        <f>G6/(G4*1000/1024)</f>
        <v>0</v>
      </c>
    </row>
    <row r="12" spans="1:8" ht="13.5" thickBot="1" x14ac:dyDescent="0.25">
      <c r="A12" s="28"/>
      <c r="B12" s="29" t="s">
        <v>17</v>
      </c>
      <c r="C12" s="30">
        <f>((C4*1000)-C6)*10/C8</f>
        <v>710.38251366120221</v>
      </c>
      <c r="E12" s="28"/>
      <c r="F12" s="29" t="s">
        <v>17</v>
      </c>
      <c r="G12" s="30">
        <f>((G8*100)-G6)*1/G4</f>
        <v>196.07843137254903</v>
      </c>
    </row>
    <row r="13" spans="1:8" ht="12.75" x14ac:dyDescent="0.2">
      <c r="A13" s="34"/>
      <c r="B13" s="26"/>
      <c r="C13" s="63"/>
      <c r="E13" s="45" t="s">
        <v>76</v>
      </c>
      <c r="F13" s="16"/>
      <c r="G13" s="46"/>
    </row>
    <row r="14" spans="1:8" ht="13.5" thickBot="1" x14ac:dyDescent="0.25">
      <c r="A14" s="3"/>
      <c r="B14" s="5"/>
      <c r="C14" s="4"/>
      <c r="E14" s="23"/>
      <c r="F14" s="26" t="s">
        <v>15</v>
      </c>
      <c r="G14" s="27">
        <f>G6/(G4*1000/1024)</f>
        <v>0</v>
      </c>
    </row>
    <row r="15" spans="1:8" ht="13.5" thickBot="1" x14ac:dyDescent="0.25">
      <c r="A15" s="35" t="s">
        <v>2</v>
      </c>
      <c r="B15" s="36"/>
      <c r="C15" s="37"/>
      <c r="E15" s="28"/>
      <c r="F15" s="29" t="s">
        <v>17</v>
      </c>
      <c r="G15" s="30">
        <f>((G8*102.4)-G6)*1/1.1</f>
        <v>930.90909090909088</v>
      </c>
    </row>
    <row r="16" spans="1:8" ht="12.75" x14ac:dyDescent="0.2">
      <c r="A16" s="18" t="s">
        <v>3</v>
      </c>
      <c r="B16" s="19" t="s">
        <v>4</v>
      </c>
      <c r="C16" s="22">
        <v>2200</v>
      </c>
    </row>
    <row r="17" spans="1:3" ht="12.75" x14ac:dyDescent="0.2">
      <c r="A17" s="40"/>
      <c r="B17" s="41" t="s">
        <v>5</v>
      </c>
      <c r="C17" s="47"/>
    </row>
    <row r="18" spans="1:3" ht="12.75" x14ac:dyDescent="0.2">
      <c r="A18" s="40"/>
      <c r="B18" s="41"/>
      <c r="C18" s="47"/>
    </row>
    <row r="19" spans="1:3" ht="12.75" x14ac:dyDescent="0.2">
      <c r="A19" s="18" t="s">
        <v>6</v>
      </c>
      <c r="B19" s="19" t="s">
        <v>7</v>
      </c>
      <c r="C19" s="22">
        <v>600</v>
      </c>
    </row>
    <row r="20" spans="1:3" ht="12.75" x14ac:dyDescent="0.2">
      <c r="A20" s="42"/>
      <c r="B20" s="19" t="s">
        <v>8</v>
      </c>
      <c r="C20" s="47"/>
    </row>
    <row r="21" spans="1:3" ht="15.75" customHeight="1" thickBot="1" x14ac:dyDescent="0.25">
      <c r="A21" s="23"/>
      <c r="B21" s="34"/>
      <c r="C21" s="47"/>
    </row>
    <row r="22" spans="1:3" ht="15.75" customHeight="1" x14ac:dyDescent="0.2">
      <c r="A22" s="45" t="s">
        <v>14</v>
      </c>
      <c r="B22" s="16"/>
      <c r="C22" s="44"/>
    </row>
    <row r="23" spans="1:3" ht="15.75" customHeight="1" x14ac:dyDescent="0.2">
      <c r="A23" s="23"/>
      <c r="B23" s="26" t="s">
        <v>15</v>
      </c>
      <c r="C23" s="38">
        <v>4</v>
      </c>
    </row>
    <row r="24" spans="1:3" ht="15.75" customHeight="1" thickBot="1" x14ac:dyDescent="0.25">
      <c r="A24" s="28"/>
      <c r="B24" s="29" t="s">
        <v>17</v>
      </c>
      <c r="C24" s="39">
        <f>(C16*60*60)/(100*C19)</f>
        <v>132</v>
      </c>
    </row>
    <row r="25" spans="1:3" ht="15.75" customHeight="1" x14ac:dyDescent="0.2">
      <c r="A25" s="8"/>
      <c r="B25" s="8"/>
      <c r="C25" s="11"/>
    </row>
    <row r="26" spans="1:3" ht="15.75" customHeight="1" thickBot="1" x14ac:dyDescent="0.25"/>
    <row r="27" spans="1:3" ht="15.75" customHeight="1" thickBot="1" x14ac:dyDescent="0.25">
      <c r="A27" s="35" t="s">
        <v>1</v>
      </c>
      <c r="B27" s="50"/>
      <c r="C27" s="51"/>
    </row>
    <row r="28" spans="1:3" ht="15.75" customHeight="1" x14ac:dyDescent="0.2">
      <c r="A28" s="31" t="s">
        <v>3</v>
      </c>
      <c r="B28" s="32" t="s">
        <v>69</v>
      </c>
      <c r="C28" s="48"/>
    </row>
    <row r="29" spans="1:3" ht="15.75" customHeight="1" x14ac:dyDescent="0.2">
      <c r="A29" s="18"/>
      <c r="B29" s="19"/>
      <c r="C29" s="49"/>
    </row>
    <row r="30" spans="1:3" ht="15.75" customHeight="1" x14ac:dyDescent="0.2">
      <c r="A30" s="18" t="s">
        <v>6</v>
      </c>
      <c r="B30" s="19" t="s">
        <v>68</v>
      </c>
      <c r="C30" s="21">
        <v>5</v>
      </c>
    </row>
    <row r="31" spans="1:3" ht="15.75" customHeight="1" x14ac:dyDescent="0.2">
      <c r="A31" s="18"/>
      <c r="B31" s="19"/>
      <c r="C31" s="49"/>
    </row>
    <row r="32" spans="1:3" ht="15.75" customHeight="1" x14ac:dyDescent="0.2">
      <c r="A32" s="18" t="s">
        <v>9</v>
      </c>
      <c r="B32" s="19" t="s">
        <v>11</v>
      </c>
      <c r="C32" s="21">
        <v>1.5</v>
      </c>
    </row>
    <row r="33" spans="1:3" ht="15.75" customHeight="1" x14ac:dyDescent="0.2">
      <c r="A33" s="18"/>
      <c r="B33" s="19"/>
      <c r="C33" s="49"/>
    </row>
    <row r="34" spans="1:3" ht="15.75" customHeight="1" x14ac:dyDescent="0.2">
      <c r="A34" s="18" t="s">
        <v>12</v>
      </c>
      <c r="B34" s="19" t="s">
        <v>13</v>
      </c>
      <c r="C34" s="21">
        <v>1</v>
      </c>
    </row>
    <row r="35" spans="1:3" ht="15.75" customHeight="1" thickBot="1" x14ac:dyDescent="0.25">
      <c r="A35" s="52"/>
      <c r="B35" s="53"/>
      <c r="C35" s="54"/>
    </row>
    <row r="36" spans="1:3" ht="15.75" customHeight="1" x14ac:dyDescent="0.2">
      <c r="A36" s="43" t="s">
        <v>14</v>
      </c>
      <c r="B36" s="55"/>
      <c r="C36" s="60"/>
    </row>
    <row r="37" spans="1:3" ht="15.75" customHeight="1" x14ac:dyDescent="0.2">
      <c r="A37" s="56"/>
      <c r="B37" s="57" t="s">
        <v>16</v>
      </c>
      <c r="C37" s="61">
        <f>1023*C32/C30</f>
        <v>306.89999999999998</v>
      </c>
    </row>
    <row r="38" spans="1:3" ht="15.75" customHeight="1" thickBot="1" x14ac:dyDescent="0.25">
      <c r="A38" s="58"/>
      <c r="B38" s="59" t="s">
        <v>18</v>
      </c>
      <c r="C38" s="62">
        <f>1023*C34/C30</f>
        <v>204.6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1" topLeftCell="A2" activePane="bottomLeft" state="frozen"/>
      <selection pane="bottomLeft" activeCell="C25" sqref="C25"/>
    </sheetView>
  </sheetViews>
  <sheetFormatPr defaultColWidth="14.42578125" defaultRowHeight="15.75" customHeight="1" x14ac:dyDescent="0.2"/>
  <cols>
    <col min="1" max="1" width="21.5703125" customWidth="1"/>
    <col min="2" max="2" width="25.5703125" customWidth="1"/>
    <col min="3" max="5" width="21.5703125" customWidth="1"/>
    <col min="6" max="6" width="267.140625" customWidth="1"/>
  </cols>
  <sheetData>
    <row r="1" spans="1:6" ht="15.75" customHeight="1" x14ac:dyDescent="0.2">
      <c r="A1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19</v>
      </c>
    </row>
    <row r="2" spans="1:6" ht="15.75" customHeight="1" x14ac:dyDescent="0.2">
      <c r="A2" s="10">
        <v>42006.460461134266</v>
      </c>
      <c r="B2" s="7" t="s">
        <v>25</v>
      </c>
      <c r="C2" s="11">
        <f>Current!C6</f>
        <v>2500</v>
      </c>
      <c r="D2" s="11">
        <f>Current!C8</f>
        <v>36.6</v>
      </c>
      <c r="E2" s="11" t="e">
        <f>Current!#REF!</f>
        <v>#REF!</v>
      </c>
      <c r="F2" s="6"/>
    </row>
    <row r="3" spans="1:6" ht="15.75" customHeight="1" x14ac:dyDescent="0.2">
      <c r="A3" s="10">
        <v>42006.460742685187</v>
      </c>
      <c r="B3" s="12" t="s">
        <v>26</v>
      </c>
      <c r="C3" s="11">
        <v>500</v>
      </c>
      <c r="D3" s="11">
        <v>133</v>
      </c>
      <c r="E3" s="11">
        <v>30</v>
      </c>
    </row>
    <row r="4" spans="1:6" ht="15.75" customHeight="1" x14ac:dyDescent="0.2">
      <c r="A4" s="10">
        <v>42006.460837766201</v>
      </c>
      <c r="B4" s="8" t="s">
        <v>27</v>
      </c>
      <c r="C4" s="9">
        <v>0</v>
      </c>
      <c r="D4" s="9">
        <v>100</v>
      </c>
      <c r="E4" s="9">
        <v>50</v>
      </c>
    </row>
    <row r="5" spans="1:6" ht="15.75" customHeight="1" x14ac:dyDescent="0.2">
      <c r="A5" s="10">
        <v>42021.451554328698</v>
      </c>
      <c r="B5" s="6" t="s">
        <v>28</v>
      </c>
      <c r="C5" s="6">
        <v>20</v>
      </c>
      <c r="D5" s="6">
        <v>20</v>
      </c>
      <c r="E5" s="6">
        <v>100</v>
      </c>
      <c r="F5" s="13" t="s">
        <v>29</v>
      </c>
    </row>
    <row r="6" spans="1:6" ht="15.75" customHeight="1" x14ac:dyDescent="0.2">
      <c r="A6" s="10">
        <v>42026.682952824071</v>
      </c>
      <c r="B6" s="6" t="s">
        <v>10</v>
      </c>
      <c r="C6" s="6">
        <v>0</v>
      </c>
      <c r="D6" s="6">
        <v>36.6</v>
      </c>
      <c r="E6" s="6">
        <v>90</v>
      </c>
      <c r="F6" s="13" t="s">
        <v>30</v>
      </c>
    </row>
    <row r="7" spans="1:6" ht="15.75" customHeight="1" x14ac:dyDescent="0.2">
      <c r="A7" s="10">
        <v>42026.690824178237</v>
      </c>
      <c r="B7" s="6" t="s">
        <v>31</v>
      </c>
      <c r="C7" s="6">
        <v>0</v>
      </c>
      <c r="D7" s="6">
        <v>18.3</v>
      </c>
      <c r="E7" s="6">
        <v>180</v>
      </c>
      <c r="F7" s="13" t="s">
        <v>32</v>
      </c>
    </row>
    <row r="8" spans="1:6" ht="15.75" customHeight="1" x14ac:dyDescent="0.2">
      <c r="A8" s="10">
        <v>42026.691613275463</v>
      </c>
      <c r="B8" s="6" t="s">
        <v>33</v>
      </c>
      <c r="C8" s="6">
        <v>0</v>
      </c>
      <c r="D8" s="6">
        <v>73.2</v>
      </c>
      <c r="E8" s="6">
        <v>45</v>
      </c>
      <c r="F8" s="13" t="s">
        <v>34</v>
      </c>
    </row>
    <row r="9" spans="1:6" ht="15.75" customHeight="1" x14ac:dyDescent="0.2">
      <c r="A9" s="10">
        <v>42026.69821519676</v>
      </c>
      <c r="B9" s="6" t="s">
        <v>35</v>
      </c>
      <c r="C9" s="6">
        <v>0</v>
      </c>
      <c r="D9" s="6">
        <v>55.55</v>
      </c>
      <c r="E9" s="6">
        <v>90</v>
      </c>
      <c r="F9" s="13" t="s">
        <v>36</v>
      </c>
    </row>
    <row r="10" spans="1:6" ht="15.75" customHeight="1" x14ac:dyDescent="0.2">
      <c r="A10" s="10">
        <v>42029.084912638886</v>
      </c>
      <c r="B10" s="6" t="s">
        <v>37</v>
      </c>
      <c r="C10" s="6">
        <v>7.4</v>
      </c>
      <c r="D10" s="6">
        <v>10</v>
      </c>
      <c r="E10" s="6">
        <v>100</v>
      </c>
    </row>
    <row r="11" spans="1:6" ht="15.75" customHeight="1" x14ac:dyDescent="0.2">
      <c r="A11" s="10">
        <v>42084.572737638897</v>
      </c>
      <c r="B11" s="6" t="s">
        <v>38</v>
      </c>
      <c r="C11" s="6">
        <v>0</v>
      </c>
      <c r="D11" s="6">
        <v>73</v>
      </c>
      <c r="E11" s="6">
        <v>90</v>
      </c>
    </row>
    <row r="12" spans="1:6" ht="15.75" customHeight="1" x14ac:dyDescent="0.2">
      <c r="A12" s="10">
        <v>42103.075332916669</v>
      </c>
      <c r="B12" s="6" t="s">
        <v>39</v>
      </c>
      <c r="C12" s="6">
        <v>0</v>
      </c>
      <c r="D12" s="6">
        <v>18.3</v>
      </c>
      <c r="E12" s="6">
        <v>180</v>
      </c>
    </row>
    <row r="13" spans="1:6" ht="15.75" customHeight="1" x14ac:dyDescent="0.2">
      <c r="A13" s="10">
        <v>42131.482334120374</v>
      </c>
      <c r="B13" s="6" t="s">
        <v>40</v>
      </c>
      <c r="C13" s="6">
        <v>0</v>
      </c>
      <c r="D13" s="6">
        <v>36.6</v>
      </c>
      <c r="E13" s="6">
        <v>90</v>
      </c>
      <c r="F13" s="13" t="s">
        <v>41</v>
      </c>
    </row>
    <row r="14" spans="1:6" ht="15.75" customHeight="1" x14ac:dyDescent="0.2">
      <c r="A14" s="10">
        <v>42142.434877893524</v>
      </c>
      <c r="B14" s="6" t="s">
        <v>42</v>
      </c>
      <c r="C14" s="6">
        <v>2500</v>
      </c>
      <c r="D14" s="6">
        <v>20</v>
      </c>
      <c r="E14" s="6">
        <v>100</v>
      </c>
    </row>
    <row r="15" spans="1:6" ht="15.75" customHeight="1" x14ac:dyDescent="0.2">
      <c r="A15" s="10">
        <v>42142.436008761579</v>
      </c>
      <c r="B15" s="6" t="s">
        <v>43</v>
      </c>
      <c r="C15" s="6">
        <v>2500</v>
      </c>
      <c r="D15" s="6">
        <v>20</v>
      </c>
      <c r="E15" s="6">
        <v>100</v>
      </c>
    </row>
    <row r="16" spans="1:6" ht="15.75" customHeight="1" x14ac:dyDescent="0.2">
      <c r="A16" s="10">
        <v>42144.678300381944</v>
      </c>
      <c r="B16" s="14" t="s">
        <v>44</v>
      </c>
      <c r="C16" s="6">
        <v>600</v>
      </c>
      <c r="D16" s="6">
        <v>40</v>
      </c>
      <c r="E16" s="6">
        <v>100</v>
      </c>
      <c r="F16" s="13" t="s">
        <v>45</v>
      </c>
    </row>
    <row r="17" spans="1:6" ht="15.75" customHeight="1" x14ac:dyDescent="0.2">
      <c r="A17" s="10">
        <v>42151.202535671298</v>
      </c>
      <c r="B17" s="6" t="s">
        <v>46</v>
      </c>
      <c r="C17" s="6">
        <v>6</v>
      </c>
      <c r="D17" s="6">
        <v>100</v>
      </c>
      <c r="E17" s="6">
        <v>50</v>
      </c>
      <c r="F17" s="13" t="s">
        <v>47</v>
      </c>
    </row>
    <row r="18" spans="1:6" ht="15.75" customHeight="1" x14ac:dyDescent="0.2">
      <c r="A18" s="10">
        <v>42168.435872453701</v>
      </c>
      <c r="B18" s="6" t="s">
        <v>48</v>
      </c>
      <c r="C18" s="6">
        <v>0</v>
      </c>
      <c r="D18" s="6">
        <v>36.6</v>
      </c>
      <c r="E18" s="6">
        <v>90</v>
      </c>
      <c r="F18" s="13" t="s">
        <v>30</v>
      </c>
    </row>
    <row r="19" spans="1:6" ht="15.75" customHeight="1" x14ac:dyDescent="0.2">
      <c r="A19" s="10">
        <v>42231.527173645838</v>
      </c>
      <c r="B19" s="6" t="s">
        <v>49</v>
      </c>
      <c r="C19" s="6">
        <v>0</v>
      </c>
      <c r="D19" s="6">
        <v>18.3</v>
      </c>
      <c r="E19" s="6">
        <v>180</v>
      </c>
      <c r="F19" s="13" t="s">
        <v>50</v>
      </c>
    </row>
    <row r="20" spans="1:6" ht="15.75" customHeight="1" x14ac:dyDescent="0.2">
      <c r="A20" s="10">
        <v>42256.54577060185</v>
      </c>
      <c r="B20" s="6" t="s">
        <v>51</v>
      </c>
      <c r="C20" s="6">
        <v>2500</v>
      </c>
      <c r="D20" s="6">
        <v>66</v>
      </c>
      <c r="E20" s="6">
        <v>30</v>
      </c>
      <c r="F20" s="13" t="s">
        <v>52</v>
      </c>
    </row>
    <row r="21" spans="1:6" ht="15.75" customHeight="1" x14ac:dyDescent="0.2">
      <c r="A21" s="10">
        <v>42265.57342670139</v>
      </c>
      <c r="B21" s="6" t="s">
        <v>53</v>
      </c>
      <c r="C21" s="6">
        <v>0</v>
      </c>
      <c r="D21" s="6">
        <v>85</v>
      </c>
      <c r="E21" s="6">
        <v>58</v>
      </c>
    </row>
    <row r="22" spans="1:6" ht="15.75" customHeight="1" x14ac:dyDescent="0.2">
      <c r="A22" s="10">
        <v>42268.505000335645</v>
      </c>
      <c r="B22" s="6" t="s">
        <v>54</v>
      </c>
      <c r="C22" s="6">
        <v>600</v>
      </c>
      <c r="D22" s="6">
        <v>26.6</v>
      </c>
      <c r="E22" s="6">
        <v>150</v>
      </c>
      <c r="F22" s="13" t="s">
        <v>55</v>
      </c>
    </row>
    <row r="23" spans="1:6" ht="15.75" customHeight="1" x14ac:dyDescent="0.2">
      <c r="A23" s="10">
        <v>42292.337003333334</v>
      </c>
      <c r="B23" s="6" t="s">
        <v>56</v>
      </c>
      <c r="C23" s="6">
        <v>0</v>
      </c>
      <c r="D23" s="6">
        <v>36.6</v>
      </c>
      <c r="E23" s="6">
        <v>90</v>
      </c>
      <c r="F23" s="13" t="s">
        <v>57</v>
      </c>
    </row>
    <row r="24" spans="1:6" ht="15.75" customHeight="1" x14ac:dyDescent="0.2">
      <c r="A24" s="10">
        <v>42292.61860519676</v>
      </c>
      <c r="B24" s="6" t="s">
        <v>56</v>
      </c>
      <c r="C24" s="6">
        <v>0</v>
      </c>
      <c r="D24" s="6">
        <v>36.6</v>
      </c>
      <c r="E24" s="6">
        <v>90</v>
      </c>
      <c r="F24" s="13" t="s">
        <v>50</v>
      </c>
    </row>
    <row r="25" spans="1:6" ht="15.75" customHeight="1" x14ac:dyDescent="0.2">
      <c r="A25" s="10">
        <v>42337.780623240746</v>
      </c>
      <c r="B25" s="6" t="s">
        <v>58</v>
      </c>
      <c r="C25" s="6">
        <v>15</v>
      </c>
      <c r="D25" s="6">
        <v>40</v>
      </c>
      <c r="E25" s="6">
        <v>100</v>
      </c>
    </row>
    <row r="26" spans="1:6" ht="15.75" customHeight="1" x14ac:dyDescent="0.2">
      <c r="A26" s="10">
        <v>42459.19147366898</v>
      </c>
      <c r="B26" s="6" t="s">
        <v>59</v>
      </c>
      <c r="C26" s="6">
        <v>0</v>
      </c>
      <c r="D26" s="6">
        <v>55.55</v>
      </c>
      <c r="E26" s="6">
        <v>90</v>
      </c>
    </row>
    <row r="27" spans="1:6" ht="15.75" customHeight="1" x14ac:dyDescent="0.2">
      <c r="A27" s="10">
        <v>42490.817615069449</v>
      </c>
      <c r="B27" s="6" t="s">
        <v>60</v>
      </c>
      <c r="C27" s="6" t="s">
        <v>61</v>
      </c>
      <c r="D27" s="6">
        <v>20</v>
      </c>
      <c r="E27" s="6">
        <v>100</v>
      </c>
    </row>
    <row r="28" spans="1:6" ht="15.75" customHeight="1" x14ac:dyDescent="0.2">
      <c r="A28" s="10">
        <v>42819.662158136576</v>
      </c>
      <c r="B28" s="6" t="s">
        <v>62</v>
      </c>
      <c r="C28" s="6">
        <v>0</v>
      </c>
      <c r="D28" s="6">
        <v>50</v>
      </c>
      <c r="E28" s="6">
        <v>120</v>
      </c>
    </row>
    <row r="29" spans="1:6" ht="15.75" customHeight="1" x14ac:dyDescent="0.2">
      <c r="A29" s="10">
        <v>42144.678300381944</v>
      </c>
      <c r="B29" s="14" t="s">
        <v>63</v>
      </c>
      <c r="C29" s="6">
        <v>2500</v>
      </c>
      <c r="D29" s="6">
        <v>20</v>
      </c>
      <c r="E29" s="6">
        <v>100</v>
      </c>
      <c r="F29" s="13" t="s">
        <v>45</v>
      </c>
    </row>
    <row r="30" spans="1:6" ht="15.75" customHeight="1" x14ac:dyDescent="0.2">
      <c r="A30" s="10">
        <v>42144.678300381944</v>
      </c>
      <c r="B30" s="14" t="s">
        <v>64</v>
      </c>
      <c r="C30" s="6">
        <v>600</v>
      </c>
      <c r="D30" s="6">
        <v>60</v>
      </c>
      <c r="E30" s="6">
        <v>50</v>
      </c>
      <c r="F30" s="13" t="s">
        <v>45</v>
      </c>
    </row>
    <row r="31" spans="1:6" ht="15.75" customHeight="1" x14ac:dyDescent="0.2">
      <c r="A31" s="10">
        <v>42144.678300381944</v>
      </c>
      <c r="B31" s="14" t="s">
        <v>65</v>
      </c>
      <c r="C31" s="6">
        <v>2500</v>
      </c>
      <c r="D31" s="6">
        <v>40</v>
      </c>
      <c r="E31" s="6">
        <v>50</v>
      </c>
      <c r="F31" s="13" t="s">
        <v>45</v>
      </c>
    </row>
    <row r="32" spans="1:6" ht="15.75" customHeight="1" x14ac:dyDescent="0.2">
      <c r="A32" s="10">
        <v>42144.678300381944</v>
      </c>
      <c r="B32" s="14" t="s">
        <v>66</v>
      </c>
      <c r="C32" s="6">
        <v>600</v>
      </c>
      <c r="D32" s="6">
        <v>26.7</v>
      </c>
      <c r="E32" s="6">
        <v>150</v>
      </c>
      <c r="F32" s="13" t="s">
        <v>45</v>
      </c>
    </row>
    <row r="33" spans="1:6" ht="15.75" customHeight="1" x14ac:dyDescent="0.2">
      <c r="A33" s="10">
        <v>42144.678300381944</v>
      </c>
      <c r="B33" s="14" t="s">
        <v>67</v>
      </c>
      <c r="C33" s="6">
        <v>2500</v>
      </c>
      <c r="D33" s="6">
        <v>13.3</v>
      </c>
      <c r="E33" s="6">
        <v>150</v>
      </c>
      <c r="F33" s="13" t="s">
        <v>45</v>
      </c>
    </row>
  </sheetData>
  <hyperlinks>
    <hyperlink ref="F5" r:id="rId1"/>
    <hyperlink ref="F6" r:id="rId2"/>
    <hyperlink ref="F7" r:id="rId3"/>
    <hyperlink ref="F8" r:id="rId4"/>
    <hyperlink ref="F9" r:id="rId5"/>
    <hyperlink ref="F13" r:id="rId6"/>
    <hyperlink ref="F16" r:id="rId7"/>
    <hyperlink ref="F17" r:id="rId8"/>
    <hyperlink ref="F18" r:id="rId9"/>
    <hyperlink ref="F19" r:id="rId10"/>
    <hyperlink ref="F20" r:id="rId11"/>
    <hyperlink ref="F22" r:id="rId12"/>
    <hyperlink ref="F23" r:id="rId13"/>
    <hyperlink ref="F24" r:id="rId14"/>
    <hyperlink ref="F29" r:id="rId15"/>
    <hyperlink ref="F30" r:id="rId16"/>
    <hyperlink ref="F31" r:id="rId17"/>
    <hyperlink ref="F32" r:id="rId18"/>
    <hyperlink ref="F33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Current sensor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Moscardini</dc:creator>
  <cp:lastModifiedBy>Gary Moscardini</cp:lastModifiedBy>
  <dcterms:created xsi:type="dcterms:W3CDTF">2018-01-31T16:13:32Z</dcterms:created>
  <dcterms:modified xsi:type="dcterms:W3CDTF">2018-07-04T10:57:41Z</dcterms:modified>
</cp:coreProperties>
</file>