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ontent\SelfStudy\MasterOfArtificialIntelligence\2022 Sem 1\COMP6011 Advanced Artificial Intelligence Research Topics\Task 03 - NLP\Submission\GoT\"/>
    </mc:Choice>
  </mc:AlternateContent>
  <xr:revisionPtr revIDLastSave="0" documentId="13_ncr:1_{C29EBEF4-ED22-430C-8BB8-E350811918E2}" xr6:coauthVersionLast="47" xr6:coauthVersionMax="47" xr10:uidLastSave="{00000000-0000-0000-0000-000000000000}"/>
  <bookViews>
    <workbookView xWindow="-108" yWindow="-108" windowWidth="23256" windowHeight="12576" xr2:uid="{C75EE85C-A5B8-44A9-88B7-E7053912E46D}"/>
  </bookViews>
  <sheets>
    <sheet name="Summary" sheetId="6" r:id="rId1"/>
    <sheet name="Scoring Rules" sheetId="7" r:id="rId2"/>
    <sheet name="Detailed Scoring" sheetId="1" r:id="rId3"/>
  </sheets>
  <definedNames>
    <definedName name="_xlnm._FilterDatabase" localSheetId="2" hidden="1">'Detailed Scoring'!$A$1:$C$22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6" l="1"/>
  <c r="H26" i="6"/>
  <c r="F26" i="6"/>
  <c r="D26" i="6"/>
  <c r="L19" i="1"/>
  <c r="AF22" i="1"/>
  <c r="AG22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3" i="1"/>
  <c r="AG3" i="1" s="1"/>
  <c r="Y22" i="1"/>
  <c r="Z22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3" i="1"/>
  <c r="Z3" i="1" s="1"/>
  <c r="R22" i="1"/>
  <c r="S22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3" i="1"/>
  <c r="S3" i="1" s="1"/>
  <c r="K22" i="1"/>
  <c r="L22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K20" i="1"/>
  <c r="L20" i="1" s="1"/>
  <c r="K21" i="1"/>
  <c r="L21" i="1" s="1"/>
  <c r="K3" i="1"/>
  <c r="L3" i="1" s="1"/>
  <c r="AG23" i="1" l="1"/>
  <c r="Z23" i="1"/>
  <c r="S23" i="1"/>
  <c r="E10" i="1"/>
  <c r="L10" i="1"/>
  <c r="L23" i="1" s="1"/>
  <c r="D18" i="1"/>
  <c r="D9" i="1"/>
  <c r="E16" i="1"/>
  <c r="E8" i="1"/>
  <c r="D8" i="1"/>
  <c r="D7" i="1"/>
  <c r="E22" i="1"/>
  <c r="D6" i="1"/>
  <c r="D14" i="1"/>
  <c r="E3" i="1"/>
  <c r="D19" i="1"/>
  <c r="D11" i="1"/>
  <c r="E17" i="1"/>
  <c r="E9" i="1"/>
  <c r="D22" i="1"/>
  <c r="E20" i="1"/>
  <c r="D12" i="1"/>
  <c r="E4" i="1"/>
  <c r="E7" i="1"/>
  <c r="D10" i="1"/>
  <c r="D15" i="1"/>
  <c r="D3" i="1"/>
  <c r="D16" i="1"/>
  <c r="E19" i="1"/>
  <c r="D17" i="1"/>
  <c r="D20" i="1"/>
  <c r="E12" i="1"/>
  <c r="D4" i="1"/>
  <c r="E11" i="1"/>
  <c r="E15" i="1"/>
  <c r="E21" i="1"/>
  <c r="E13" i="1"/>
  <c r="E5" i="1"/>
  <c r="E18" i="1"/>
  <c r="D21" i="1"/>
  <c r="D13" i="1"/>
  <c r="D5" i="1"/>
  <c r="E14" i="1"/>
  <c r="E6" i="1"/>
</calcChain>
</file>

<file path=xl/sharedStrings.xml><?xml version="1.0" encoding="utf-8"?>
<sst xmlns="http://schemas.openxmlformats.org/spreadsheetml/2006/main" count="406" uniqueCount="121">
  <si>
    <t>Which chemical was used during the Battle of the Blackwater to destroy Stannis Baratheon's fleet?</t>
  </si>
  <si>
    <t>Wildfire</t>
  </si>
  <si>
    <t>No.</t>
  </si>
  <si>
    <t>Correct Answer</t>
  </si>
  <si>
    <t>Question</t>
  </si>
  <si>
    <t>In which Westeros constituency can we find The Dreadfort?</t>
  </si>
  <si>
    <t>The North</t>
  </si>
  <si>
    <t>Who is Myrcella betrothed to in season 2?</t>
  </si>
  <si>
    <t>Trystane Martell</t>
  </si>
  <si>
    <t>Ghost</t>
  </si>
  <si>
    <t>Which name is given to the bastards of The Reach?</t>
  </si>
  <si>
    <t>Flowers</t>
  </si>
  <si>
    <t>Which is the main color of House Tarly's sigil?</t>
  </si>
  <si>
    <t>Green</t>
  </si>
  <si>
    <t>The Water Gardens belong to which constituency of Westeros?</t>
  </si>
  <si>
    <t>Dorne</t>
  </si>
  <si>
    <t>What nasty creature felled a drunken King Robert?</t>
  </si>
  <si>
    <t>Boar</t>
  </si>
  <si>
    <t>What is the name of Arya Stark's sword?</t>
  </si>
  <si>
    <t>Needle</t>
  </si>
  <si>
    <t>What is the motto of House Tyrell?</t>
  </si>
  <si>
    <t>Growing Strong</t>
  </si>
  <si>
    <t>What is the nickname given to Brynden Tully?</t>
  </si>
  <si>
    <t>Blackfish</t>
  </si>
  <si>
    <t>The Eyrie</t>
  </si>
  <si>
    <t>Who is the father of Arya Stark?</t>
  </si>
  <si>
    <t>Where was Catelyn Stark when she died?</t>
  </si>
  <si>
    <t>Where can we find the Moon Door?</t>
  </si>
  <si>
    <t>The Twins</t>
  </si>
  <si>
    <t>Who was Shagga's father?</t>
  </si>
  <si>
    <t>Dolf</t>
  </si>
  <si>
    <t>Eddard Stark</t>
  </si>
  <si>
    <t>Robert Baratheon</t>
  </si>
  <si>
    <t>Answer</t>
  </si>
  <si>
    <t>Score</t>
  </si>
  <si>
    <t>wildfire</t>
  </si>
  <si>
    <t>Vaes Dothrak</t>
  </si>
  <si>
    <t>Rivers</t>
  </si>
  <si>
    <t>Heartsbane</t>
  </si>
  <si>
    <t>high lords</t>
  </si>
  <si>
    <t>boar</t>
  </si>
  <si>
    <t>A peaceful land, a quiet people</t>
  </si>
  <si>
    <t>a trap door that leads hundreds of feet down into the mountains below</t>
  </si>
  <si>
    <t>in Winterfell's crypt</t>
  </si>
  <si>
    <t>Ned Stark</t>
  </si>
  <si>
    <t>RoBERTa</t>
  </si>
  <si>
    <t>Eddard</t>
  </si>
  <si>
    <t>Joy</t>
  </si>
  <si>
    <t>fish</t>
  </si>
  <si>
    <t>bannerman</t>
  </si>
  <si>
    <t xml:space="preserve">Blackfish	</t>
  </si>
  <si>
    <t>mountains below</t>
  </si>
  <si>
    <t>Battle of Winterfell</t>
  </si>
  <si>
    <t>Randyll Tarly</t>
  </si>
  <si>
    <t>Which name is given to the inhabitants of The Neck?</t>
  </si>
  <si>
    <t>Snow</t>
  </si>
  <si>
    <t>Crannogmen</t>
  </si>
  <si>
    <t>Who did Jon execute after his first general meeting as Lord Commander with the men of the Night's Watch?</t>
  </si>
  <si>
    <t>Janos Slynt</t>
  </si>
  <si>
    <t>House Tully</t>
  </si>
  <si>
    <t>ELECTRA</t>
  </si>
  <si>
    <t>King's Landing</t>
  </si>
  <si>
    <t>boar attack</t>
  </si>
  <si>
    <t>Ours is the Fury</t>
  </si>
  <si>
    <t>the high hall</t>
  </si>
  <si>
    <t>in a bed of blood</t>
  </si>
  <si>
    <t>Balon Greyjoy</t>
  </si>
  <si>
    <t>crannogmen</t>
  </si>
  <si>
    <t>Slynt</t>
  </si>
  <si>
    <t>What is the name of the ancestral Valyrian steel sword belonging to House Tarly?</t>
  </si>
  <si>
    <t>Who was Hand of the King before Eddard Stark?</t>
  </si>
  <si>
    <t>Jon Arryn</t>
  </si>
  <si>
    <t>DistilBERT</t>
  </si>
  <si>
    <t>Maisie Williams</t>
  </si>
  <si>
    <t>Meereen</t>
  </si>
  <si>
    <t>Croatia</t>
  </si>
  <si>
    <t>Ice</t>
  </si>
  <si>
    <t>foremost</t>
  </si>
  <si>
    <t>Clive Russell</t>
  </si>
  <si>
    <t>Belfast</t>
  </si>
  <si>
    <t>Riverrun</t>
  </si>
  <si>
    <t>Laura Elphinstone</t>
  </si>
  <si>
    <t>Jeor Mormont</t>
  </si>
  <si>
    <t>Seaworth</t>
  </si>
  <si>
    <t>House Stark</t>
  </si>
  <si>
    <t>Lord Eddard "Ned" Stark</t>
  </si>
  <si>
    <t>I</t>
  </si>
  <si>
    <t>Wrong</t>
  </si>
  <si>
    <t>Correct</t>
  </si>
  <si>
    <t>Assessment</t>
  </si>
  <si>
    <t>ALL</t>
  </si>
  <si>
    <t>Marks I</t>
  </si>
  <si>
    <t>Marks II</t>
  </si>
  <si>
    <t>Factor II</t>
  </si>
  <si>
    <t>Total</t>
  </si>
  <si>
    <t>BERT</t>
  </si>
  <si>
    <t>Confidence</t>
  </si>
  <si>
    <t>Response</t>
  </si>
  <si>
    <t>a trap door</t>
  </si>
  <si>
    <t>Incorrect</t>
  </si>
  <si>
    <t>Weighted Score</t>
  </si>
  <si>
    <t>Rank</t>
  </si>
  <si>
    <t>II</t>
  </si>
  <si>
    <t>III</t>
  </si>
  <si>
    <t>IV</t>
  </si>
  <si>
    <t>Who is Jon's direwolf?</t>
  </si>
  <si>
    <t>Which house has a sigil of a silver trout?</t>
  </si>
  <si>
    <t>All</t>
  </si>
  <si>
    <t>MODEL</t>
  </si>
  <si>
    <t>Not all models got the answer correct.
Not all models got the answer wrong.</t>
  </si>
  <si>
    <t>Model Outcomes</t>
  </si>
  <si>
    <t>All models got the answer wrong.</t>
  </si>
  <si>
    <t>All models got the answer correct.</t>
  </si>
  <si>
    <t>Rationale:</t>
  </si>
  <si>
    <t>Relatively lower award (or penalty) where all models get the responses equally correct (or wrong).</t>
  </si>
  <si>
    <t>A reward (or penalty) to factor in the confidence score i.e. to factor in the margin by which the model got the answer correct (or wrong).</t>
  </si>
  <si>
    <r>
      <t xml:space="preserve">A correct answer awards </t>
    </r>
    <r>
      <rPr>
        <b/>
        <sz val="11"/>
        <color theme="9" tint="-0.249977111117893"/>
        <rFont val="Calibri"/>
        <family val="2"/>
        <scheme val="minor"/>
      </rPr>
      <t>2 marks</t>
    </r>
    <r>
      <rPr>
        <sz val="11"/>
        <color theme="9" tint="-0.249977111117893"/>
        <rFont val="Calibri"/>
        <family val="2"/>
        <scheme val="minor"/>
      </rPr>
      <t>.</t>
    </r>
  </si>
  <si>
    <r>
      <t xml:space="preserve">A correct answer awards </t>
    </r>
    <r>
      <rPr>
        <b/>
        <sz val="11"/>
        <color theme="9" tint="-0.249977111117893"/>
        <rFont val="Calibri"/>
        <family val="2"/>
        <scheme val="minor"/>
      </rPr>
      <t>1 mark</t>
    </r>
    <r>
      <rPr>
        <sz val="11"/>
        <color theme="9" tint="-0.249977111117893"/>
        <rFont val="Calibri"/>
        <family val="2"/>
        <scheme val="minor"/>
      </rPr>
      <t>.</t>
    </r>
  </si>
  <si>
    <r>
      <t xml:space="preserve">A wrong answer applies a penalty of </t>
    </r>
    <r>
      <rPr>
        <b/>
        <sz val="11"/>
        <color rgb="FFFF0000"/>
        <rFont val="Calibri"/>
        <family val="2"/>
        <scheme val="minor"/>
      </rPr>
      <t>2 marks</t>
    </r>
    <r>
      <rPr>
        <sz val="11"/>
        <color rgb="FFFF0000"/>
        <rFont val="Calibri"/>
        <family val="2"/>
        <scheme val="minor"/>
      </rPr>
      <t>.</t>
    </r>
  </si>
  <si>
    <r>
      <t xml:space="preserve">A wrong answer applies a penalty of </t>
    </r>
    <r>
      <rPr>
        <b/>
        <sz val="11"/>
        <color rgb="FFFF0000"/>
        <rFont val="Calibri"/>
        <family val="2"/>
        <scheme val="minor"/>
      </rPr>
      <t>1 mark</t>
    </r>
    <r>
      <rPr>
        <sz val="11"/>
        <color rgb="FFFF0000"/>
        <rFont val="Calibri"/>
        <family val="2"/>
        <scheme val="minor"/>
      </rPr>
      <t>.</t>
    </r>
  </si>
  <si>
    <r>
      <rPr>
        <sz val="11"/>
        <color theme="9" tint="-0.249977111117893"/>
        <rFont val="Calibri"/>
        <family val="2"/>
        <scheme val="minor"/>
      </rPr>
      <t xml:space="preserve">A correct answer applies a factor of </t>
    </r>
    <r>
      <rPr>
        <b/>
        <sz val="11"/>
        <color theme="9" tint="-0.249977111117893"/>
        <rFont val="Calibri"/>
        <family val="2"/>
        <scheme val="minor"/>
      </rPr>
      <t>+1</t>
    </r>
    <r>
      <rPr>
        <sz val="11"/>
        <color theme="9" tint="-0.249977111117893"/>
        <rFont val="Calibri"/>
        <family val="2"/>
        <scheme val="minor"/>
      </rPr>
      <t xml:space="preserve"> to the confidence score calculated by the model for its response.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 xml:space="preserve">A wrong answer applies a factor of </t>
    </r>
    <r>
      <rPr>
        <b/>
        <sz val="11"/>
        <color rgb="FFFF0000"/>
        <rFont val="Calibri"/>
        <family val="2"/>
        <scheme val="minor"/>
      </rPr>
      <t>-1</t>
    </r>
    <r>
      <rPr>
        <sz val="11"/>
        <color rgb="FFFF0000"/>
        <rFont val="Calibri"/>
        <family val="2"/>
        <scheme val="minor"/>
      </rPr>
      <t xml:space="preserve"> to the confidence score calculated by the model for its response.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</si>
</sst>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/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left" vertical="center" wrapText="1"/>
    </xf>
    <xf numFmtId="0" fontId="3" fillId="4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4" borderId="29" xfId="0" applyFont="1" applyFill="1" applyBorder="1" applyAlignment="1">
      <alignment horizontal="left" vertical="center" wrapText="1"/>
    </xf>
    <xf numFmtId="0" fontId="5" fillId="4" borderId="26" xfId="0" applyFont="1" applyFill="1" applyBorder="1" applyAlignment="1">
      <alignment horizontal="left" vertical="center" wrapText="1"/>
    </xf>
    <xf numFmtId="0" fontId="3" fillId="4" borderId="29" xfId="0" applyFont="1" applyFill="1" applyBorder="1" applyAlignment="1">
      <alignment horizontal="left" vertical="center" wrapText="1"/>
    </xf>
    <xf numFmtId="0" fontId="6" fillId="3" borderId="34" xfId="0" applyFont="1" applyFill="1" applyBorder="1" applyAlignment="1">
      <alignment horizontal="right" vertical="center" wrapText="1"/>
    </xf>
    <xf numFmtId="0" fontId="7" fillId="4" borderId="34" xfId="0" applyFont="1" applyFill="1" applyBorder="1" applyAlignment="1">
      <alignment horizontal="right" vertical="center" wrapText="1"/>
    </xf>
    <xf numFmtId="164" fontId="3" fillId="3" borderId="26" xfId="2" applyNumberFormat="1" applyFont="1" applyFill="1" applyBorder="1" applyAlignment="1">
      <alignment horizontal="center" vertical="center" wrapText="1"/>
    </xf>
    <xf numFmtId="164" fontId="3" fillId="4" borderId="26" xfId="2" applyNumberFormat="1" applyFont="1" applyFill="1" applyBorder="1" applyAlignment="1">
      <alignment horizontal="center" vertical="center" wrapText="1"/>
    </xf>
    <xf numFmtId="164" fontId="5" fillId="4" borderId="29" xfId="2" applyNumberFormat="1" applyFont="1" applyFill="1" applyBorder="1" applyAlignment="1">
      <alignment horizontal="center" vertical="center" wrapText="1"/>
    </xf>
    <xf numFmtId="164" fontId="5" fillId="3" borderId="26" xfId="2" applyNumberFormat="1" applyFont="1" applyFill="1" applyBorder="1" applyAlignment="1">
      <alignment horizontal="center" vertical="center" wrapText="1"/>
    </xf>
    <xf numFmtId="164" fontId="5" fillId="4" borderId="26" xfId="2" applyNumberFormat="1" applyFont="1" applyFill="1" applyBorder="1" applyAlignment="1">
      <alignment horizontal="center" vertical="center" wrapText="1"/>
    </xf>
    <xf numFmtId="164" fontId="3" fillId="4" borderId="29" xfId="2" applyNumberFormat="1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left" vertical="center" wrapText="1"/>
    </xf>
    <xf numFmtId="0" fontId="6" fillId="4" borderId="26" xfId="0" applyFont="1" applyFill="1" applyBorder="1" applyAlignment="1">
      <alignment horizontal="lef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right" vertical="center" wrapText="1"/>
    </xf>
    <xf numFmtId="0" fontId="8" fillId="4" borderId="34" xfId="0" applyFont="1" applyFill="1" applyBorder="1" applyAlignment="1">
      <alignment horizontal="right" vertical="center" wrapText="1"/>
    </xf>
    <xf numFmtId="164" fontId="5" fillId="3" borderId="26" xfId="2" applyNumberFormat="1" applyFont="1" applyFill="1" applyBorder="1" applyAlignment="1">
      <alignment horizontal="center" vertical="center"/>
    </xf>
    <xf numFmtId="164" fontId="5" fillId="4" borderId="26" xfId="2" applyNumberFormat="1" applyFont="1" applyFill="1" applyBorder="1" applyAlignment="1">
      <alignment horizontal="center" vertical="center"/>
    </xf>
    <xf numFmtId="164" fontId="5" fillId="4" borderId="29" xfId="2" applyNumberFormat="1" applyFont="1" applyFill="1" applyBorder="1" applyAlignment="1">
      <alignment horizontal="center" vertical="center"/>
    </xf>
    <xf numFmtId="164" fontId="3" fillId="3" borderId="26" xfId="2" applyNumberFormat="1" applyFont="1" applyFill="1" applyBorder="1" applyAlignment="1">
      <alignment horizontal="center" vertical="center"/>
    </xf>
    <xf numFmtId="164" fontId="3" fillId="4" borderId="26" xfId="2" applyNumberFormat="1" applyFont="1" applyFill="1" applyBorder="1" applyAlignment="1">
      <alignment horizontal="center" vertical="center"/>
    </xf>
    <xf numFmtId="164" fontId="3" fillId="3" borderId="27" xfId="2" applyNumberFormat="1" applyFont="1" applyFill="1" applyBorder="1" applyAlignment="1">
      <alignment horizontal="center" vertical="center" wrapText="1"/>
    </xf>
    <xf numFmtId="164" fontId="3" fillId="4" borderId="27" xfId="2" applyNumberFormat="1" applyFont="1" applyFill="1" applyBorder="1" applyAlignment="1">
      <alignment horizontal="center" vertical="center" wrapText="1"/>
    </xf>
    <xf numFmtId="164" fontId="3" fillId="4" borderId="30" xfId="2" applyNumberFormat="1" applyFont="1" applyFill="1" applyBorder="1" applyAlignment="1">
      <alignment horizontal="center" vertical="center" wrapText="1"/>
    </xf>
    <xf numFmtId="164" fontId="5" fillId="3" borderId="27" xfId="2" applyNumberFormat="1" applyFont="1" applyFill="1" applyBorder="1" applyAlignment="1">
      <alignment horizontal="center" vertical="center" wrapText="1"/>
    </xf>
    <xf numFmtId="164" fontId="5" fillId="4" borderId="27" xfId="2" applyNumberFormat="1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vertical="center"/>
    </xf>
    <xf numFmtId="0" fontId="0" fillId="3" borderId="26" xfId="0" applyFont="1" applyFill="1" applyBorder="1" applyAlignment="1">
      <alignment vertical="center" wrapText="1"/>
    </xf>
    <xf numFmtId="0" fontId="0" fillId="4" borderId="25" xfId="0" applyFont="1" applyFill="1" applyBorder="1" applyAlignment="1">
      <alignment vertical="center"/>
    </xf>
    <xf numFmtId="0" fontId="0" fillId="4" borderId="26" xfId="0" applyFont="1" applyFill="1" applyBorder="1" applyAlignment="1">
      <alignment vertical="center" wrapText="1"/>
    </xf>
    <xf numFmtId="0" fontId="0" fillId="4" borderId="28" xfId="0" applyFont="1" applyFill="1" applyBorder="1" applyAlignment="1">
      <alignment vertical="center"/>
    </xf>
    <xf numFmtId="0" fontId="0" fillId="4" borderId="29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10" fillId="0" borderId="42" xfId="0" applyFont="1" applyFill="1" applyBorder="1" applyAlignment="1">
      <alignment horizontal="left" vertical="center" wrapText="1"/>
    </xf>
    <xf numFmtId="0" fontId="10" fillId="0" borderId="37" xfId="0" applyFont="1" applyBorder="1" applyAlignment="1">
      <alignment horizontal="left" vertical="center" wrapText="1"/>
    </xf>
    <xf numFmtId="0" fontId="4" fillId="0" borderId="4" xfId="0" applyFont="1" applyBorder="1"/>
    <xf numFmtId="0" fontId="11" fillId="0" borderId="5" xfId="1" applyFont="1" applyBorder="1" applyAlignment="1"/>
    <xf numFmtId="0" fontId="4" fillId="0" borderId="7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44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0" fillId="0" borderId="44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0" fillId="0" borderId="46" xfId="0" applyBorder="1" applyAlignment="1">
      <alignment horizontal="left" wrapText="1"/>
    </xf>
    <xf numFmtId="0" fontId="0" fillId="0" borderId="47" xfId="0" applyBorder="1" applyAlignment="1">
      <alignment horizontal="left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B71B-6B2B-4D59-BA97-1DA29DFAE054}">
  <dimension ref="A1:K26"/>
  <sheetViews>
    <sheetView showGridLines="0"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A2"/>
    </sheetView>
  </sheetViews>
  <sheetFormatPr defaultRowHeight="14.4" x14ac:dyDescent="0.3"/>
  <cols>
    <col min="2" max="2" width="46.21875" bestFit="1" customWidth="1"/>
    <col min="3" max="3" width="14.88671875" customWidth="1"/>
    <col min="4" max="4" width="12.5546875" customWidth="1"/>
    <col min="5" max="5" width="11.33203125" customWidth="1"/>
    <col min="6" max="6" width="12.5546875" customWidth="1"/>
    <col min="7" max="7" width="11.33203125" customWidth="1"/>
    <col min="8" max="8" width="12.5546875" customWidth="1"/>
    <col min="9" max="9" width="11.33203125" customWidth="1"/>
    <col min="10" max="10" width="12.5546875" customWidth="1"/>
    <col min="11" max="11" width="11.33203125" customWidth="1"/>
  </cols>
  <sheetData>
    <row r="1" spans="1:11" x14ac:dyDescent="0.3">
      <c r="A1" s="111" t="s">
        <v>2</v>
      </c>
      <c r="B1" s="117" t="s">
        <v>4</v>
      </c>
      <c r="C1" s="117" t="s">
        <v>3</v>
      </c>
      <c r="D1" s="117" t="s">
        <v>95</v>
      </c>
      <c r="E1" s="117"/>
      <c r="F1" s="117" t="s">
        <v>45</v>
      </c>
      <c r="G1" s="117"/>
      <c r="H1" s="117" t="s">
        <v>60</v>
      </c>
      <c r="I1" s="117"/>
      <c r="J1" s="117" t="s">
        <v>72</v>
      </c>
      <c r="K1" s="119"/>
    </row>
    <row r="2" spans="1:11" x14ac:dyDescent="0.3">
      <c r="A2" s="112"/>
      <c r="B2" s="118"/>
      <c r="C2" s="118"/>
      <c r="D2" s="35" t="s">
        <v>97</v>
      </c>
      <c r="E2" s="35" t="s">
        <v>96</v>
      </c>
      <c r="F2" s="35" t="s">
        <v>97</v>
      </c>
      <c r="G2" s="35" t="s">
        <v>96</v>
      </c>
      <c r="H2" s="35" t="s">
        <v>97</v>
      </c>
      <c r="I2" s="35" t="s">
        <v>96</v>
      </c>
      <c r="J2" s="35" t="s">
        <v>97</v>
      </c>
      <c r="K2" s="36" t="s">
        <v>96</v>
      </c>
    </row>
    <row r="3" spans="1:11" ht="28.8" x14ac:dyDescent="0.3">
      <c r="A3" s="66">
        <v>1</v>
      </c>
      <c r="B3" s="67" t="s">
        <v>25</v>
      </c>
      <c r="C3" s="51" t="s">
        <v>31</v>
      </c>
      <c r="D3" s="37" t="s">
        <v>32</v>
      </c>
      <c r="E3" s="45">
        <v>0.99460000000000004</v>
      </c>
      <c r="F3" s="39" t="s">
        <v>46</v>
      </c>
      <c r="G3" s="48">
        <v>0.9919</v>
      </c>
      <c r="H3" s="39" t="s">
        <v>46</v>
      </c>
      <c r="I3" s="56">
        <v>0.99990000000000001</v>
      </c>
      <c r="J3" s="37" t="s">
        <v>73</v>
      </c>
      <c r="K3" s="61">
        <v>0.99909999999999999</v>
      </c>
    </row>
    <row r="4" spans="1:11" ht="28.8" x14ac:dyDescent="0.3">
      <c r="A4" s="68">
        <v>2</v>
      </c>
      <c r="B4" s="69" t="s">
        <v>0</v>
      </c>
      <c r="C4" s="52" t="s">
        <v>1</v>
      </c>
      <c r="D4" s="41" t="s">
        <v>35</v>
      </c>
      <c r="E4" s="49">
        <v>0.998</v>
      </c>
      <c r="F4" s="41" t="s">
        <v>35</v>
      </c>
      <c r="G4" s="49">
        <v>0.95030000000000003</v>
      </c>
      <c r="H4" s="41" t="s">
        <v>35</v>
      </c>
      <c r="I4" s="57">
        <v>0.99990000000000001</v>
      </c>
      <c r="J4" s="41" t="s">
        <v>35</v>
      </c>
      <c r="K4" s="65">
        <v>0.99960000000000004</v>
      </c>
    </row>
    <row r="5" spans="1:11" ht="28.8" x14ac:dyDescent="0.3">
      <c r="A5" s="66">
        <v>3</v>
      </c>
      <c r="B5" s="67" t="s">
        <v>5</v>
      </c>
      <c r="C5" s="51" t="s">
        <v>6</v>
      </c>
      <c r="D5" s="37" t="s">
        <v>36</v>
      </c>
      <c r="E5" s="45">
        <v>0.68940000000000001</v>
      </c>
      <c r="F5" s="37" t="s">
        <v>47</v>
      </c>
      <c r="G5" s="45">
        <v>0.19420000000000001</v>
      </c>
      <c r="H5" s="37" t="s">
        <v>61</v>
      </c>
      <c r="I5" s="59">
        <v>0.99990000000000001</v>
      </c>
      <c r="J5" s="37" t="s">
        <v>74</v>
      </c>
      <c r="K5" s="61">
        <v>0.99480000000000002</v>
      </c>
    </row>
    <row r="6" spans="1:11" ht="28.8" x14ac:dyDescent="0.3">
      <c r="A6" s="68">
        <v>4</v>
      </c>
      <c r="B6" s="69" t="s">
        <v>7</v>
      </c>
      <c r="C6" s="52" t="s">
        <v>8</v>
      </c>
      <c r="D6" s="41" t="s">
        <v>8</v>
      </c>
      <c r="E6" s="49">
        <v>0.98540000000000005</v>
      </c>
      <c r="F6" s="41" t="s">
        <v>8</v>
      </c>
      <c r="G6" s="49">
        <v>0.80049999999999999</v>
      </c>
      <c r="H6" s="41" t="s">
        <v>8</v>
      </c>
      <c r="I6" s="57">
        <v>0.99990000000000001</v>
      </c>
      <c r="J6" s="41" t="s">
        <v>8</v>
      </c>
      <c r="K6" s="65">
        <v>0.99239999999999995</v>
      </c>
    </row>
    <row r="7" spans="1:11" x14ac:dyDescent="0.3">
      <c r="A7" s="66">
        <v>5</v>
      </c>
      <c r="B7" s="67" t="s">
        <v>105</v>
      </c>
      <c r="C7" s="51" t="s">
        <v>9</v>
      </c>
      <c r="D7" s="39" t="s">
        <v>9</v>
      </c>
      <c r="E7" s="48">
        <v>0.999</v>
      </c>
      <c r="F7" s="39" t="s">
        <v>9</v>
      </c>
      <c r="G7" s="48">
        <v>0.98209999999999997</v>
      </c>
      <c r="H7" s="39" t="s">
        <v>9</v>
      </c>
      <c r="I7" s="56">
        <v>0.99990000000000001</v>
      </c>
      <c r="J7" s="39" t="s">
        <v>9</v>
      </c>
      <c r="K7" s="64">
        <v>0.99509999999999998</v>
      </c>
    </row>
    <row r="8" spans="1:11" x14ac:dyDescent="0.3">
      <c r="A8" s="68">
        <v>6</v>
      </c>
      <c r="B8" s="69" t="s">
        <v>10</v>
      </c>
      <c r="C8" s="52" t="s">
        <v>11</v>
      </c>
      <c r="D8" s="38" t="s">
        <v>37</v>
      </c>
      <c r="E8" s="46">
        <v>0.2419</v>
      </c>
      <c r="F8" s="41" t="s">
        <v>11</v>
      </c>
      <c r="G8" s="49">
        <v>0.7954</v>
      </c>
      <c r="H8" s="41" t="s">
        <v>11</v>
      </c>
      <c r="I8" s="57">
        <v>0.99960000000000004</v>
      </c>
      <c r="J8" s="41" t="s">
        <v>11</v>
      </c>
      <c r="K8" s="65">
        <v>0.98680000000000001</v>
      </c>
    </row>
    <row r="9" spans="1:11" x14ac:dyDescent="0.3">
      <c r="A9" s="66">
        <v>7</v>
      </c>
      <c r="B9" s="67" t="s">
        <v>12</v>
      </c>
      <c r="C9" s="51" t="s">
        <v>13</v>
      </c>
      <c r="D9" s="37" t="s">
        <v>38</v>
      </c>
      <c r="E9" s="45">
        <v>0.8246</v>
      </c>
      <c r="F9" s="37" t="s">
        <v>48</v>
      </c>
      <c r="G9" s="45">
        <v>0.73750000000000004</v>
      </c>
      <c r="H9" s="37" t="s">
        <v>48</v>
      </c>
      <c r="I9" s="59">
        <v>0.99990000000000001</v>
      </c>
      <c r="J9" s="37" t="s">
        <v>38</v>
      </c>
      <c r="K9" s="61">
        <v>0.99839999999999995</v>
      </c>
    </row>
    <row r="10" spans="1:11" ht="28.8" x14ac:dyDescent="0.3">
      <c r="A10" s="68">
        <v>8</v>
      </c>
      <c r="B10" s="69" t="s">
        <v>14</v>
      </c>
      <c r="C10" s="52" t="s">
        <v>15</v>
      </c>
      <c r="D10" s="38" t="s">
        <v>39</v>
      </c>
      <c r="E10" s="46">
        <v>0.6472</v>
      </c>
      <c r="F10" s="41" t="s">
        <v>15</v>
      </c>
      <c r="G10" s="49">
        <v>0.95089999999999997</v>
      </c>
      <c r="H10" s="41" t="s">
        <v>15</v>
      </c>
      <c r="I10" s="57">
        <v>0.99960000000000004</v>
      </c>
      <c r="J10" s="38" t="s">
        <v>75</v>
      </c>
      <c r="K10" s="62">
        <v>0.98209999999999997</v>
      </c>
    </row>
    <row r="11" spans="1:11" x14ac:dyDescent="0.3">
      <c r="A11" s="66">
        <v>9</v>
      </c>
      <c r="B11" s="67" t="s">
        <v>16</v>
      </c>
      <c r="C11" s="51" t="s">
        <v>17</v>
      </c>
      <c r="D11" s="39" t="s">
        <v>40</v>
      </c>
      <c r="E11" s="48">
        <v>0.39550000000000002</v>
      </c>
      <c r="F11" s="39" t="s">
        <v>40</v>
      </c>
      <c r="G11" s="48">
        <v>0.61990000000000001</v>
      </c>
      <c r="H11" s="39" t="s">
        <v>62</v>
      </c>
      <c r="I11" s="56">
        <v>0.89649999999999996</v>
      </c>
      <c r="J11" s="39" t="s">
        <v>40</v>
      </c>
      <c r="K11" s="64">
        <v>0.94199999999999995</v>
      </c>
    </row>
    <row r="12" spans="1:11" x14ac:dyDescent="0.3">
      <c r="A12" s="68">
        <v>10</v>
      </c>
      <c r="B12" s="69" t="s">
        <v>18</v>
      </c>
      <c r="C12" s="52" t="s">
        <v>19</v>
      </c>
      <c r="D12" s="41" t="s">
        <v>19</v>
      </c>
      <c r="E12" s="49">
        <v>0.99860000000000004</v>
      </c>
      <c r="F12" s="41" t="s">
        <v>19</v>
      </c>
      <c r="G12" s="49">
        <v>0.97799999999999998</v>
      </c>
      <c r="H12" s="41" t="s">
        <v>19</v>
      </c>
      <c r="I12" s="57">
        <v>0.99970000000000003</v>
      </c>
      <c r="J12" s="38" t="s">
        <v>76</v>
      </c>
      <c r="K12" s="62">
        <v>0.998</v>
      </c>
    </row>
    <row r="13" spans="1:11" ht="43.2" x14ac:dyDescent="0.3">
      <c r="A13" s="66">
        <v>11</v>
      </c>
      <c r="B13" s="67" t="s">
        <v>20</v>
      </c>
      <c r="C13" s="51" t="s">
        <v>21</v>
      </c>
      <c r="D13" s="37" t="s">
        <v>41</v>
      </c>
      <c r="E13" s="45">
        <v>0.8125</v>
      </c>
      <c r="F13" s="37" t="s">
        <v>49</v>
      </c>
      <c r="G13" s="45">
        <v>0.90349999999999997</v>
      </c>
      <c r="H13" s="37" t="s">
        <v>63</v>
      </c>
      <c r="I13" s="59">
        <v>0.99609999999999999</v>
      </c>
      <c r="J13" s="37" t="s">
        <v>77</v>
      </c>
      <c r="K13" s="61">
        <v>0.91339999999999999</v>
      </c>
    </row>
    <row r="14" spans="1:11" x14ac:dyDescent="0.3">
      <c r="A14" s="68">
        <v>12</v>
      </c>
      <c r="B14" s="69" t="s">
        <v>22</v>
      </c>
      <c r="C14" s="52" t="s">
        <v>23</v>
      </c>
      <c r="D14" s="41" t="s">
        <v>23</v>
      </c>
      <c r="E14" s="49">
        <v>0.97460000000000002</v>
      </c>
      <c r="F14" s="41" t="s">
        <v>50</v>
      </c>
      <c r="G14" s="49">
        <v>0.98170000000000002</v>
      </c>
      <c r="H14" s="41" t="s">
        <v>23</v>
      </c>
      <c r="I14" s="57">
        <v>0.99990000000000001</v>
      </c>
      <c r="J14" s="38" t="s">
        <v>78</v>
      </c>
      <c r="K14" s="62">
        <v>0.99890000000000001</v>
      </c>
    </row>
    <row r="15" spans="1:11" ht="28.8" x14ac:dyDescent="0.3">
      <c r="A15" s="66">
        <v>13</v>
      </c>
      <c r="B15" s="67" t="s">
        <v>27</v>
      </c>
      <c r="C15" s="51" t="s">
        <v>24</v>
      </c>
      <c r="D15" s="37" t="s">
        <v>98</v>
      </c>
      <c r="E15" s="45">
        <v>0.61829999999999996</v>
      </c>
      <c r="F15" s="37" t="s">
        <v>51</v>
      </c>
      <c r="G15" s="45">
        <v>0.52170000000000005</v>
      </c>
      <c r="H15" s="37" t="s">
        <v>64</v>
      </c>
      <c r="I15" s="59">
        <v>0.99960000000000004</v>
      </c>
      <c r="J15" s="37" t="s">
        <v>79</v>
      </c>
      <c r="K15" s="61">
        <v>0.8831</v>
      </c>
    </row>
    <row r="16" spans="1:11" ht="28.8" x14ac:dyDescent="0.3">
      <c r="A16" s="68">
        <v>14</v>
      </c>
      <c r="B16" s="69" t="s">
        <v>26</v>
      </c>
      <c r="C16" s="52" t="s">
        <v>28</v>
      </c>
      <c r="D16" s="38" t="s">
        <v>43</v>
      </c>
      <c r="E16" s="46">
        <v>0.57720000000000005</v>
      </c>
      <c r="F16" s="38" t="s">
        <v>52</v>
      </c>
      <c r="G16" s="46">
        <v>0.57389999999999997</v>
      </c>
      <c r="H16" s="38" t="s">
        <v>65</v>
      </c>
      <c r="I16" s="60">
        <v>0.497</v>
      </c>
      <c r="J16" s="38" t="s">
        <v>80</v>
      </c>
      <c r="K16" s="62">
        <v>0.99370000000000003</v>
      </c>
    </row>
    <row r="17" spans="1:11" x14ac:dyDescent="0.3">
      <c r="A17" s="66">
        <v>15</v>
      </c>
      <c r="B17" s="67" t="s">
        <v>29</v>
      </c>
      <c r="C17" s="51" t="s">
        <v>30</v>
      </c>
      <c r="D17" s="37" t="s">
        <v>44</v>
      </c>
      <c r="E17" s="45">
        <v>0.92920000000000003</v>
      </c>
      <c r="F17" s="37" t="s">
        <v>53</v>
      </c>
      <c r="G17" s="45">
        <v>0.97199999999999998</v>
      </c>
      <c r="H17" s="37" t="s">
        <v>66</v>
      </c>
      <c r="I17" s="59">
        <v>0.99990000000000001</v>
      </c>
      <c r="J17" s="37" t="s">
        <v>44</v>
      </c>
      <c r="K17" s="61">
        <v>0.99780000000000002</v>
      </c>
    </row>
    <row r="18" spans="1:11" ht="28.8" x14ac:dyDescent="0.3">
      <c r="A18" s="68">
        <v>16</v>
      </c>
      <c r="B18" s="69" t="s">
        <v>54</v>
      </c>
      <c r="C18" s="52" t="s">
        <v>56</v>
      </c>
      <c r="D18" s="38" t="s">
        <v>83</v>
      </c>
      <c r="E18" s="46">
        <v>0.49559999999999998</v>
      </c>
      <c r="F18" s="38" t="s">
        <v>55</v>
      </c>
      <c r="G18" s="46">
        <v>0.54890000000000005</v>
      </c>
      <c r="H18" s="41" t="s">
        <v>67</v>
      </c>
      <c r="I18" s="57">
        <v>0.96509999999999996</v>
      </c>
      <c r="J18" s="38" t="s">
        <v>81</v>
      </c>
      <c r="K18" s="62">
        <v>0.99370000000000003</v>
      </c>
    </row>
    <row r="19" spans="1:11" ht="28.8" x14ac:dyDescent="0.3">
      <c r="A19" s="66">
        <v>17</v>
      </c>
      <c r="B19" s="67" t="s">
        <v>57</v>
      </c>
      <c r="C19" s="51" t="s">
        <v>58</v>
      </c>
      <c r="D19" s="39" t="s">
        <v>58</v>
      </c>
      <c r="E19" s="48">
        <v>0.99419999999999997</v>
      </c>
      <c r="F19" s="39" t="s">
        <v>58</v>
      </c>
      <c r="G19" s="48">
        <v>0.9335</v>
      </c>
      <c r="H19" s="39" t="s">
        <v>68</v>
      </c>
      <c r="I19" s="56">
        <v>0.99990000000000001</v>
      </c>
      <c r="J19" s="37" t="s">
        <v>82</v>
      </c>
      <c r="K19" s="61">
        <v>0.99790000000000001</v>
      </c>
    </row>
    <row r="20" spans="1:11" x14ac:dyDescent="0.3">
      <c r="A20" s="68">
        <v>18</v>
      </c>
      <c r="B20" s="69" t="s">
        <v>106</v>
      </c>
      <c r="C20" s="52" t="s">
        <v>59</v>
      </c>
      <c r="D20" s="38" t="s">
        <v>84</v>
      </c>
      <c r="E20" s="46">
        <v>0.17019999999999999</v>
      </c>
      <c r="F20" s="41" t="s">
        <v>59</v>
      </c>
      <c r="G20" s="49">
        <v>0.31719999999999998</v>
      </c>
      <c r="H20" s="41" t="s">
        <v>59</v>
      </c>
      <c r="I20" s="57">
        <v>1.49E-2</v>
      </c>
      <c r="J20" s="38" t="s">
        <v>61</v>
      </c>
      <c r="K20" s="62">
        <v>0.98819999999999997</v>
      </c>
    </row>
    <row r="21" spans="1:11" ht="28.8" x14ac:dyDescent="0.3">
      <c r="A21" s="66">
        <v>19</v>
      </c>
      <c r="B21" s="67" t="s">
        <v>69</v>
      </c>
      <c r="C21" s="51" t="s">
        <v>38</v>
      </c>
      <c r="D21" s="39" t="s">
        <v>38</v>
      </c>
      <c r="E21" s="48">
        <v>0.99929999999999997</v>
      </c>
      <c r="F21" s="39" t="s">
        <v>38</v>
      </c>
      <c r="G21" s="48">
        <v>0.99339999999999995</v>
      </c>
      <c r="H21" s="39" t="s">
        <v>38</v>
      </c>
      <c r="I21" s="56">
        <v>0.99990000000000001</v>
      </c>
      <c r="J21" s="39" t="s">
        <v>38</v>
      </c>
      <c r="K21" s="64">
        <v>0.99960000000000004</v>
      </c>
    </row>
    <row r="22" spans="1:11" ht="28.8" x14ac:dyDescent="0.3">
      <c r="A22" s="70">
        <v>20</v>
      </c>
      <c r="B22" s="71" t="s">
        <v>70</v>
      </c>
      <c r="C22" s="53" t="s">
        <v>71</v>
      </c>
      <c r="D22" s="40" t="s">
        <v>71</v>
      </c>
      <c r="E22" s="47">
        <v>0.97140000000000004</v>
      </c>
      <c r="F22" s="42" t="s">
        <v>85</v>
      </c>
      <c r="G22" s="50">
        <v>0.81040000000000001</v>
      </c>
      <c r="H22" s="40" t="s">
        <v>71</v>
      </c>
      <c r="I22" s="58">
        <v>0.99990000000000001</v>
      </c>
      <c r="J22" s="42" t="s">
        <v>32</v>
      </c>
      <c r="K22" s="63">
        <v>0.99619999999999997</v>
      </c>
    </row>
    <row r="23" spans="1:11" x14ac:dyDescent="0.3">
      <c r="C23" s="43" t="s">
        <v>88</v>
      </c>
      <c r="D23" s="113">
        <v>9</v>
      </c>
      <c r="E23" s="114"/>
      <c r="F23" s="113">
        <v>12</v>
      </c>
      <c r="G23" s="114"/>
      <c r="H23" s="113">
        <v>14</v>
      </c>
      <c r="I23" s="114"/>
      <c r="J23" s="113">
        <v>6</v>
      </c>
      <c r="K23" s="114"/>
    </row>
    <row r="24" spans="1:11" x14ac:dyDescent="0.3">
      <c r="C24" s="44" t="s">
        <v>99</v>
      </c>
      <c r="D24" s="115">
        <v>11</v>
      </c>
      <c r="E24" s="116"/>
      <c r="F24" s="115">
        <v>8</v>
      </c>
      <c r="G24" s="116"/>
      <c r="H24" s="115">
        <v>6</v>
      </c>
      <c r="I24" s="116"/>
      <c r="J24" s="115">
        <v>14</v>
      </c>
      <c r="K24" s="116"/>
    </row>
    <row r="25" spans="1:11" x14ac:dyDescent="0.3">
      <c r="C25" s="54" t="s">
        <v>101</v>
      </c>
      <c r="D25" s="109" t="s">
        <v>103</v>
      </c>
      <c r="E25" s="110"/>
      <c r="F25" s="109" t="s">
        <v>102</v>
      </c>
      <c r="G25" s="110"/>
      <c r="H25" s="109" t="s">
        <v>86</v>
      </c>
      <c r="I25" s="110"/>
      <c r="J25" s="109" t="s">
        <v>104</v>
      </c>
      <c r="K25" s="110"/>
    </row>
    <row r="26" spans="1:11" x14ac:dyDescent="0.3">
      <c r="C26" s="55" t="s">
        <v>100</v>
      </c>
      <c r="D26" s="107">
        <f>'Detailed Scoring'!L23</f>
        <v>-1.7663999999999982</v>
      </c>
      <c r="E26" s="108"/>
      <c r="F26" s="107">
        <f>'Detailed Scoring'!S23</f>
        <v>14.108400000000001</v>
      </c>
      <c r="G26" s="108"/>
      <c r="H26" s="107">
        <f>'Detailed Scoring'!Z23</f>
        <v>24.382200000000001</v>
      </c>
      <c r="I26" s="108"/>
      <c r="J26" s="107">
        <f>'Detailed Scoring'!AG23</f>
        <v>-22.819800000000001</v>
      </c>
      <c r="K26" s="108"/>
    </row>
  </sheetData>
  <mergeCells count="23">
    <mergeCell ref="J23:K23"/>
    <mergeCell ref="F24:G24"/>
    <mergeCell ref="H24:I24"/>
    <mergeCell ref="J24:K24"/>
    <mergeCell ref="D1:E1"/>
    <mergeCell ref="F1:G1"/>
    <mergeCell ref="H1:I1"/>
    <mergeCell ref="J1:K1"/>
    <mergeCell ref="A1:A2"/>
    <mergeCell ref="D23:E23"/>
    <mergeCell ref="D24:E24"/>
    <mergeCell ref="F23:G23"/>
    <mergeCell ref="H23:I23"/>
    <mergeCell ref="C1:C2"/>
    <mergeCell ref="B1:B2"/>
    <mergeCell ref="D26:E26"/>
    <mergeCell ref="F26:G26"/>
    <mergeCell ref="H26:I26"/>
    <mergeCell ref="J26:K26"/>
    <mergeCell ref="D25:E25"/>
    <mergeCell ref="F25:G25"/>
    <mergeCell ref="H25:I25"/>
    <mergeCell ref="J25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5068-8096-496E-B72B-076FC0A73C19}">
  <dimension ref="A1:H7"/>
  <sheetViews>
    <sheetView showGridLines="0" workbookViewId="0">
      <selection sqref="A1:B1"/>
    </sheetView>
  </sheetViews>
  <sheetFormatPr defaultRowHeight="14.4" x14ac:dyDescent="0.3"/>
  <cols>
    <col min="1" max="2" width="7.33203125" style="1" customWidth="1"/>
    <col min="3" max="3" width="11.5546875" style="1" customWidth="1"/>
    <col min="4" max="5" width="8" style="1" customWidth="1"/>
    <col min="6" max="6" width="32.77734375" style="1" bestFit="1" customWidth="1"/>
    <col min="7" max="7" width="43.6640625" style="1" customWidth="1"/>
    <col min="8" max="8" width="87.109375" style="1" customWidth="1"/>
    <col min="9" max="16384" width="8.88671875" style="1"/>
  </cols>
  <sheetData>
    <row r="1" spans="1:8" x14ac:dyDescent="0.3">
      <c r="A1" s="125" t="s">
        <v>107</v>
      </c>
      <c r="B1" s="126"/>
      <c r="C1" s="127" t="s">
        <v>108</v>
      </c>
      <c r="D1" s="128"/>
      <c r="E1" s="129"/>
      <c r="F1" s="132" t="s">
        <v>110</v>
      </c>
      <c r="G1" s="134" t="s">
        <v>91</v>
      </c>
      <c r="H1" s="123" t="s">
        <v>92</v>
      </c>
    </row>
    <row r="2" spans="1:8" ht="15" thickBot="1" x14ac:dyDescent="0.35">
      <c r="A2" s="78" t="s">
        <v>88</v>
      </c>
      <c r="B2" s="79" t="s">
        <v>87</v>
      </c>
      <c r="C2" s="79" t="s">
        <v>89</v>
      </c>
      <c r="D2" s="79" t="s">
        <v>91</v>
      </c>
      <c r="E2" s="80" t="s">
        <v>92</v>
      </c>
      <c r="F2" s="133"/>
      <c r="G2" s="135"/>
      <c r="H2" s="124"/>
    </row>
    <row r="3" spans="1:8" x14ac:dyDescent="0.3">
      <c r="A3" s="73" t="b">
        <v>0</v>
      </c>
      <c r="B3" s="74" t="b">
        <v>0</v>
      </c>
      <c r="C3" s="98" t="s">
        <v>88</v>
      </c>
      <c r="D3" s="98">
        <v>2</v>
      </c>
      <c r="E3" s="100">
        <v>1</v>
      </c>
      <c r="F3" s="130" t="s">
        <v>109</v>
      </c>
      <c r="G3" s="104" t="s">
        <v>116</v>
      </c>
      <c r="H3" s="120" t="s">
        <v>120</v>
      </c>
    </row>
    <row r="4" spans="1:8" x14ac:dyDescent="0.3">
      <c r="A4" s="75" t="b">
        <v>0</v>
      </c>
      <c r="B4" s="15" t="b">
        <v>0</v>
      </c>
      <c r="C4" s="102" t="s">
        <v>87</v>
      </c>
      <c r="D4" s="102">
        <v>-2</v>
      </c>
      <c r="E4" s="103">
        <v>-1</v>
      </c>
      <c r="F4" s="131"/>
      <c r="G4" s="106" t="s">
        <v>118</v>
      </c>
      <c r="H4" s="121"/>
    </row>
    <row r="5" spans="1:8" x14ac:dyDescent="0.3">
      <c r="A5" s="75" t="b">
        <v>0</v>
      </c>
      <c r="B5" s="15" t="b">
        <v>1</v>
      </c>
      <c r="C5" s="102" t="s">
        <v>87</v>
      </c>
      <c r="D5" s="102">
        <v>-1</v>
      </c>
      <c r="E5" s="103">
        <v>-1</v>
      </c>
      <c r="F5" s="76" t="s">
        <v>111</v>
      </c>
      <c r="G5" s="106" t="s">
        <v>119</v>
      </c>
      <c r="H5" s="121"/>
    </row>
    <row r="6" spans="1:8" ht="15" thickBot="1" x14ac:dyDescent="0.35">
      <c r="A6" s="72" t="b">
        <v>1</v>
      </c>
      <c r="B6" s="19" t="b">
        <v>0</v>
      </c>
      <c r="C6" s="99" t="s">
        <v>88</v>
      </c>
      <c r="D6" s="99">
        <v>1</v>
      </c>
      <c r="E6" s="101">
        <v>1</v>
      </c>
      <c r="F6" s="77" t="s">
        <v>112</v>
      </c>
      <c r="G6" s="105" t="s">
        <v>117</v>
      </c>
      <c r="H6" s="122"/>
    </row>
    <row r="7" spans="1:8" ht="43.8" thickBot="1" x14ac:dyDescent="0.35">
      <c r="F7" s="81" t="s">
        <v>113</v>
      </c>
      <c r="G7" s="82" t="s">
        <v>114</v>
      </c>
      <c r="H7" s="83" t="s">
        <v>115</v>
      </c>
    </row>
  </sheetData>
  <mergeCells count="7">
    <mergeCell ref="H3:H6"/>
    <mergeCell ref="H1:H2"/>
    <mergeCell ref="A1:B1"/>
    <mergeCell ref="C1:E1"/>
    <mergeCell ref="F3:F4"/>
    <mergeCell ref="F1:F2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B6B-0DEA-40B7-B21B-D6C86C9D0B83}">
  <dimension ref="A1:AG23"/>
  <sheetViews>
    <sheetView zoomScale="85" zoomScaleNormal="85" workbookViewId="0">
      <pane xSplit="5" ySplit="2" topLeftCell="F3" activePane="bottomRight" state="frozen"/>
      <selection pane="topRight" activeCell="H1" sqref="H1"/>
      <selection pane="bottomLeft" activeCell="A3" sqref="A3"/>
      <selection pane="bottomRight"/>
    </sheetView>
  </sheetViews>
  <sheetFormatPr defaultRowHeight="14.4" x14ac:dyDescent="0.3"/>
  <cols>
    <col min="1" max="1" width="4" customWidth="1"/>
    <col min="2" max="2" width="49.5546875" style="1" customWidth="1"/>
    <col min="3" max="3" width="12" style="8" customWidth="1"/>
    <col min="4" max="5" width="12" style="13" customWidth="1"/>
    <col min="6" max="6" width="11" style="24" customWidth="1"/>
    <col min="7" max="8" width="11" style="2" customWidth="1"/>
    <col min="9" max="12" width="11.5546875" style="2" customWidth="1"/>
    <col min="13" max="13" width="11" style="34" customWidth="1"/>
    <col min="14" max="18" width="11" style="2" customWidth="1"/>
    <col min="19" max="19" width="11.33203125" style="2" customWidth="1"/>
    <col min="20" max="20" width="8.88671875" style="34"/>
    <col min="21" max="21" width="8.88671875" style="2"/>
    <col min="22" max="22" width="11.109375" style="2" customWidth="1"/>
    <col min="23" max="25" width="11.33203125" style="2" customWidth="1"/>
    <col min="26" max="26" width="11.33203125" style="31" customWidth="1"/>
    <col min="27" max="27" width="8.88671875" style="34"/>
    <col min="28" max="28" width="8.88671875" style="2"/>
    <col min="29" max="29" width="11.21875" style="2" customWidth="1"/>
    <col min="30" max="33" width="11.33203125" style="2" customWidth="1"/>
  </cols>
  <sheetData>
    <row r="1" spans="1:33" ht="28.8" customHeight="1" thickBot="1" x14ac:dyDescent="0.35">
      <c r="A1" s="84"/>
      <c r="B1" s="85"/>
      <c r="C1" s="138" t="s">
        <v>3</v>
      </c>
      <c r="D1" s="140" t="s">
        <v>90</v>
      </c>
      <c r="E1" s="141"/>
      <c r="F1" s="136" t="s">
        <v>95</v>
      </c>
      <c r="G1" s="126"/>
      <c r="H1" s="126"/>
      <c r="I1" s="126"/>
      <c r="J1" s="127"/>
      <c r="K1" s="127"/>
      <c r="L1" s="127"/>
      <c r="M1" s="125" t="s">
        <v>45</v>
      </c>
      <c r="N1" s="126"/>
      <c r="O1" s="126"/>
      <c r="P1" s="126"/>
      <c r="Q1" s="126"/>
      <c r="R1" s="127"/>
      <c r="S1" s="137"/>
      <c r="T1" s="125" t="s">
        <v>60</v>
      </c>
      <c r="U1" s="136"/>
      <c r="V1" s="136"/>
      <c r="W1" s="136"/>
      <c r="X1" s="136"/>
      <c r="Y1" s="128"/>
      <c r="Z1" s="137"/>
      <c r="AA1" s="125" t="s">
        <v>72</v>
      </c>
      <c r="AB1" s="126"/>
      <c r="AC1" s="126"/>
      <c r="AD1" s="126"/>
      <c r="AE1" s="126"/>
      <c r="AF1" s="127"/>
      <c r="AG1" s="137"/>
    </row>
    <row r="2" spans="1:33" x14ac:dyDescent="0.3">
      <c r="A2" s="86" t="s">
        <v>2</v>
      </c>
      <c r="B2" s="87" t="s">
        <v>4</v>
      </c>
      <c r="C2" s="139"/>
      <c r="D2" s="88" t="s">
        <v>88</v>
      </c>
      <c r="E2" s="89" t="s">
        <v>87</v>
      </c>
      <c r="F2" s="90" t="s">
        <v>33</v>
      </c>
      <c r="G2" s="91" t="s">
        <v>34</v>
      </c>
      <c r="H2" s="91" t="s">
        <v>89</v>
      </c>
      <c r="I2" s="91" t="s">
        <v>91</v>
      </c>
      <c r="J2" s="92" t="s">
        <v>93</v>
      </c>
      <c r="K2" s="92" t="s">
        <v>92</v>
      </c>
      <c r="L2" s="92" t="s">
        <v>94</v>
      </c>
      <c r="M2" s="93" t="s">
        <v>33</v>
      </c>
      <c r="N2" s="91" t="s">
        <v>34</v>
      </c>
      <c r="O2" s="91" t="s">
        <v>89</v>
      </c>
      <c r="P2" s="91" t="s">
        <v>91</v>
      </c>
      <c r="Q2" s="91" t="s">
        <v>93</v>
      </c>
      <c r="R2" s="92" t="s">
        <v>92</v>
      </c>
      <c r="S2" s="94" t="s">
        <v>94</v>
      </c>
      <c r="T2" s="93" t="s">
        <v>33</v>
      </c>
      <c r="U2" s="91" t="s">
        <v>34</v>
      </c>
      <c r="V2" s="95" t="s">
        <v>89</v>
      </c>
      <c r="W2" s="95" t="s">
        <v>91</v>
      </c>
      <c r="X2" s="95" t="s">
        <v>93</v>
      </c>
      <c r="Y2" s="96" t="s">
        <v>92</v>
      </c>
      <c r="Z2" s="94" t="s">
        <v>94</v>
      </c>
      <c r="AA2" s="93" t="s">
        <v>33</v>
      </c>
      <c r="AB2" s="91" t="s">
        <v>34</v>
      </c>
      <c r="AC2" s="91" t="s">
        <v>89</v>
      </c>
      <c r="AD2" s="91" t="s">
        <v>91</v>
      </c>
      <c r="AE2" s="91" t="s">
        <v>93</v>
      </c>
      <c r="AF2" s="92" t="s">
        <v>92</v>
      </c>
      <c r="AG2" s="94" t="s">
        <v>94</v>
      </c>
    </row>
    <row r="3" spans="1:33" ht="28.8" x14ac:dyDescent="0.3">
      <c r="A3" s="5">
        <v>1</v>
      </c>
      <c r="B3" s="3" t="s">
        <v>25</v>
      </c>
      <c r="C3" s="6" t="s">
        <v>31</v>
      </c>
      <c r="D3" s="9" t="b">
        <f t="shared" ref="D3:D22" si="0">COUNTIF(F3:AG3,$D$2)=4</f>
        <v>0</v>
      </c>
      <c r="E3" s="10" t="b">
        <f t="shared" ref="E3:E22" si="1">COUNTIF(F3:AG3, $E$2)=4</f>
        <v>0</v>
      </c>
      <c r="F3" s="18" t="s">
        <v>32</v>
      </c>
      <c r="G3" s="15">
        <v>0.99460000000000004</v>
      </c>
      <c r="H3" s="15" t="s">
        <v>87</v>
      </c>
      <c r="I3" s="15">
        <v>-2</v>
      </c>
      <c r="J3" s="16">
        <v>-1</v>
      </c>
      <c r="K3" s="16">
        <f>J3*G3</f>
        <v>-0.99460000000000004</v>
      </c>
      <c r="L3" s="16">
        <f>I3+K3</f>
        <v>-2.9946000000000002</v>
      </c>
      <c r="M3" s="32" t="s">
        <v>46</v>
      </c>
      <c r="N3" s="15">
        <v>0.9919</v>
      </c>
      <c r="O3" s="15" t="s">
        <v>88</v>
      </c>
      <c r="P3" s="15">
        <v>2</v>
      </c>
      <c r="Q3" s="15">
        <v>1</v>
      </c>
      <c r="R3" s="16">
        <f>N3*Q3</f>
        <v>0.9919</v>
      </c>
      <c r="S3" s="17">
        <f>P3+R3</f>
        <v>2.9919000000000002</v>
      </c>
      <c r="T3" s="32" t="s">
        <v>46</v>
      </c>
      <c r="U3" s="21">
        <v>0.99990000000000001</v>
      </c>
      <c r="V3" s="14" t="s">
        <v>88</v>
      </c>
      <c r="W3" s="14">
        <v>2</v>
      </c>
      <c r="X3" s="14">
        <v>1</v>
      </c>
      <c r="Y3" s="26">
        <f>U3*X3</f>
        <v>0.99990000000000001</v>
      </c>
      <c r="Z3" s="29">
        <f>W3+Y3</f>
        <v>2.9999000000000002</v>
      </c>
      <c r="AA3" s="32" t="s">
        <v>73</v>
      </c>
      <c r="AB3" s="15">
        <v>0.99909999999999999</v>
      </c>
      <c r="AC3" s="15" t="s">
        <v>87</v>
      </c>
      <c r="AD3" s="15">
        <v>-2</v>
      </c>
      <c r="AE3" s="15">
        <v>-1</v>
      </c>
      <c r="AF3" s="16">
        <f>AB3*AE3</f>
        <v>-0.99909999999999999</v>
      </c>
      <c r="AG3" s="17">
        <f>AD3+AF3</f>
        <v>-2.9990999999999999</v>
      </c>
    </row>
    <row r="4" spans="1:33" ht="28.8" x14ac:dyDescent="0.3">
      <c r="A4" s="5">
        <v>2</v>
      </c>
      <c r="B4" s="3" t="s">
        <v>0</v>
      </c>
      <c r="C4" s="6" t="s">
        <v>1</v>
      </c>
      <c r="D4" s="9" t="b">
        <f t="shared" si="0"/>
        <v>1</v>
      </c>
      <c r="E4" s="10" t="b">
        <f t="shared" si="1"/>
        <v>0</v>
      </c>
      <c r="F4" s="18" t="s">
        <v>35</v>
      </c>
      <c r="G4" s="15">
        <v>0.998</v>
      </c>
      <c r="H4" s="15" t="s">
        <v>88</v>
      </c>
      <c r="I4" s="15">
        <v>1</v>
      </c>
      <c r="J4" s="16">
        <v>1</v>
      </c>
      <c r="K4" s="16">
        <f t="shared" ref="K4:K21" si="2">J4*G4</f>
        <v>0.998</v>
      </c>
      <c r="L4" s="16">
        <f t="shared" ref="L4:L21" si="3">I4+K4</f>
        <v>1.998</v>
      </c>
      <c r="M4" s="32" t="s">
        <v>35</v>
      </c>
      <c r="N4" s="15">
        <v>0.95030000000000003</v>
      </c>
      <c r="O4" s="15" t="s">
        <v>88</v>
      </c>
      <c r="P4" s="15">
        <v>1</v>
      </c>
      <c r="Q4" s="15">
        <v>1</v>
      </c>
      <c r="R4" s="16">
        <f t="shared" ref="R4:R21" si="4">N4*Q4</f>
        <v>0.95030000000000003</v>
      </c>
      <c r="S4" s="17">
        <f t="shared" ref="S4:S21" si="5">P4+R4</f>
        <v>1.9502999999999999</v>
      </c>
      <c r="T4" s="32" t="s">
        <v>35</v>
      </c>
      <c r="U4" s="21">
        <v>0.99990000000000001</v>
      </c>
      <c r="V4" s="14" t="s">
        <v>88</v>
      </c>
      <c r="W4" s="14">
        <v>1</v>
      </c>
      <c r="X4" s="14">
        <v>1</v>
      </c>
      <c r="Y4" s="26">
        <f t="shared" ref="Y4:Y21" si="6">U4*X4</f>
        <v>0.99990000000000001</v>
      </c>
      <c r="Z4" s="29">
        <f t="shared" ref="Z4:Z21" si="7">W4+Y4</f>
        <v>1.9999</v>
      </c>
      <c r="AA4" s="32" t="s">
        <v>35</v>
      </c>
      <c r="AB4" s="15">
        <v>0.99960000000000004</v>
      </c>
      <c r="AC4" s="15" t="s">
        <v>88</v>
      </c>
      <c r="AD4" s="15">
        <v>1</v>
      </c>
      <c r="AE4" s="15">
        <v>1</v>
      </c>
      <c r="AF4" s="16">
        <f t="shared" ref="AF4:AF21" si="8">AB4*AE4</f>
        <v>0.99960000000000004</v>
      </c>
      <c r="AG4" s="17">
        <f t="shared" ref="AG4:AG21" si="9">AD4+AF4</f>
        <v>1.9996</v>
      </c>
    </row>
    <row r="5" spans="1:33" ht="28.8" x14ac:dyDescent="0.3">
      <c r="A5" s="5">
        <v>3</v>
      </c>
      <c r="B5" s="3" t="s">
        <v>5</v>
      </c>
      <c r="C5" s="6" t="s">
        <v>6</v>
      </c>
      <c r="D5" s="9" t="b">
        <f t="shared" si="0"/>
        <v>0</v>
      </c>
      <c r="E5" s="10" t="b">
        <f t="shared" si="1"/>
        <v>1</v>
      </c>
      <c r="F5" s="18" t="s">
        <v>36</v>
      </c>
      <c r="G5" s="15">
        <v>0.68940000000000001</v>
      </c>
      <c r="H5" s="15" t="s">
        <v>87</v>
      </c>
      <c r="I5" s="15">
        <v>-1</v>
      </c>
      <c r="J5" s="16">
        <v>-1</v>
      </c>
      <c r="K5" s="16">
        <f t="shared" si="2"/>
        <v>-0.68940000000000001</v>
      </c>
      <c r="L5" s="16">
        <f t="shared" si="3"/>
        <v>-1.6894</v>
      </c>
      <c r="M5" s="32" t="s">
        <v>47</v>
      </c>
      <c r="N5" s="15">
        <v>0.19420000000000001</v>
      </c>
      <c r="O5" s="15" t="s">
        <v>87</v>
      </c>
      <c r="P5" s="15">
        <v>-1</v>
      </c>
      <c r="Q5" s="15">
        <v>-1</v>
      </c>
      <c r="R5" s="16">
        <f t="shared" si="4"/>
        <v>-0.19420000000000001</v>
      </c>
      <c r="S5" s="17">
        <f t="shared" si="5"/>
        <v>-1.1941999999999999</v>
      </c>
      <c r="T5" s="32" t="s">
        <v>61</v>
      </c>
      <c r="U5" s="21">
        <v>0.99990000000000001</v>
      </c>
      <c r="V5" s="14" t="s">
        <v>87</v>
      </c>
      <c r="W5" s="14">
        <v>-1</v>
      </c>
      <c r="X5" s="14">
        <v>-1</v>
      </c>
      <c r="Y5" s="26">
        <f t="shared" si="6"/>
        <v>-0.99990000000000001</v>
      </c>
      <c r="Z5" s="29">
        <f t="shared" si="7"/>
        <v>-1.9999</v>
      </c>
      <c r="AA5" s="32" t="s">
        <v>74</v>
      </c>
      <c r="AB5" s="15">
        <v>0.99480000000000002</v>
      </c>
      <c r="AC5" s="15" t="s">
        <v>87</v>
      </c>
      <c r="AD5" s="15">
        <v>-1</v>
      </c>
      <c r="AE5" s="15">
        <v>-1</v>
      </c>
      <c r="AF5" s="16">
        <f t="shared" si="8"/>
        <v>-0.99480000000000002</v>
      </c>
      <c r="AG5" s="17">
        <f t="shared" si="9"/>
        <v>-1.9948000000000001</v>
      </c>
    </row>
    <row r="6" spans="1:33" ht="28.8" x14ac:dyDescent="0.3">
      <c r="A6" s="5">
        <v>4</v>
      </c>
      <c r="B6" s="3" t="s">
        <v>7</v>
      </c>
      <c r="C6" s="6" t="s">
        <v>8</v>
      </c>
      <c r="D6" s="9" t="b">
        <f t="shared" si="0"/>
        <v>1</v>
      </c>
      <c r="E6" s="10" t="b">
        <f t="shared" si="1"/>
        <v>0</v>
      </c>
      <c r="F6" s="18" t="s">
        <v>8</v>
      </c>
      <c r="G6" s="15">
        <v>0.98540000000000005</v>
      </c>
      <c r="H6" s="15" t="s">
        <v>88</v>
      </c>
      <c r="I6" s="15">
        <v>1</v>
      </c>
      <c r="J6" s="16">
        <v>1</v>
      </c>
      <c r="K6" s="16">
        <f t="shared" si="2"/>
        <v>0.98540000000000005</v>
      </c>
      <c r="L6" s="16">
        <f t="shared" si="3"/>
        <v>1.9854000000000001</v>
      </c>
      <c r="M6" s="32" t="s">
        <v>8</v>
      </c>
      <c r="N6" s="15">
        <v>0.80049999999999999</v>
      </c>
      <c r="O6" s="15" t="s">
        <v>88</v>
      </c>
      <c r="P6" s="15">
        <v>1</v>
      </c>
      <c r="Q6" s="15">
        <v>1</v>
      </c>
      <c r="R6" s="16">
        <f t="shared" si="4"/>
        <v>0.80049999999999999</v>
      </c>
      <c r="S6" s="17">
        <f t="shared" si="5"/>
        <v>1.8005</v>
      </c>
      <c r="T6" s="32" t="s">
        <v>8</v>
      </c>
      <c r="U6" s="21">
        <v>0.99990000000000001</v>
      </c>
      <c r="V6" s="14" t="s">
        <v>88</v>
      </c>
      <c r="W6" s="14">
        <v>1</v>
      </c>
      <c r="X6" s="14">
        <v>1</v>
      </c>
      <c r="Y6" s="26">
        <f t="shared" si="6"/>
        <v>0.99990000000000001</v>
      </c>
      <c r="Z6" s="29">
        <f t="shared" si="7"/>
        <v>1.9999</v>
      </c>
      <c r="AA6" s="32" t="s">
        <v>8</v>
      </c>
      <c r="AB6" s="15">
        <v>0.99239999999999995</v>
      </c>
      <c r="AC6" s="15" t="s">
        <v>88</v>
      </c>
      <c r="AD6" s="15">
        <v>1</v>
      </c>
      <c r="AE6" s="15">
        <v>1</v>
      </c>
      <c r="AF6" s="16">
        <f t="shared" si="8"/>
        <v>0.99239999999999995</v>
      </c>
      <c r="AG6" s="17">
        <f t="shared" si="9"/>
        <v>1.9923999999999999</v>
      </c>
    </row>
    <row r="7" spans="1:33" x14ac:dyDescent="0.3">
      <c r="A7" s="5">
        <v>5</v>
      </c>
      <c r="B7" s="3" t="s">
        <v>105</v>
      </c>
      <c r="C7" s="6" t="s">
        <v>9</v>
      </c>
      <c r="D7" s="9" t="b">
        <f t="shared" si="0"/>
        <v>1</v>
      </c>
      <c r="E7" s="10" t="b">
        <f t="shared" si="1"/>
        <v>0</v>
      </c>
      <c r="F7" s="18" t="s">
        <v>9</v>
      </c>
      <c r="G7" s="15">
        <v>0.99919999999999998</v>
      </c>
      <c r="H7" s="15" t="s">
        <v>88</v>
      </c>
      <c r="I7" s="15">
        <v>1</v>
      </c>
      <c r="J7" s="16">
        <v>1</v>
      </c>
      <c r="K7" s="16">
        <f t="shared" si="2"/>
        <v>0.99919999999999998</v>
      </c>
      <c r="L7" s="16">
        <f t="shared" si="3"/>
        <v>1.9992000000000001</v>
      </c>
      <c r="M7" s="32" t="s">
        <v>9</v>
      </c>
      <c r="N7" s="15">
        <v>0.99070000000000003</v>
      </c>
      <c r="O7" s="15" t="s">
        <v>88</v>
      </c>
      <c r="P7" s="15">
        <v>1</v>
      </c>
      <c r="Q7" s="15">
        <v>1</v>
      </c>
      <c r="R7" s="16">
        <f t="shared" si="4"/>
        <v>0.99070000000000003</v>
      </c>
      <c r="S7" s="17">
        <f t="shared" si="5"/>
        <v>1.9906999999999999</v>
      </c>
      <c r="T7" s="32" t="s">
        <v>9</v>
      </c>
      <c r="U7" s="21">
        <v>0.99990000000000001</v>
      </c>
      <c r="V7" s="14" t="s">
        <v>88</v>
      </c>
      <c r="W7" s="14">
        <v>1</v>
      </c>
      <c r="X7" s="14">
        <v>1</v>
      </c>
      <c r="Y7" s="26">
        <f t="shared" si="6"/>
        <v>0.99990000000000001</v>
      </c>
      <c r="Z7" s="29">
        <f t="shared" si="7"/>
        <v>1.9999</v>
      </c>
      <c r="AA7" s="32" t="s">
        <v>9</v>
      </c>
      <c r="AB7" s="15">
        <v>0.99509999999999998</v>
      </c>
      <c r="AC7" s="15" t="s">
        <v>88</v>
      </c>
      <c r="AD7" s="15">
        <v>1</v>
      </c>
      <c r="AE7" s="15">
        <v>1</v>
      </c>
      <c r="AF7" s="16">
        <f t="shared" si="8"/>
        <v>0.99509999999999998</v>
      </c>
      <c r="AG7" s="17">
        <f t="shared" si="9"/>
        <v>1.9950999999999999</v>
      </c>
    </row>
    <row r="8" spans="1:33" x14ac:dyDescent="0.3">
      <c r="A8" s="5">
        <v>6</v>
      </c>
      <c r="B8" s="3" t="s">
        <v>10</v>
      </c>
      <c r="C8" s="6" t="s">
        <v>11</v>
      </c>
      <c r="D8" s="9" t="b">
        <f t="shared" si="0"/>
        <v>0</v>
      </c>
      <c r="E8" s="10" t="b">
        <f t="shared" si="1"/>
        <v>0</v>
      </c>
      <c r="F8" s="18" t="s">
        <v>37</v>
      </c>
      <c r="G8" s="15">
        <v>0.2419</v>
      </c>
      <c r="H8" s="15" t="s">
        <v>87</v>
      </c>
      <c r="I8" s="15">
        <v>-2</v>
      </c>
      <c r="J8" s="16">
        <v>-1</v>
      </c>
      <c r="K8" s="16">
        <f t="shared" si="2"/>
        <v>-0.2419</v>
      </c>
      <c r="L8" s="16">
        <f t="shared" si="3"/>
        <v>-2.2419000000000002</v>
      </c>
      <c r="M8" s="32" t="s">
        <v>11</v>
      </c>
      <c r="N8" s="15">
        <v>0.7954</v>
      </c>
      <c r="O8" s="15" t="s">
        <v>88</v>
      </c>
      <c r="P8" s="15">
        <v>2</v>
      </c>
      <c r="Q8" s="15">
        <v>1</v>
      </c>
      <c r="R8" s="16">
        <f t="shared" si="4"/>
        <v>0.7954</v>
      </c>
      <c r="S8" s="17">
        <f t="shared" si="5"/>
        <v>2.7953999999999999</v>
      </c>
      <c r="T8" s="32" t="s">
        <v>11</v>
      </c>
      <c r="U8" s="21">
        <v>0.99960000000000004</v>
      </c>
      <c r="V8" s="14" t="s">
        <v>88</v>
      </c>
      <c r="W8" s="14">
        <v>2</v>
      </c>
      <c r="X8" s="14">
        <v>1</v>
      </c>
      <c r="Y8" s="26">
        <f t="shared" si="6"/>
        <v>0.99960000000000004</v>
      </c>
      <c r="Z8" s="29">
        <f t="shared" si="7"/>
        <v>2.9996</v>
      </c>
      <c r="AA8" s="32" t="s">
        <v>11</v>
      </c>
      <c r="AB8" s="15">
        <v>0.98680000000000001</v>
      </c>
      <c r="AC8" s="15" t="s">
        <v>88</v>
      </c>
      <c r="AD8" s="15">
        <v>2</v>
      </c>
      <c r="AE8" s="15">
        <v>1</v>
      </c>
      <c r="AF8" s="16">
        <f t="shared" si="8"/>
        <v>0.98680000000000001</v>
      </c>
      <c r="AG8" s="17">
        <f t="shared" si="9"/>
        <v>2.9868000000000001</v>
      </c>
    </row>
    <row r="9" spans="1:33" ht="28.8" x14ac:dyDescent="0.3">
      <c r="A9" s="5">
        <v>7</v>
      </c>
      <c r="B9" s="3" t="s">
        <v>12</v>
      </c>
      <c r="C9" s="6" t="s">
        <v>13</v>
      </c>
      <c r="D9" s="9" t="b">
        <f t="shared" si="0"/>
        <v>0</v>
      </c>
      <c r="E9" s="10" t="b">
        <f t="shared" si="1"/>
        <v>1</v>
      </c>
      <c r="F9" s="18" t="s">
        <v>38</v>
      </c>
      <c r="G9" s="15">
        <v>0.8246</v>
      </c>
      <c r="H9" s="15" t="s">
        <v>87</v>
      </c>
      <c r="I9" s="15">
        <v>-1</v>
      </c>
      <c r="J9" s="16">
        <v>-1</v>
      </c>
      <c r="K9" s="16">
        <f t="shared" si="2"/>
        <v>-0.8246</v>
      </c>
      <c r="L9" s="16">
        <f t="shared" si="3"/>
        <v>-1.8246</v>
      </c>
      <c r="M9" s="32" t="s">
        <v>48</v>
      </c>
      <c r="N9" s="15">
        <v>0.73750000000000004</v>
      </c>
      <c r="O9" s="15" t="s">
        <v>87</v>
      </c>
      <c r="P9" s="15">
        <v>-1</v>
      </c>
      <c r="Q9" s="15">
        <v>-1</v>
      </c>
      <c r="R9" s="16">
        <f t="shared" si="4"/>
        <v>-0.73750000000000004</v>
      </c>
      <c r="S9" s="17">
        <f t="shared" si="5"/>
        <v>-1.7375</v>
      </c>
      <c r="T9" s="32" t="s">
        <v>48</v>
      </c>
      <c r="U9" s="21">
        <v>0.99990000000000001</v>
      </c>
      <c r="V9" s="14" t="s">
        <v>87</v>
      </c>
      <c r="W9" s="14">
        <v>-1</v>
      </c>
      <c r="X9" s="14">
        <v>-1</v>
      </c>
      <c r="Y9" s="26">
        <f t="shared" si="6"/>
        <v>-0.99990000000000001</v>
      </c>
      <c r="Z9" s="29">
        <f t="shared" si="7"/>
        <v>-1.9999</v>
      </c>
      <c r="AA9" s="32" t="s">
        <v>38</v>
      </c>
      <c r="AB9" s="15">
        <v>0.99839999999999995</v>
      </c>
      <c r="AC9" s="15" t="s">
        <v>87</v>
      </c>
      <c r="AD9" s="15">
        <v>-1</v>
      </c>
      <c r="AE9" s="15">
        <v>-1</v>
      </c>
      <c r="AF9" s="16">
        <f t="shared" si="8"/>
        <v>-0.99839999999999995</v>
      </c>
      <c r="AG9" s="17">
        <f t="shared" si="9"/>
        <v>-1.9984</v>
      </c>
    </row>
    <row r="10" spans="1:33" ht="28.8" x14ac:dyDescent="0.3">
      <c r="A10" s="5">
        <v>8</v>
      </c>
      <c r="B10" s="3" t="s">
        <v>14</v>
      </c>
      <c r="C10" s="6" t="s">
        <v>15</v>
      </c>
      <c r="D10" s="9" t="b">
        <f t="shared" si="0"/>
        <v>0</v>
      </c>
      <c r="E10" s="10" t="b">
        <f t="shared" si="1"/>
        <v>0</v>
      </c>
      <c r="F10" s="18" t="s">
        <v>39</v>
      </c>
      <c r="G10" s="15">
        <v>0.6472</v>
      </c>
      <c r="H10" s="15" t="s">
        <v>87</v>
      </c>
      <c r="I10" s="15">
        <v>-2</v>
      </c>
      <c r="J10" s="16">
        <v>-1</v>
      </c>
      <c r="K10" s="16">
        <f t="shared" si="2"/>
        <v>-0.6472</v>
      </c>
      <c r="L10" s="16">
        <f t="shared" si="3"/>
        <v>-2.6471999999999998</v>
      </c>
      <c r="M10" s="32" t="s">
        <v>15</v>
      </c>
      <c r="N10" s="15">
        <v>0.95089999999999997</v>
      </c>
      <c r="O10" s="15" t="s">
        <v>88</v>
      </c>
      <c r="P10" s="15">
        <v>2</v>
      </c>
      <c r="Q10" s="15">
        <v>1</v>
      </c>
      <c r="R10" s="16">
        <f t="shared" si="4"/>
        <v>0.95089999999999997</v>
      </c>
      <c r="S10" s="17">
        <f t="shared" si="5"/>
        <v>2.9508999999999999</v>
      </c>
      <c r="T10" s="32" t="s">
        <v>15</v>
      </c>
      <c r="U10" s="21">
        <v>0.99960000000000004</v>
      </c>
      <c r="V10" s="14" t="s">
        <v>88</v>
      </c>
      <c r="W10" s="14">
        <v>2</v>
      </c>
      <c r="X10" s="14">
        <v>1</v>
      </c>
      <c r="Y10" s="26">
        <f t="shared" si="6"/>
        <v>0.99960000000000004</v>
      </c>
      <c r="Z10" s="29">
        <f t="shared" si="7"/>
        <v>2.9996</v>
      </c>
      <c r="AA10" s="32" t="s">
        <v>75</v>
      </c>
      <c r="AB10" s="15">
        <v>0.98209999999999997</v>
      </c>
      <c r="AC10" s="15" t="s">
        <v>87</v>
      </c>
      <c r="AD10" s="15">
        <v>-2</v>
      </c>
      <c r="AE10" s="15">
        <v>-1</v>
      </c>
      <c r="AF10" s="16">
        <f t="shared" si="8"/>
        <v>-0.98209999999999997</v>
      </c>
      <c r="AG10" s="17">
        <f t="shared" si="9"/>
        <v>-2.9821</v>
      </c>
    </row>
    <row r="11" spans="1:33" ht="28.8" x14ac:dyDescent="0.3">
      <c r="A11" s="5">
        <v>9</v>
      </c>
      <c r="B11" s="3" t="s">
        <v>16</v>
      </c>
      <c r="C11" s="6" t="s">
        <v>17</v>
      </c>
      <c r="D11" s="9" t="b">
        <f t="shared" si="0"/>
        <v>1</v>
      </c>
      <c r="E11" s="10" t="b">
        <f t="shared" si="1"/>
        <v>0</v>
      </c>
      <c r="F11" s="18" t="s">
        <v>40</v>
      </c>
      <c r="G11" s="15">
        <v>0.39550000000000002</v>
      </c>
      <c r="H11" s="15" t="s">
        <v>88</v>
      </c>
      <c r="I11" s="15">
        <v>1</v>
      </c>
      <c r="J11" s="16">
        <v>1</v>
      </c>
      <c r="K11" s="16">
        <f t="shared" si="2"/>
        <v>0.39550000000000002</v>
      </c>
      <c r="L11" s="16">
        <f t="shared" si="3"/>
        <v>1.3955</v>
      </c>
      <c r="M11" s="32" t="s">
        <v>40</v>
      </c>
      <c r="N11" s="15">
        <v>0.61990000000000001</v>
      </c>
      <c r="O11" s="15" t="s">
        <v>88</v>
      </c>
      <c r="P11" s="15">
        <v>1</v>
      </c>
      <c r="Q11" s="15">
        <v>1</v>
      </c>
      <c r="R11" s="16">
        <f t="shared" si="4"/>
        <v>0.61990000000000001</v>
      </c>
      <c r="S11" s="17">
        <f t="shared" si="5"/>
        <v>1.6198999999999999</v>
      </c>
      <c r="T11" s="32" t="s">
        <v>62</v>
      </c>
      <c r="U11" s="21">
        <v>0.89649999999999996</v>
      </c>
      <c r="V11" s="14" t="s">
        <v>88</v>
      </c>
      <c r="W11" s="14">
        <v>1</v>
      </c>
      <c r="X11" s="14">
        <v>1</v>
      </c>
      <c r="Y11" s="26">
        <f t="shared" si="6"/>
        <v>0.89649999999999996</v>
      </c>
      <c r="Z11" s="29">
        <f t="shared" si="7"/>
        <v>1.8965000000000001</v>
      </c>
      <c r="AA11" s="32" t="s">
        <v>40</v>
      </c>
      <c r="AB11" s="15">
        <v>0.94199999999999995</v>
      </c>
      <c r="AC11" s="15" t="s">
        <v>88</v>
      </c>
      <c r="AD11" s="15">
        <v>1</v>
      </c>
      <c r="AE11" s="15">
        <v>1</v>
      </c>
      <c r="AF11" s="16">
        <f t="shared" si="8"/>
        <v>0.94199999999999995</v>
      </c>
      <c r="AG11" s="17">
        <f t="shared" si="9"/>
        <v>1.9419999999999999</v>
      </c>
    </row>
    <row r="12" spans="1:33" x14ac:dyDescent="0.3">
      <c r="A12" s="5">
        <v>10</v>
      </c>
      <c r="B12" s="3" t="s">
        <v>18</v>
      </c>
      <c r="C12" s="6" t="s">
        <v>19</v>
      </c>
      <c r="D12" s="9" t="b">
        <f t="shared" si="0"/>
        <v>0</v>
      </c>
      <c r="E12" s="10" t="b">
        <f t="shared" si="1"/>
        <v>0</v>
      </c>
      <c r="F12" s="18" t="s">
        <v>19</v>
      </c>
      <c r="G12" s="15">
        <v>0.99860000000000004</v>
      </c>
      <c r="H12" s="15" t="s">
        <v>88</v>
      </c>
      <c r="I12" s="15">
        <v>2</v>
      </c>
      <c r="J12" s="16">
        <v>1</v>
      </c>
      <c r="K12" s="16">
        <f t="shared" si="2"/>
        <v>0.99860000000000004</v>
      </c>
      <c r="L12" s="16">
        <f t="shared" si="3"/>
        <v>2.9986000000000002</v>
      </c>
      <c r="M12" s="32" t="s">
        <v>19</v>
      </c>
      <c r="N12" s="15">
        <v>0.97799999999999998</v>
      </c>
      <c r="O12" s="15" t="s">
        <v>88</v>
      </c>
      <c r="P12" s="15">
        <v>2</v>
      </c>
      <c r="Q12" s="15">
        <v>1</v>
      </c>
      <c r="R12" s="16">
        <f t="shared" si="4"/>
        <v>0.97799999999999998</v>
      </c>
      <c r="S12" s="17">
        <f t="shared" si="5"/>
        <v>2.9779999999999998</v>
      </c>
      <c r="T12" s="32" t="s">
        <v>19</v>
      </c>
      <c r="U12" s="21">
        <v>0.99970000000000003</v>
      </c>
      <c r="V12" s="14" t="s">
        <v>88</v>
      </c>
      <c r="W12" s="14">
        <v>2</v>
      </c>
      <c r="X12" s="14">
        <v>1</v>
      </c>
      <c r="Y12" s="26">
        <f t="shared" si="6"/>
        <v>0.99970000000000003</v>
      </c>
      <c r="Z12" s="29">
        <f t="shared" si="7"/>
        <v>2.9996999999999998</v>
      </c>
      <c r="AA12" s="32" t="s">
        <v>76</v>
      </c>
      <c r="AB12" s="15">
        <v>0.998</v>
      </c>
      <c r="AC12" s="15" t="s">
        <v>87</v>
      </c>
      <c r="AD12" s="15">
        <v>-2</v>
      </c>
      <c r="AE12" s="15">
        <v>-1</v>
      </c>
      <c r="AF12" s="16">
        <f t="shared" si="8"/>
        <v>-0.998</v>
      </c>
      <c r="AG12" s="17">
        <f t="shared" si="9"/>
        <v>-2.9980000000000002</v>
      </c>
    </row>
    <row r="13" spans="1:33" ht="43.2" x14ac:dyDescent="0.3">
      <c r="A13" s="5">
        <v>11</v>
      </c>
      <c r="B13" s="3" t="s">
        <v>20</v>
      </c>
      <c r="C13" s="6" t="s">
        <v>21</v>
      </c>
      <c r="D13" s="9" t="b">
        <f t="shared" si="0"/>
        <v>0</v>
      </c>
      <c r="E13" s="10" t="b">
        <f t="shared" si="1"/>
        <v>1</v>
      </c>
      <c r="F13" s="18" t="s">
        <v>41</v>
      </c>
      <c r="G13" s="15">
        <v>0.8125</v>
      </c>
      <c r="H13" s="15" t="s">
        <v>87</v>
      </c>
      <c r="I13" s="15">
        <v>-1</v>
      </c>
      <c r="J13" s="16">
        <v>-1</v>
      </c>
      <c r="K13" s="16">
        <f t="shared" si="2"/>
        <v>-0.8125</v>
      </c>
      <c r="L13" s="16">
        <f t="shared" si="3"/>
        <v>-1.8125</v>
      </c>
      <c r="M13" s="32" t="s">
        <v>49</v>
      </c>
      <c r="N13" s="15">
        <v>0.90349999999999997</v>
      </c>
      <c r="O13" s="15" t="s">
        <v>87</v>
      </c>
      <c r="P13" s="15">
        <v>-1</v>
      </c>
      <c r="Q13" s="15">
        <v>-1</v>
      </c>
      <c r="R13" s="16">
        <f t="shared" si="4"/>
        <v>-0.90349999999999997</v>
      </c>
      <c r="S13" s="17">
        <f t="shared" si="5"/>
        <v>-1.9035</v>
      </c>
      <c r="T13" s="32" t="s">
        <v>63</v>
      </c>
      <c r="U13" s="21">
        <v>0.99609999999999999</v>
      </c>
      <c r="V13" s="14" t="s">
        <v>87</v>
      </c>
      <c r="W13" s="14">
        <v>-1</v>
      </c>
      <c r="X13" s="14">
        <v>-1</v>
      </c>
      <c r="Y13" s="26">
        <f t="shared" si="6"/>
        <v>-0.99609999999999999</v>
      </c>
      <c r="Z13" s="29">
        <f t="shared" si="7"/>
        <v>-1.9961</v>
      </c>
      <c r="AA13" s="32" t="s">
        <v>77</v>
      </c>
      <c r="AB13" s="15">
        <v>0.91339999999999999</v>
      </c>
      <c r="AC13" s="15" t="s">
        <v>87</v>
      </c>
      <c r="AD13" s="15">
        <v>-1</v>
      </c>
      <c r="AE13" s="15">
        <v>-1</v>
      </c>
      <c r="AF13" s="16">
        <f t="shared" si="8"/>
        <v>-0.91339999999999999</v>
      </c>
      <c r="AG13" s="17">
        <f t="shared" si="9"/>
        <v>-1.9134</v>
      </c>
    </row>
    <row r="14" spans="1:33" ht="28.8" x14ac:dyDescent="0.3">
      <c r="A14" s="5">
        <v>12</v>
      </c>
      <c r="B14" s="3" t="s">
        <v>22</v>
      </c>
      <c r="C14" s="6" t="s">
        <v>23</v>
      </c>
      <c r="D14" s="9" t="b">
        <f t="shared" si="0"/>
        <v>0</v>
      </c>
      <c r="E14" s="10" t="b">
        <f t="shared" si="1"/>
        <v>0</v>
      </c>
      <c r="F14" s="18" t="s">
        <v>23</v>
      </c>
      <c r="G14" s="15">
        <v>0.97460000000000002</v>
      </c>
      <c r="H14" s="15" t="s">
        <v>88</v>
      </c>
      <c r="I14" s="15">
        <v>2</v>
      </c>
      <c r="J14" s="16">
        <v>1</v>
      </c>
      <c r="K14" s="16">
        <f t="shared" si="2"/>
        <v>0.97460000000000002</v>
      </c>
      <c r="L14" s="16">
        <f t="shared" si="3"/>
        <v>2.9746000000000001</v>
      </c>
      <c r="M14" s="32" t="s">
        <v>50</v>
      </c>
      <c r="N14" s="15">
        <v>0.98170000000000002</v>
      </c>
      <c r="O14" s="15" t="s">
        <v>88</v>
      </c>
      <c r="P14" s="15">
        <v>2</v>
      </c>
      <c r="Q14" s="15">
        <v>1</v>
      </c>
      <c r="R14" s="16">
        <f t="shared" si="4"/>
        <v>0.98170000000000002</v>
      </c>
      <c r="S14" s="17">
        <f t="shared" si="5"/>
        <v>2.9817</v>
      </c>
      <c r="T14" s="32" t="s">
        <v>23</v>
      </c>
      <c r="U14" s="21">
        <v>0.99990000000000001</v>
      </c>
      <c r="V14" s="14" t="s">
        <v>88</v>
      </c>
      <c r="W14" s="14">
        <v>2</v>
      </c>
      <c r="X14" s="14">
        <v>1</v>
      </c>
      <c r="Y14" s="26">
        <f t="shared" si="6"/>
        <v>0.99990000000000001</v>
      </c>
      <c r="Z14" s="29">
        <f t="shared" si="7"/>
        <v>2.9999000000000002</v>
      </c>
      <c r="AA14" s="32" t="s">
        <v>78</v>
      </c>
      <c r="AB14" s="15">
        <v>0.99890000000000001</v>
      </c>
      <c r="AC14" s="15" t="s">
        <v>87</v>
      </c>
      <c r="AD14" s="15">
        <v>-2</v>
      </c>
      <c r="AE14" s="15">
        <v>-1</v>
      </c>
      <c r="AF14" s="16">
        <f t="shared" si="8"/>
        <v>-0.99890000000000001</v>
      </c>
      <c r="AG14" s="17">
        <f t="shared" si="9"/>
        <v>-2.9988999999999999</v>
      </c>
    </row>
    <row r="15" spans="1:33" ht="100.8" x14ac:dyDescent="0.3">
      <c r="A15" s="5">
        <v>13</v>
      </c>
      <c r="B15" s="3" t="s">
        <v>27</v>
      </c>
      <c r="C15" s="6" t="s">
        <v>24</v>
      </c>
      <c r="D15" s="9" t="b">
        <f t="shared" si="0"/>
        <v>0</v>
      </c>
      <c r="E15" s="10" t="b">
        <f t="shared" si="1"/>
        <v>1</v>
      </c>
      <c r="F15" s="18" t="s">
        <v>42</v>
      </c>
      <c r="G15" s="15">
        <v>0.61829999999999996</v>
      </c>
      <c r="H15" s="15" t="s">
        <v>87</v>
      </c>
      <c r="I15" s="15">
        <v>-1</v>
      </c>
      <c r="J15" s="16">
        <v>-1</v>
      </c>
      <c r="K15" s="16">
        <f t="shared" si="2"/>
        <v>-0.61829999999999996</v>
      </c>
      <c r="L15" s="16">
        <f t="shared" si="3"/>
        <v>-1.6183000000000001</v>
      </c>
      <c r="M15" s="32" t="s">
        <v>51</v>
      </c>
      <c r="N15" s="15">
        <v>0.52170000000000005</v>
      </c>
      <c r="O15" s="15" t="s">
        <v>87</v>
      </c>
      <c r="P15" s="15">
        <v>-1</v>
      </c>
      <c r="Q15" s="15">
        <v>-1</v>
      </c>
      <c r="R15" s="16">
        <f t="shared" si="4"/>
        <v>-0.52170000000000005</v>
      </c>
      <c r="S15" s="17">
        <f t="shared" si="5"/>
        <v>-1.5217000000000001</v>
      </c>
      <c r="T15" s="32" t="s">
        <v>64</v>
      </c>
      <c r="U15" s="21">
        <v>0.99960000000000004</v>
      </c>
      <c r="V15" s="14" t="s">
        <v>87</v>
      </c>
      <c r="W15" s="14">
        <v>-1</v>
      </c>
      <c r="X15" s="14">
        <v>-1</v>
      </c>
      <c r="Y15" s="26">
        <f t="shared" si="6"/>
        <v>-0.99960000000000004</v>
      </c>
      <c r="Z15" s="29">
        <f t="shared" si="7"/>
        <v>-1.9996</v>
      </c>
      <c r="AA15" s="32" t="s">
        <v>79</v>
      </c>
      <c r="AB15" s="15">
        <v>0.8831</v>
      </c>
      <c r="AC15" s="15" t="s">
        <v>87</v>
      </c>
      <c r="AD15" s="15">
        <v>-1</v>
      </c>
      <c r="AE15" s="15">
        <v>-1</v>
      </c>
      <c r="AF15" s="16">
        <f t="shared" si="8"/>
        <v>-0.8831</v>
      </c>
      <c r="AG15" s="17">
        <f t="shared" si="9"/>
        <v>-1.8831</v>
      </c>
    </row>
    <row r="16" spans="1:33" ht="43.2" x14ac:dyDescent="0.3">
      <c r="A16" s="5">
        <v>14</v>
      </c>
      <c r="B16" s="3" t="s">
        <v>26</v>
      </c>
      <c r="C16" s="6" t="s">
        <v>28</v>
      </c>
      <c r="D16" s="9" t="b">
        <f t="shared" si="0"/>
        <v>0</v>
      </c>
      <c r="E16" s="10" t="b">
        <f t="shared" si="1"/>
        <v>1</v>
      </c>
      <c r="F16" s="18" t="s">
        <v>43</v>
      </c>
      <c r="G16" s="15">
        <v>0.57720000000000005</v>
      </c>
      <c r="H16" s="15" t="s">
        <v>87</v>
      </c>
      <c r="I16" s="15">
        <v>-1</v>
      </c>
      <c r="J16" s="16">
        <v>-1</v>
      </c>
      <c r="K16" s="16">
        <f t="shared" si="2"/>
        <v>-0.57720000000000005</v>
      </c>
      <c r="L16" s="16">
        <f t="shared" si="3"/>
        <v>-1.5771999999999999</v>
      </c>
      <c r="M16" s="32" t="s">
        <v>52</v>
      </c>
      <c r="N16" s="15">
        <v>0.57389999999999997</v>
      </c>
      <c r="O16" s="15" t="s">
        <v>87</v>
      </c>
      <c r="P16" s="15">
        <v>-1</v>
      </c>
      <c r="Q16" s="15">
        <v>-1</v>
      </c>
      <c r="R16" s="16">
        <f t="shared" si="4"/>
        <v>-0.57389999999999997</v>
      </c>
      <c r="S16" s="17">
        <f t="shared" si="5"/>
        <v>-1.5739000000000001</v>
      </c>
      <c r="T16" s="32" t="s">
        <v>65</v>
      </c>
      <c r="U16" s="21">
        <v>0.497</v>
      </c>
      <c r="V16" s="14" t="s">
        <v>87</v>
      </c>
      <c r="W16" s="14">
        <v>-1</v>
      </c>
      <c r="X16" s="14">
        <v>-1</v>
      </c>
      <c r="Y16" s="26">
        <f t="shared" si="6"/>
        <v>-0.497</v>
      </c>
      <c r="Z16" s="29">
        <f t="shared" si="7"/>
        <v>-1.4969999999999999</v>
      </c>
      <c r="AA16" s="32" t="s">
        <v>80</v>
      </c>
      <c r="AB16" s="15">
        <v>0.99370000000000003</v>
      </c>
      <c r="AC16" s="15" t="s">
        <v>87</v>
      </c>
      <c r="AD16" s="15">
        <v>-1</v>
      </c>
      <c r="AE16" s="15">
        <v>-1</v>
      </c>
      <c r="AF16" s="16">
        <f t="shared" si="8"/>
        <v>-0.99370000000000003</v>
      </c>
      <c r="AG16" s="17">
        <f t="shared" si="9"/>
        <v>-1.9937</v>
      </c>
    </row>
    <row r="17" spans="1:33" ht="28.8" x14ac:dyDescent="0.3">
      <c r="A17" s="5">
        <v>15</v>
      </c>
      <c r="B17" s="3" t="s">
        <v>29</v>
      </c>
      <c r="C17" s="6" t="s">
        <v>30</v>
      </c>
      <c r="D17" s="9" t="b">
        <f t="shared" si="0"/>
        <v>0</v>
      </c>
      <c r="E17" s="10" t="b">
        <f t="shared" si="1"/>
        <v>1</v>
      </c>
      <c r="F17" s="18" t="s">
        <v>44</v>
      </c>
      <c r="G17" s="15">
        <v>0.92920000000000003</v>
      </c>
      <c r="H17" s="15" t="s">
        <v>87</v>
      </c>
      <c r="I17" s="15">
        <v>-1</v>
      </c>
      <c r="J17" s="16">
        <v>-1</v>
      </c>
      <c r="K17" s="16">
        <f t="shared" si="2"/>
        <v>-0.92920000000000003</v>
      </c>
      <c r="L17" s="16">
        <f t="shared" si="3"/>
        <v>-1.9292</v>
      </c>
      <c r="M17" s="32" t="s">
        <v>53</v>
      </c>
      <c r="N17" s="15">
        <v>0.97199999999999998</v>
      </c>
      <c r="O17" s="15" t="s">
        <v>87</v>
      </c>
      <c r="P17" s="15">
        <v>-1</v>
      </c>
      <c r="Q17" s="15">
        <v>-1</v>
      </c>
      <c r="R17" s="16">
        <f t="shared" si="4"/>
        <v>-0.97199999999999998</v>
      </c>
      <c r="S17" s="17">
        <f t="shared" si="5"/>
        <v>-1.972</v>
      </c>
      <c r="T17" s="32" t="s">
        <v>66</v>
      </c>
      <c r="U17" s="21">
        <v>0.99990000000000001</v>
      </c>
      <c r="V17" s="14" t="s">
        <v>87</v>
      </c>
      <c r="W17" s="14">
        <v>-1</v>
      </c>
      <c r="X17" s="14">
        <v>-1</v>
      </c>
      <c r="Y17" s="26">
        <f t="shared" si="6"/>
        <v>-0.99990000000000001</v>
      </c>
      <c r="Z17" s="29">
        <f t="shared" si="7"/>
        <v>-1.9999</v>
      </c>
      <c r="AA17" s="32" t="s">
        <v>44</v>
      </c>
      <c r="AB17" s="15">
        <v>0.99780000000000002</v>
      </c>
      <c r="AC17" s="15" t="s">
        <v>87</v>
      </c>
      <c r="AD17" s="15">
        <v>-1</v>
      </c>
      <c r="AE17" s="15">
        <v>-1</v>
      </c>
      <c r="AF17" s="16">
        <f t="shared" si="8"/>
        <v>-0.99780000000000002</v>
      </c>
      <c r="AG17" s="17">
        <f t="shared" si="9"/>
        <v>-1.9978</v>
      </c>
    </row>
    <row r="18" spans="1:33" ht="43.2" x14ac:dyDescent="0.3">
      <c r="A18" s="5">
        <v>16</v>
      </c>
      <c r="B18" s="3" t="s">
        <v>54</v>
      </c>
      <c r="C18" s="6" t="s">
        <v>56</v>
      </c>
      <c r="D18" s="9" t="b">
        <f t="shared" si="0"/>
        <v>0</v>
      </c>
      <c r="E18" s="10" t="b">
        <f t="shared" si="1"/>
        <v>0</v>
      </c>
      <c r="F18" s="18" t="s">
        <v>83</v>
      </c>
      <c r="G18" s="15">
        <v>0.49559999999999998</v>
      </c>
      <c r="H18" s="15" t="s">
        <v>87</v>
      </c>
      <c r="I18" s="15">
        <v>-2</v>
      </c>
      <c r="J18" s="16">
        <v>-1</v>
      </c>
      <c r="K18" s="16">
        <f t="shared" si="2"/>
        <v>-0.49559999999999998</v>
      </c>
      <c r="L18" s="16">
        <f t="shared" si="3"/>
        <v>-2.4956</v>
      </c>
      <c r="M18" s="32" t="s">
        <v>55</v>
      </c>
      <c r="N18" s="15">
        <v>0.54890000000000005</v>
      </c>
      <c r="O18" s="15" t="s">
        <v>87</v>
      </c>
      <c r="P18" s="15">
        <v>-2</v>
      </c>
      <c r="Q18" s="15">
        <v>-1</v>
      </c>
      <c r="R18" s="16">
        <f t="shared" si="4"/>
        <v>-0.54890000000000005</v>
      </c>
      <c r="S18" s="17">
        <f t="shared" si="5"/>
        <v>-2.5489000000000002</v>
      </c>
      <c r="T18" s="32" t="s">
        <v>67</v>
      </c>
      <c r="U18" s="21">
        <v>0.96509999999999996</v>
      </c>
      <c r="V18" s="14" t="s">
        <v>88</v>
      </c>
      <c r="W18" s="14">
        <v>2</v>
      </c>
      <c r="X18" s="14">
        <v>1</v>
      </c>
      <c r="Y18" s="26">
        <f t="shared" si="6"/>
        <v>0.96509999999999996</v>
      </c>
      <c r="Z18" s="29">
        <f t="shared" si="7"/>
        <v>2.9651000000000001</v>
      </c>
      <c r="AA18" s="32" t="s">
        <v>81</v>
      </c>
      <c r="AB18" s="15">
        <v>0.99370000000000003</v>
      </c>
      <c r="AC18" s="15" t="s">
        <v>87</v>
      </c>
      <c r="AD18" s="15">
        <v>-2</v>
      </c>
      <c r="AE18" s="15">
        <v>-1</v>
      </c>
      <c r="AF18" s="16">
        <f t="shared" si="8"/>
        <v>-0.99370000000000003</v>
      </c>
      <c r="AG18" s="17">
        <f t="shared" si="9"/>
        <v>-2.9937</v>
      </c>
    </row>
    <row r="19" spans="1:33" ht="28.8" x14ac:dyDescent="0.3">
      <c r="A19" s="5">
        <v>17</v>
      </c>
      <c r="B19" s="3" t="s">
        <v>57</v>
      </c>
      <c r="C19" s="6" t="s">
        <v>58</v>
      </c>
      <c r="D19" s="9" t="b">
        <f t="shared" si="0"/>
        <v>0</v>
      </c>
      <c r="E19" s="10" t="b">
        <f t="shared" si="1"/>
        <v>0</v>
      </c>
      <c r="F19" s="18" t="s">
        <v>58</v>
      </c>
      <c r="G19" s="15">
        <v>0.99419999999999997</v>
      </c>
      <c r="H19" s="15" t="s">
        <v>88</v>
      </c>
      <c r="I19" s="15">
        <v>2</v>
      </c>
      <c r="J19" s="16">
        <v>1</v>
      </c>
      <c r="K19" s="16">
        <f t="shared" si="2"/>
        <v>0.99419999999999997</v>
      </c>
      <c r="L19" s="16">
        <f t="shared" si="3"/>
        <v>2.9942000000000002</v>
      </c>
      <c r="M19" s="32" t="s">
        <v>58</v>
      </c>
      <c r="N19" s="15">
        <v>0.9335</v>
      </c>
      <c r="O19" s="15" t="s">
        <v>88</v>
      </c>
      <c r="P19" s="15">
        <v>2</v>
      </c>
      <c r="Q19" s="15">
        <v>1</v>
      </c>
      <c r="R19" s="16">
        <f t="shared" si="4"/>
        <v>0.9335</v>
      </c>
      <c r="S19" s="17">
        <f t="shared" si="5"/>
        <v>2.9335</v>
      </c>
      <c r="T19" s="32" t="s">
        <v>68</v>
      </c>
      <c r="U19" s="21">
        <v>0.99990000000000001</v>
      </c>
      <c r="V19" s="14" t="s">
        <v>88</v>
      </c>
      <c r="W19" s="14">
        <v>2</v>
      </c>
      <c r="X19" s="14">
        <v>1</v>
      </c>
      <c r="Y19" s="26">
        <f t="shared" si="6"/>
        <v>0.99990000000000001</v>
      </c>
      <c r="Z19" s="29">
        <f t="shared" si="7"/>
        <v>2.9999000000000002</v>
      </c>
      <c r="AA19" s="32" t="s">
        <v>82</v>
      </c>
      <c r="AB19" s="15">
        <v>0.99790000000000001</v>
      </c>
      <c r="AC19" s="15" t="s">
        <v>87</v>
      </c>
      <c r="AD19" s="15">
        <v>-2</v>
      </c>
      <c r="AE19" s="15">
        <v>-1</v>
      </c>
      <c r="AF19" s="16">
        <f t="shared" si="8"/>
        <v>-0.99790000000000001</v>
      </c>
      <c r="AG19" s="17">
        <f t="shared" si="9"/>
        <v>-2.9979</v>
      </c>
    </row>
    <row r="20" spans="1:33" ht="28.8" x14ac:dyDescent="0.3">
      <c r="A20" s="5">
        <v>18</v>
      </c>
      <c r="B20" s="3" t="s">
        <v>106</v>
      </c>
      <c r="C20" s="6" t="s">
        <v>59</v>
      </c>
      <c r="D20" s="9" t="b">
        <f t="shared" si="0"/>
        <v>0</v>
      </c>
      <c r="E20" s="10" t="b">
        <f t="shared" si="1"/>
        <v>0</v>
      </c>
      <c r="F20" s="18" t="s">
        <v>84</v>
      </c>
      <c r="G20" s="15">
        <v>0.25209999999999999</v>
      </c>
      <c r="H20" s="15" t="s">
        <v>87</v>
      </c>
      <c r="I20" s="15">
        <v>-2</v>
      </c>
      <c r="J20" s="16">
        <v>-1</v>
      </c>
      <c r="K20" s="16">
        <f t="shared" si="2"/>
        <v>-0.25209999999999999</v>
      </c>
      <c r="L20" s="16">
        <f t="shared" si="3"/>
        <v>-2.2521</v>
      </c>
      <c r="M20" s="32" t="s">
        <v>59</v>
      </c>
      <c r="N20" s="15">
        <v>0.38429999999999997</v>
      </c>
      <c r="O20" s="15" t="s">
        <v>88</v>
      </c>
      <c r="P20" s="15">
        <v>2</v>
      </c>
      <c r="Q20" s="15">
        <v>1</v>
      </c>
      <c r="R20" s="16">
        <f t="shared" si="4"/>
        <v>0.38429999999999997</v>
      </c>
      <c r="S20" s="17">
        <f t="shared" si="5"/>
        <v>2.3843000000000001</v>
      </c>
      <c r="T20" s="32" t="s">
        <v>59</v>
      </c>
      <c r="U20" s="21">
        <v>1.49E-2</v>
      </c>
      <c r="V20" s="14" t="s">
        <v>88</v>
      </c>
      <c r="W20" s="14">
        <v>2</v>
      </c>
      <c r="X20" s="14">
        <v>1</v>
      </c>
      <c r="Y20" s="26">
        <f t="shared" si="6"/>
        <v>1.49E-2</v>
      </c>
      <c r="Z20" s="29">
        <f t="shared" si="7"/>
        <v>2.0148999999999999</v>
      </c>
      <c r="AA20" s="32" t="s">
        <v>61</v>
      </c>
      <c r="AB20" s="15">
        <v>0.98819999999999997</v>
      </c>
      <c r="AC20" s="15" t="s">
        <v>87</v>
      </c>
      <c r="AD20" s="15">
        <v>-2</v>
      </c>
      <c r="AE20" s="15">
        <v>-1</v>
      </c>
      <c r="AF20" s="16">
        <f t="shared" si="8"/>
        <v>-0.98819999999999997</v>
      </c>
      <c r="AG20" s="17">
        <f t="shared" si="9"/>
        <v>-2.9882</v>
      </c>
    </row>
    <row r="21" spans="1:33" ht="28.8" x14ac:dyDescent="0.3">
      <c r="A21" s="5">
        <v>19</v>
      </c>
      <c r="B21" s="3" t="s">
        <v>69</v>
      </c>
      <c r="C21" s="6" t="s">
        <v>38</v>
      </c>
      <c r="D21" s="9" t="b">
        <f t="shared" si="0"/>
        <v>1</v>
      </c>
      <c r="E21" s="10" t="b">
        <f t="shared" si="1"/>
        <v>0</v>
      </c>
      <c r="F21" s="18" t="s">
        <v>38</v>
      </c>
      <c r="G21" s="15">
        <v>0.99929999999999997</v>
      </c>
      <c r="H21" s="15" t="s">
        <v>88</v>
      </c>
      <c r="I21" s="15">
        <v>1</v>
      </c>
      <c r="J21" s="16">
        <v>1</v>
      </c>
      <c r="K21" s="16">
        <f t="shared" si="2"/>
        <v>0.99929999999999997</v>
      </c>
      <c r="L21" s="16">
        <f t="shared" si="3"/>
        <v>1.9992999999999999</v>
      </c>
      <c r="M21" s="32" t="s">
        <v>38</v>
      </c>
      <c r="N21" s="15">
        <v>0.99339999999999995</v>
      </c>
      <c r="O21" s="15" t="s">
        <v>88</v>
      </c>
      <c r="P21" s="15">
        <v>1</v>
      </c>
      <c r="Q21" s="15">
        <v>1</v>
      </c>
      <c r="R21" s="16">
        <f t="shared" si="4"/>
        <v>0.99339999999999995</v>
      </c>
      <c r="S21" s="17">
        <f t="shared" si="5"/>
        <v>1.9933999999999998</v>
      </c>
      <c r="T21" s="32" t="s">
        <v>38</v>
      </c>
      <c r="U21" s="21">
        <v>0.99990000000000001</v>
      </c>
      <c r="V21" s="14" t="s">
        <v>88</v>
      </c>
      <c r="W21" s="14">
        <v>1</v>
      </c>
      <c r="X21" s="14">
        <v>1</v>
      </c>
      <c r="Y21" s="26">
        <f t="shared" si="6"/>
        <v>0.99990000000000001</v>
      </c>
      <c r="Z21" s="29">
        <f t="shared" si="7"/>
        <v>1.9999</v>
      </c>
      <c r="AA21" s="32" t="s">
        <v>38</v>
      </c>
      <c r="AB21" s="15">
        <v>0.99960000000000004</v>
      </c>
      <c r="AC21" s="15" t="s">
        <v>88</v>
      </c>
      <c r="AD21" s="15">
        <v>1</v>
      </c>
      <c r="AE21" s="15">
        <v>1</v>
      </c>
      <c r="AF21" s="16">
        <f t="shared" si="8"/>
        <v>0.99960000000000004</v>
      </c>
      <c r="AG21" s="17">
        <f t="shared" si="9"/>
        <v>1.9996</v>
      </c>
    </row>
    <row r="22" spans="1:33" ht="43.8" thickBot="1" x14ac:dyDescent="0.35">
      <c r="A22" s="5">
        <v>20</v>
      </c>
      <c r="B22" s="4" t="s">
        <v>70</v>
      </c>
      <c r="C22" s="7" t="s">
        <v>71</v>
      </c>
      <c r="D22" s="11" t="b">
        <f t="shared" si="0"/>
        <v>0</v>
      </c>
      <c r="E22" s="12" t="b">
        <f t="shared" si="1"/>
        <v>0</v>
      </c>
      <c r="F22" s="25" t="s">
        <v>71</v>
      </c>
      <c r="G22" s="19">
        <v>0.97140000000000004</v>
      </c>
      <c r="H22" s="19" t="s">
        <v>88</v>
      </c>
      <c r="I22" s="19">
        <v>2</v>
      </c>
      <c r="J22" s="23">
        <v>1</v>
      </c>
      <c r="K22" s="23">
        <f>G22*J22</f>
        <v>0.97140000000000004</v>
      </c>
      <c r="L22" s="23">
        <f>I22+K22</f>
        <v>2.9714</v>
      </c>
      <c r="M22" s="33" t="s">
        <v>85</v>
      </c>
      <c r="N22" s="19">
        <v>0.81040000000000001</v>
      </c>
      <c r="O22" s="19" t="s">
        <v>87</v>
      </c>
      <c r="P22" s="19">
        <v>-2</v>
      </c>
      <c r="Q22" s="19">
        <v>-1</v>
      </c>
      <c r="R22" s="23">
        <f>N22*Q22</f>
        <v>-0.81040000000000001</v>
      </c>
      <c r="S22" s="28">
        <f>P22+R22</f>
        <v>-2.8104</v>
      </c>
      <c r="T22" s="33" t="s">
        <v>71</v>
      </c>
      <c r="U22" s="22">
        <v>0.99990000000000001</v>
      </c>
      <c r="V22" s="20" t="s">
        <v>88</v>
      </c>
      <c r="W22" s="20">
        <v>2</v>
      </c>
      <c r="X22" s="20">
        <v>1</v>
      </c>
      <c r="Y22" s="27">
        <f>U22*X22</f>
        <v>0.99990000000000001</v>
      </c>
      <c r="Z22" s="30">
        <f>W22+Y22</f>
        <v>2.9999000000000002</v>
      </c>
      <c r="AA22" s="33" t="s">
        <v>32</v>
      </c>
      <c r="AB22" s="19">
        <v>0.99619999999999997</v>
      </c>
      <c r="AC22" s="19" t="s">
        <v>87</v>
      </c>
      <c r="AD22" s="19">
        <v>-2</v>
      </c>
      <c r="AE22" s="19">
        <v>-1</v>
      </c>
      <c r="AF22" s="23">
        <f>AB22*AE22</f>
        <v>-0.99619999999999997</v>
      </c>
      <c r="AG22" s="28">
        <f>AD22+AF22</f>
        <v>-2.9962</v>
      </c>
    </row>
    <row r="23" spans="1:33" x14ac:dyDescent="0.3">
      <c r="L23" s="97">
        <f>SUM(L3:L22)</f>
        <v>-1.7663999999999982</v>
      </c>
      <c r="S23" s="97">
        <f>SUM(S3:S22)</f>
        <v>14.108400000000001</v>
      </c>
      <c r="Z23" s="97">
        <f>SUM(Z3:Z22)</f>
        <v>24.382200000000001</v>
      </c>
      <c r="AG23" s="97">
        <f>SUM(AG3:AG22)</f>
        <v>-22.819800000000001</v>
      </c>
    </row>
  </sheetData>
  <mergeCells count="6">
    <mergeCell ref="F1:L1"/>
    <mergeCell ref="M1:S1"/>
    <mergeCell ref="T1:Z1"/>
    <mergeCell ref="AA1:AG1"/>
    <mergeCell ref="C1:C2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Scoring Rules</vt:lpstr>
      <vt:lpstr>Detailed Scoring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Benoy Ramachandran</dc:creator>
  <cp:lastModifiedBy>Benoy Ramachandran</cp:lastModifiedBy>
  <dcterms:created xsi:type="dcterms:W3CDTF">2022-06-10T08:44:23Z</dcterms:created>
  <dcterms:modified xsi:type="dcterms:W3CDTF">2022-06-11T16:14:00Z</dcterms:modified>
</cp:coreProperties>
</file>