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DBD6C8CA-83AB-4519-8B63-594611697DF2}" xr6:coauthVersionLast="43" xr6:coauthVersionMax="43" xr10:uidLastSave="{00000000-0000-0000-0000-000000000000}"/>
  <bookViews>
    <workbookView xWindow="1428" yWindow="1198" windowWidth="17425" windowHeight="9051" activeTab="1" xr2:uid="{A4679066-D772-4BC4-955E-CB79E73092DB}"/>
  </bookViews>
  <sheets>
    <sheet name="QX5" sheetId="1" r:id="rId1"/>
    <sheet name="QX20" sheetId="2" r:id="rId2"/>
  </sheets>
  <definedNames>
    <definedName name="_xlnm._FilterDatabase" localSheetId="0" hidden="1">'QX5'!$I$1:$I$15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" i="2"/>
  <c r="G19" i="2"/>
  <c r="G20" i="2"/>
  <c r="G18" i="2" l="1"/>
  <c r="G3" i="2"/>
  <c r="G4" i="2"/>
  <c r="G5" i="2"/>
  <c r="G6" i="2"/>
  <c r="G7" i="2"/>
  <c r="G8" i="2"/>
  <c r="G9" i="2"/>
  <c r="G10" i="2"/>
  <c r="H10" i="2" s="1"/>
  <c r="G11" i="2"/>
  <c r="G12" i="2"/>
  <c r="G13" i="2"/>
  <c r="G14" i="2"/>
  <c r="G15" i="2"/>
  <c r="G16" i="2"/>
  <c r="G1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15" i="1" l="1"/>
</calcChain>
</file>

<file path=xl/sharedStrings.xml><?xml version="1.0" encoding="utf-8"?>
<sst xmlns="http://schemas.openxmlformats.org/spreadsheetml/2006/main" count="91" uniqueCount="81">
  <si>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</si>
  <si>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</si>
  <si>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</si>
  <si>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</si>
  <si>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</si>
  <si>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</si>
  <si>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</si>
  <si>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</si>
  <si>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</si>
  <si>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</si>
  <si>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</si>
  <si>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</si>
  <si>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</si>
  <si>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</si>
  <si>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</si>
  <si>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</si>
  <si>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</si>
  <si>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</si>
  <si>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0.8, 0.6, 0.4]</t>
    <phoneticPr fontId="2" type="noConversion"/>
  </si>
  <si>
    <t>[1, 0.8, 0.6, 0.4]</t>
    <phoneticPr fontId="2" type="noConversion"/>
  </si>
  <si>
    <t>cm152a_212</t>
    <phoneticPr fontId="2" type="noConversion"/>
  </si>
  <si>
    <t>sys6-v0_111</t>
    <phoneticPr fontId="2" type="noConversion"/>
  </si>
  <si>
    <t>cm42a_207</t>
    <phoneticPr fontId="2" type="noConversion"/>
  </si>
  <si>
    <t>sym6_145</t>
    <phoneticPr fontId="2" type="noConversion"/>
  </si>
  <si>
    <t>QX20</t>
    <phoneticPr fontId="2" type="noConversion"/>
  </si>
  <si>
    <t>rd84_142</t>
    <phoneticPr fontId="2" type="noConversion"/>
  </si>
  <si>
    <t>rd73_140</t>
    <phoneticPr fontId="2" type="noConversion"/>
  </si>
  <si>
    <t>rd53_311</t>
    <phoneticPr fontId="2" type="noConversion"/>
  </si>
  <si>
    <t>squar5_261</t>
    <phoneticPr fontId="2" type="noConversion"/>
  </si>
  <si>
    <t>sym9_146</t>
    <phoneticPr fontId="2" type="noConversion"/>
  </si>
  <si>
    <t>比较</t>
    <phoneticPr fontId="2" type="noConversion"/>
  </si>
  <si>
    <t>my method lookahead 1</t>
    <phoneticPr fontId="2" type="noConversion"/>
  </si>
  <si>
    <t>my method lookahead 2</t>
    <phoneticPr fontId="2" type="noConversion"/>
  </si>
  <si>
    <t>annealing for initial map</t>
    <phoneticPr fontId="2" type="noConversion"/>
  </si>
  <si>
    <t>best initial mapping</t>
    <phoneticPr fontId="2" type="noConversion"/>
  </si>
  <si>
    <t>[4, 10, 15, 12, 11, 5, 13, 3, 14, 2, 8, 6, 1, 9, 0, 7]</t>
    <phoneticPr fontId="2" type="noConversion"/>
  </si>
  <si>
    <t>比较</t>
    <phoneticPr fontId="2" type="noConversion"/>
  </si>
  <si>
    <t>[11, 6, 5, 3, 4, 13, 12, 2, 14, 7, 9, 0, 8, 1, 15, 10]</t>
    <phoneticPr fontId="2" type="noConversion"/>
  </si>
  <si>
    <t>[2, 15, 14, 4, 12, 10, 0, 3, 13, 5, 6, 11, 9, 1, 7, 8]</t>
    <phoneticPr fontId="2" type="noConversion"/>
  </si>
  <si>
    <t>[0, 1, 2, 3, 13, 6, 10, 8, 15, 14, 4, 5, 11, 9, 12, 7]</t>
    <phoneticPr fontId="2" type="noConversion"/>
  </si>
  <si>
    <t>[0, 1, 2, 3, 13, 6, 10, 8, 15, 14, 4, 5, 11, 9, 12, 7]</t>
  </si>
  <si>
    <t>[15, 2, 3, 14, 13, 12, 11, 10, 9, 8, 0, 1, 6, 5, 7, 4]</t>
    <phoneticPr fontId="2" type="noConversion"/>
  </si>
  <si>
    <t>[6, 12, 13, 14, 3, 1, 15, 0, 2, 4, 5, 11, 10, 7, 9, 8]</t>
    <phoneticPr fontId="2" type="noConversion"/>
  </si>
  <si>
    <t>[15, 9, 7, 8, 2, 10, 11, 12, 4, 5, 6, 13, 14, 3, 1, 0]</t>
    <phoneticPr fontId="2" type="noConversion"/>
  </si>
  <si>
    <t>4mod5-v1 22</t>
  </si>
  <si>
    <t>my method</t>
    <phoneticPr fontId="2" type="noConversion"/>
  </si>
  <si>
    <t>initial map</t>
    <phoneticPr fontId="2" type="noConversion"/>
  </si>
  <si>
    <t>mod5mils 65</t>
  </si>
  <si>
    <t>alu-v0_27</t>
    <phoneticPr fontId="2" type="noConversion"/>
  </si>
  <si>
    <t>decod24-v2 43</t>
  </si>
  <si>
    <t>4gt13_92</t>
    <phoneticPr fontId="2" type="noConversion"/>
  </si>
  <si>
    <t>ising_model_10</t>
    <phoneticPr fontId="2" type="noConversion"/>
  </si>
  <si>
    <t>ising_model_13</t>
    <phoneticPr fontId="2" type="noConversion"/>
  </si>
  <si>
    <t>ising_model_16</t>
    <phoneticPr fontId="2" type="noConversion"/>
  </si>
  <si>
    <t>qft_10</t>
    <phoneticPr fontId="2" type="noConversion"/>
  </si>
  <si>
    <t>qft_16</t>
    <phoneticPr fontId="2" type="noConversion"/>
  </si>
  <si>
    <t>rd84_142</t>
  </si>
  <si>
    <t>adr4_197</t>
  </si>
  <si>
    <t>radd_250</t>
  </si>
  <si>
    <t>z4_268</t>
  </si>
  <si>
    <t>sym6_145</t>
  </si>
  <si>
    <t>cycle10_2_110</t>
  </si>
  <si>
    <t>rd84_253</t>
  </si>
  <si>
    <t>co14_215</t>
  </si>
  <si>
    <t>sym9_193</t>
  </si>
  <si>
    <t>9symml_195</t>
  </si>
  <si>
    <t>paper add</t>
    <phoneticPr fontId="2" type="noConversion"/>
  </si>
  <si>
    <t>paper total</t>
    <phoneticPr fontId="2" type="noConversion"/>
  </si>
  <si>
    <t>comparison</t>
    <phoneticPr fontId="2" type="noConversion"/>
  </si>
  <si>
    <t>[13, 7, 8, 14, 18, 12, 9, 5, 17, 16, 19, 6, 15, 0, 10, 2, 3, 1, 11, 4]</t>
  </si>
  <si>
    <t>rd73_252</t>
    <phoneticPr fontId="2" type="noConversion"/>
  </si>
  <si>
    <t>misex1_241</t>
    <phoneticPr fontId="2" type="noConversion"/>
  </si>
  <si>
    <t>square_root_7</t>
    <phoneticPr fontId="2" type="noConversion"/>
  </si>
  <si>
    <t>[0, 5, 11, 10, 15, 16, 17, 18, 13, 7, 8, 3, 4, 9, 14, 19, 2, 1, 12, 6]</t>
    <phoneticPr fontId="2" type="noConversion"/>
  </si>
  <si>
    <t>[13, 4, 8, 9, 12, 14, 6, 15, 3, 5, 2, 16, 0, 17, 10, 19, 1, 7, 18, 11]</t>
    <phoneticPr fontId="2" type="noConversion"/>
  </si>
  <si>
    <t>[14, 19, 16, 18, 8, 7, 13, 11, 12, 17, 5, 1, 15, 10, 2, 9, 6, 4, 3, 0]</t>
    <phoneticPr fontId="2" type="noConversion"/>
  </si>
  <si>
    <t>[18, 19, 17, 6, 14, 10, 11, 3, 9, 7, 13, 12, 8, 2, 1, 16, 4, 0, 5, 15]</t>
    <phoneticPr fontId="2" type="noConversion"/>
  </si>
  <si>
    <t>`</t>
    <phoneticPr fontId="2" type="noConversion"/>
  </si>
  <si>
    <t>[11, 13, 14, 12, 7, 8, 18, 10, 2, 6, 3, 9, 1, 5, 19, 15, 17, 4, 16, 0]</t>
    <phoneticPr fontId="2" type="noConversion"/>
  </si>
  <si>
    <t>sqn_258</t>
    <phoneticPr fontId="2" type="noConversion"/>
  </si>
  <si>
    <t>[6, 11, 7, 16, 12, 17, 10, 2, 5, 13, 15, 1, 9, 14, 4, 3, 8, 18, 0, 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</si>
</sst>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P21"/>
  <sheetViews>
    <sheetView zoomScale="115" zoomScaleNormal="115" workbookViewId="0">
      <selection activeCell="K3" sqref="K3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5.6640625" bestFit="1" customWidth="1"/>
    <col min="10" max="10" width="5.44140625" customWidth="1"/>
    <col min="11" max="11" width="23.44140625" bestFit="1" customWidth="1"/>
    <col min="12" max="12" width="6.6640625" customWidth="1"/>
    <col min="13" max="13" width="20.5546875" customWidth="1"/>
    <col min="14" max="14" width="23.44140625" bestFit="1" customWidth="1"/>
    <col min="15" max="15" width="25.5546875" customWidth="1"/>
    <col min="16" max="16" width="14.33203125" bestFit="1" customWidth="1"/>
    <col min="18" max="18" width="4.33203125" customWidth="1"/>
  </cols>
  <sheetData>
    <row r="1" spans="1:16" x14ac:dyDescent="0.25">
      <c r="A1" t="s">
        <v>0</v>
      </c>
      <c r="B1" t="s">
        <v>4</v>
      </c>
      <c r="C1" t="s">
        <v>1</v>
      </c>
      <c r="D1" t="s">
        <v>11</v>
      </c>
      <c r="E1" t="s">
        <v>1</v>
      </c>
      <c r="F1" t="s">
        <v>2</v>
      </c>
      <c r="G1" t="s">
        <v>12</v>
      </c>
      <c r="H1" t="s">
        <v>2</v>
      </c>
      <c r="I1" t="s">
        <v>31</v>
      </c>
      <c r="J1" t="s">
        <v>30</v>
      </c>
      <c r="K1" t="s">
        <v>33</v>
      </c>
      <c r="L1" t="s">
        <v>36</v>
      </c>
      <c r="M1" t="s">
        <v>34</v>
      </c>
      <c r="N1" t="s">
        <v>32</v>
      </c>
      <c r="O1" t="s">
        <v>24</v>
      </c>
      <c r="P1" t="s">
        <v>17</v>
      </c>
    </row>
    <row r="2" spans="1:16" x14ac:dyDescent="0.25">
      <c r="A2" t="s">
        <v>6</v>
      </c>
      <c r="B2">
        <v>173</v>
      </c>
      <c r="C2">
        <v>710</v>
      </c>
      <c r="F2">
        <v>587</v>
      </c>
      <c r="G2" t="s">
        <v>77</v>
      </c>
      <c r="I2">
        <v>723</v>
      </c>
      <c r="J2" t="e">
        <f>G2-I2</f>
        <v>#VALUE!</v>
      </c>
      <c r="K2">
        <v>582</v>
      </c>
      <c r="L2" t="e">
        <f>G2-K2</f>
        <v>#VALUE!</v>
      </c>
      <c r="M2" t="s">
        <v>37</v>
      </c>
    </row>
    <row r="3" spans="1:16" x14ac:dyDescent="0.25">
      <c r="A3" t="s">
        <v>10</v>
      </c>
      <c r="B3">
        <v>200</v>
      </c>
      <c r="C3">
        <v>685</v>
      </c>
      <c r="E3">
        <v>721</v>
      </c>
      <c r="F3">
        <v>445</v>
      </c>
      <c r="G3">
        <v>637</v>
      </c>
      <c r="H3">
        <v>641</v>
      </c>
      <c r="I3">
        <v>536</v>
      </c>
      <c r="J3">
        <f t="shared" ref="J3:J21" si="0">G3-I3</f>
        <v>101</v>
      </c>
      <c r="K3">
        <v>438</v>
      </c>
      <c r="L3">
        <f t="shared" ref="L3:L21" si="1">G3-K3</f>
        <v>199</v>
      </c>
      <c r="P3" t="s">
        <v>18</v>
      </c>
    </row>
    <row r="4" spans="1:16" x14ac:dyDescent="0.25">
      <c r="A4" t="s">
        <v>21</v>
      </c>
      <c r="B4">
        <v>215</v>
      </c>
      <c r="C4">
        <v>962</v>
      </c>
      <c r="E4">
        <v>1207</v>
      </c>
      <c r="F4">
        <v>794</v>
      </c>
      <c r="G4">
        <v>940</v>
      </c>
      <c r="H4">
        <v>827</v>
      </c>
      <c r="I4">
        <v>816</v>
      </c>
      <c r="J4">
        <f t="shared" si="0"/>
        <v>124</v>
      </c>
      <c r="K4">
        <v>651</v>
      </c>
      <c r="L4">
        <f t="shared" si="1"/>
        <v>289</v>
      </c>
      <c r="P4" t="s">
        <v>18</v>
      </c>
    </row>
    <row r="5" spans="1:16" x14ac:dyDescent="0.25">
      <c r="A5" t="s">
        <v>26</v>
      </c>
      <c r="B5">
        <v>230</v>
      </c>
      <c r="C5">
        <v>952</v>
      </c>
      <c r="F5">
        <v>916</v>
      </c>
      <c r="G5">
        <v>934</v>
      </c>
      <c r="I5">
        <v>972</v>
      </c>
      <c r="J5">
        <f t="shared" si="0"/>
        <v>-38</v>
      </c>
      <c r="K5">
        <v>747</v>
      </c>
      <c r="L5">
        <f t="shared" si="1"/>
        <v>187</v>
      </c>
      <c r="M5" t="s">
        <v>38</v>
      </c>
      <c r="P5" t="s">
        <v>18</v>
      </c>
    </row>
    <row r="6" spans="1:16" x14ac:dyDescent="0.25">
      <c r="A6" t="s">
        <v>27</v>
      </c>
      <c r="B6">
        <v>275</v>
      </c>
      <c r="C6">
        <v>1367</v>
      </c>
      <c r="F6">
        <v>1044</v>
      </c>
      <c r="G6">
        <v>1092</v>
      </c>
      <c r="I6">
        <v>1148</v>
      </c>
      <c r="J6">
        <f t="shared" si="0"/>
        <v>-56</v>
      </c>
      <c r="K6">
        <v>953</v>
      </c>
      <c r="L6">
        <f t="shared" si="1"/>
        <v>139</v>
      </c>
      <c r="M6" t="s">
        <v>35</v>
      </c>
    </row>
    <row r="7" spans="1:16" x14ac:dyDescent="0.25">
      <c r="A7" t="s">
        <v>29</v>
      </c>
      <c r="B7">
        <v>328</v>
      </c>
      <c r="C7">
        <v>1436</v>
      </c>
      <c r="F7">
        <v>1240</v>
      </c>
      <c r="G7">
        <v>1317</v>
      </c>
      <c r="I7">
        <v>1472</v>
      </c>
      <c r="J7">
        <f t="shared" si="0"/>
        <v>-155</v>
      </c>
      <c r="K7">
        <v>960</v>
      </c>
      <c r="L7">
        <f t="shared" si="1"/>
        <v>357</v>
      </c>
    </row>
    <row r="8" spans="1:16" x14ac:dyDescent="0.25">
      <c r="A8" t="s">
        <v>25</v>
      </c>
      <c r="B8">
        <v>343</v>
      </c>
      <c r="G8">
        <v>1381</v>
      </c>
      <c r="I8">
        <v>1339</v>
      </c>
      <c r="J8">
        <f t="shared" si="0"/>
        <v>42</v>
      </c>
      <c r="K8">
        <v>1136</v>
      </c>
      <c r="L8">
        <f t="shared" si="1"/>
        <v>245</v>
      </c>
      <c r="M8" t="s">
        <v>39</v>
      </c>
      <c r="O8">
        <v>457</v>
      </c>
    </row>
    <row r="9" spans="1:16" x14ac:dyDescent="0.25">
      <c r="A9" t="s">
        <v>5</v>
      </c>
      <c r="B9">
        <v>480</v>
      </c>
      <c r="C9" s="1">
        <v>235</v>
      </c>
      <c r="D9" s="1"/>
      <c r="F9" s="1">
        <v>235</v>
      </c>
      <c r="G9" s="2">
        <v>680</v>
      </c>
      <c r="I9" s="2">
        <v>582</v>
      </c>
      <c r="J9">
        <f t="shared" si="0"/>
        <v>98</v>
      </c>
      <c r="K9">
        <v>598</v>
      </c>
      <c r="L9">
        <f t="shared" si="1"/>
        <v>82</v>
      </c>
      <c r="M9" t="s">
        <v>41</v>
      </c>
      <c r="N9" s="2"/>
      <c r="O9" s="2"/>
    </row>
    <row r="10" spans="1:16" x14ac:dyDescent="0.25">
      <c r="A10" t="s">
        <v>3</v>
      </c>
      <c r="B10">
        <v>512</v>
      </c>
      <c r="C10">
        <v>2193</v>
      </c>
      <c r="F10">
        <v>1299</v>
      </c>
      <c r="G10">
        <v>1776</v>
      </c>
      <c r="I10">
        <v>1724</v>
      </c>
      <c r="J10">
        <f t="shared" si="0"/>
        <v>52</v>
      </c>
      <c r="K10">
        <v>1297</v>
      </c>
      <c r="L10">
        <f t="shared" si="1"/>
        <v>479</v>
      </c>
      <c r="M10" t="s">
        <v>42</v>
      </c>
      <c r="P10" t="s">
        <v>19</v>
      </c>
    </row>
    <row r="11" spans="1:16" x14ac:dyDescent="0.25">
      <c r="A11" t="s">
        <v>7</v>
      </c>
      <c r="B11">
        <v>986</v>
      </c>
      <c r="C11">
        <v>3632</v>
      </c>
      <c r="F11">
        <v>3176</v>
      </c>
      <c r="G11">
        <v>3867</v>
      </c>
      <c r="I11">
        <v>3292</v>
      </c>
      <c r="J11">
        <f t="shared" si="0"/>
        <v>575</v>
      </c>
      <c r="K11">
        <v>2962</v>
      </c>
      <c r="L11">
        <f t="shared" si="1"/>
        <v>905</v>
      </c>
      <c r="P11" t="s">
        <v>19</v>
      </c>
    </row>
    <row r="12" spans="1:16" x14ac:dyDescent="0.25">
      <c r="A12" t="s">
        <v>20</v>
      </c>
      <c r="B12">
        <v>1221</v>
      </c>
      <c r="C12">
        <v>4254</v>
      </c>
      <c r="F12">
        <v>4039</v>
      </c>
      <c r="G12">
        <v>4528</v>
      </c>
      <c r="I12">
        <v>3530</v>
      </c>
      <c r="J12">
        <f t="shared" si="0"/>
        <v>998</v>
      </c>
      <c r="K12">
        <v>3578</v>
      </c>
      <c r="L12">
        <f t="shared" si="1"/>
        <v>950</v>
      </c>
      <c r="M12" t="s">
        <v>40</v>
      </c>
      <c r="P12" t="s">
        <v>19</v>
      </c>
    </row>
    <row r="13" spans="1:16" x14ac:dyDescent="0.25">
      <c r="A13" t="s">
        <v>22</v>
      </c>
      <c r="B13">
        <v>1776</v>
      </c>
      <c r="C13">
        <v>6473</v>
      </c>
      <c r="F13">
        <v>5572</v>
      </c>
      <c r="G13">
        <v>6209</v>
      </c>
      <c r="I13">
        <v>5989</v>
      </c>
      <c r="J13">
        <f t="shared" si="0"/>
        <v>220</v>
      </c>
      <c r="K13">
        <v>5505</v>
      </c>
      <c r="L13">
        <f t="shared" si="1"/>
        <v>704</v>
      </c>
      <c r="M13" t="s">
        <v>43</v>
      </c>
    </row>
    <row r="14" spans="1:16" x14ac:dyDescent="0.25">
      <c r="A14" t="s">
        <v>28</v>
      </c>
      <c r="B14">
        <v>1993</v>
      </c>
      <c r="C14">
        <v>7948</v>
      </c>
      <c r="F14">
        <v>6453</v>
      </c>
      <c r="G14">
        <v>7348</v>
      </c>
      <c r="J14">
        <f t="shared" si="0"/>
        <v>7348</v>
      </c>
      <c r="K14">
        <v>5839</v>
      </c>
      <c r="L14">
        <f t="shared" si="1"/>
        <v>1509</v>
      </c>
    </row>
    <row r="15" spans="1:16" x14ac:dyDescent="0.25">
      <c r="A15" t="s">
        <v>9</v>
      </c>
      <c r="B15">
        <v>3009</v>
      </c>
      <c r="C15">
        <v>11921</v>
      </c>
      <c r="F15">
        <v>10166</v>
      </c>
      <c r="G15">
        <v>11340</v>
      </c>
      <c r="I15">
        <f>7838+B15</f>
        <v>10847</v>
      </c>
      <c r="J15">
        <f t="shared" si="0"/>
        <v>493</v>
      </c>
      <c r="L15">
        <f t="shared" si="1"/>
        <v>11340</v>
      </c>
    </row>
    <row r="16" spans="1:16" x14ac:dyDescent="0.25">
      <c r="A16" t="s">
        <v>8</v>
      </c>
      <c r="B16">
        <v>3073</v>
      </c>
      <c r="C16">
        <v>12041</v>
      </c>
      <c r="F16">
        <v>10002</v>
      </c>
      <c r="G16">
        <v>11193</v>
      </c>
      <c r="I16">
        <v>10704</v>
      </c>
      <c r="J16">
        <f t="shared" si="0"/>
        <v>489</v>
      </c>
      <c r="L16">
        <f t="shared" si="1"/>
        <v>11193</v>
      </c>
      <c r="P16" t="s">
        <v>18</v>
      </c>
    </row>
    <row r="17" spans="1:16" x14ac:dyDescent="0.25">
      <c r="A17" t="s">
        <v>23</v>
      </c>
      <c r="B17">
        <v>3888</v>
      </c>
      <c r="G17">
        <v>13426</v>
      </c>
      <c r="I17">
        <v>11913</v>
      </c>
      <c r="J17">
        <f t="shared" si="0"/>
        <v>1513</v>
      </c>
      <c r="L17">
        <f t="shared" si="1"/>
        <v>13426</v>
      </c>
      <c r="P17" t="s">
        <v>19</v>
      </c>
    </row>
    <row r="18" spans="1:16" x14ac:dyDescent="0.25">
      <c r="A18" s="3" t="s">
        <v>16</v>
      </c>
      <c r="B18">
        <v>10223</v>
      </c>
      <c r="C18">
        <v>37781</v>
      </c>
      <c r="E18">
        <v>42134</v>
      </c>
      <c r="F18">
        <v>32009</v>
      </c>
      <c r="G18">
        <v>36957</v>
      </c>
      <c r="H18">
        <v>36635</v>
      </c>
      <c r="J18">
        <f t="shared" si="0"/>
        <v>36957</v>
      </c>
      <c r="L18">
        <f t="shared" si="1"/>
        <v>36957</v>
      </c>
    </row>
    <row r="19" spans="1:16" x14ac:dyDescent="0.25">
      <c r="A19" t="s">
        <v>13</v>
      </c>
      <c r="B19">
        <v>27126</v>
      </c>
      <c r="C19" t="s">
        <v>14</v>
      </c>
      <c r="F19">
        <v>86049</v>
      </c>
      <c r="G19">
        <v>96852</v>
      </c>
      <c r="J19">
        <f t="shared" si="0"/>
        <v>96852</v>
      </c>
      <c r="L19">
        <f t="shared" si="1"/>
        <v>96852</v>
      </c>
    </row>
    <row r="20" spans="1:16" x14ac:dyDescent="0.25">
      <c r="A20" t="s">
        <v>15</v>
      </c>
      <c r="B20">
        <v>207775</v>
      </c>
      <c r="C20">
        <v>743973</v>
      </c>
      <c r="E20">
        <v>824792</v>
      </c>
      <c r="F20">
        <v>653249</v>
      </c>
      <c r="J20">
        <f t="shared" si="0"/>
        <v>0</v>
      </c>
      <c r="L20">
        <f t="shared" si="1"/>
        <v>0</v>
      </c>
    </row>
    <row r="21" spans="1:16" x14ac:dyDescent="0.25">
      <c r="J21">
        <f t="shared" si="0"/>
        <v>0</v>
      </c>
      <c r="L21">
        <f t="shared" si="1"/>
        <v>0</v>
      </c>
    </row>
  </sheetData>
  <autoFilter ref="I1:I15" xr:uid="{EF70D8E8-481A-4035-A238-8E1AD3478CB8}"/>
  <sortState ref="A2:P22">
    <sortCondition ref="B2:B22"/>
  </sortState>
  <phoneticPr fontId="2" type="noConversion"/>
  <conditionalFormatting sqref="J1:J1048576 L1:M1048576 K2 K5 K10 K12:K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 L1:L1048576 K2 K5 K10 K12:K1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069-0B98-43C8-A3E9-A62248B115C9}">
  <dimension ref="A1:L25"/>
  <sheetViews>
    <sheetView tabSelected="1" zoomScaleNormal="100" workbookViewId="0">
      <selection activeCell="F10" sqref="F10"/>
    </sheetView>
  </sheetViews>
  <sheetFormatPr defaultRowHeight="13.95" x14ac:dyDescent="0.25"/>
  <cols>
    <col min="1" max="1" width="14.77734375" bestFit="1" customWidth="1"/>
    <col min="3" max="3" width="10.5546875" bestFit="1" customWidth="1"/>
    <col min="4" max="4" width="11.109375" bestFit="1" customWidth="1"/>
    <col min="5" max="5" width="11.44140625" bestFit="1" customWidth="1"/>
    <col min="6" max="6" width="10.44140625" bestFit="1" customWidth="1"/>
    <col min="7" max="7" width="14.77734375" bestFit="1" customWidth="1"/>
    <col min="8" max="8" width="10.33203125" customWidth="1"/>
    <col min="9" max="9" width="14.33203125" bestFit="1" customWidth="1"/>
  </cols>
  <sheetData>
    <row r="1" spans="1:12" x14ac:dyDescent="0.25">
      <c r="A1" t="s">
        <v>0</v>
      </c>
      <c r="B1" t="s">
        <v>4</v>
      </c>
      <c r="C1" t="s">
        <v>66</v>
      </c>
      <c r="D1" t="s">
        <v>67</v>
      </c>
      <c r="E1" t="s">
        <v>45</v>
      </c>
      <c r="F1" t="s">
        <v>46</v>
      </c>
      <c r="G1" t="s">
        <v>68</v>
      </c>
    </row>
    <row r="2" spans="1:12" x14ac:dyDescent="0.25">
      <c r="A2" t="s">
        <v>44</v>
      </c>
      <c r="B2">
        <v>21</v>
      </c>
      <c r="C2">
        <v>0</v>
      </c>
      <c r="D2">
        <f>B2+C2</f>
        <v>21</v>
      </c>
      <c r="E2">
        <v>21</v>
      </c>
      <c r="G2">
        <f>D2-E2</f>
        <v>0</v>
      </c>
      <c r="H2" t="e">
        <f>G2/C2</f>
        <v>#DIV/0!</v>
      </c>
      <c r="L2">
        <v>0</v>
      </c>
    </row>
    <row r="3" spans="1:12" x14ac:dyDescent="0.25">
      <c r="A3" t="s">
        <v>47</v>
      </c>
      <c r="B3">
        <v>35</v>
      </c>
      <c r="C3">
        <v>0</v>
      </c>
      <c r="D3">
        <f t="shared" ref="D3:D25" si="0">B3+C3</f>
        <v>35</v>
      </c>
      <c r="E3">
        <v>35</v>
      </c>
      <c r="G3">
        <f t="shared" ref="G3:G17" si="1">D3-E3</f>
        <v>0</v>
      </c>
      <c r="H3" t="e">
        <f t="shared" ref="H3:H20" si="2">G3/C3</f>
        <v>#DIV/0!</v>
      </c>
      <c r="L3">
        <v>0</v>
      </c>
    </row>
    <row r="4" spans="1:12" x14ac:dyDescent="0.25">
      <c r="A4" t="s">
        <v>48</v>
      </c>
      <c r="B4">
        <v>36</v>
      </c>
      <c r="C4">
        <v>3</v>
      </c>
      <c r="D4">
        <f t="shared" si="0"/>
        <v>39</v>
      </c>
      <c r="E4">
        <v>42</v>
      </c>
      <c r="F4" t="s">
        <v>74</v>
      </c>
      <c r="G4">
        <f t="shared" si="1"/>
        <v>-3</v>
      </c>
      <c r="H4">
        <f t="shared" si="2"/>
        <v>-1</v>
      </c>
      <c r="L4">
        <v>6</v>
      </c>
    </row>
    <row r="5" spans="1:12" x14ac:dyDescent="0.25">
      <c r="A5" t="s">
        <v>49</v>
      </c>
      <c r="B5">
        <v>52</v>
      </c>
      <c r="C5">
        <v>0</v>
      </c>
      <c r="D5">
        <f t="shared" si="0"/>
        <v>52</v>
      </c>
      <c r="E5">
        <v>52</v>
      </c>
      <c r="G5">
        <f t="shared" si="1"/>
        <v>0</v>
      </c>
      <c r="H5" t="e">
        <f t="shared" si="2"/>
        <v>#DIV/0!</v>
      </c>
    </row>
    <row r="6" spans="1:12" x14ac:dyDescent="0.25">
      <c r="A6" t="s">
        <v>50</v>
      </c>
      <c r="B6">
        <v>66</v>
      </c>
      <c r="C6">
        <v>0</v>
      </c>
      <c r="D6">
        <f t="shared" si="0"/>
        <v>66</v>
      </c>
      <c r="E6">
        <v>66</v>
      </c>
      <c r="G6">
        <f t="shared" si="1"/>
        <v>0</v>
      </c>
      <c r="H6" t="e">
        <f t="shared" si="2"/>
        <v>#DIV/0!</v>
      </c>
    </row>
    <row r="7" spans="1:12" x14ac:dyDescent="0.25">
      <c r="A7" t="s">
        <v>51</v>
      </c>
      <c r="B7">
        <v>480</v>
      </c>
      <c r="C7">
        <v>0</v>
      </c>
      <c r="D7">
        <f t="shared" si="0"/>
        <v>480</v>
      </c>
      <c r="E7">
        <v>480</v>
      </c>
      <c r="G7">
        <f t="shared" si="1"/>
        <v>0</v>
      </c>
      <c r="H7" t="e">
        <f t="shared" si="2"/>
        <v>#DIV/0!</v>
      </c>
    </row>
    <row r="8" spans="1:12" x14ac:dyDescent="0.25">
      <c r="A8" t="s">
        <v>52</v>
      </c>
      <c r="B8">
        <v>633</v>
      </c>
      <c r="C8">
        <v>0</v>
      </c>
      <c r="D8">
        <f t="shared" si="0"/>
        <v>633</v>
      </c>
      <c r="E8">
        <v>633</v>
      </c>
      <c r="G8">
        <f t="shared" si="1"/>
        <v>0</v>
      </c>
      <c r="H8" t="e">
        <f t="shared" si="2"/>
        <v>#DIV/0!</v>
      </c>
    </row>
    <row r="9" spans="1:12" x14ac:dyDescent="0.25">
      <c r="A9" t="s">
        <v>53</v>
      </c>
      <c r="B9">
        <v>786</v>
      </c>
      <c r="C9" s="2">
        <v>0</v>
      </c>
      <c r="D9">
        <f t="shared" si="0"/>
        <v>786</v>
      </c>
      <c r="E9" s="2">
        <v>786</v>
      </c>
      <c r="F9" t="s">
        <v>73</v>
      </c>
      <c r="G9">
        <f t="shared" si="1"/>
        <v>0</v>
      </c>
      <c r="H9" t="e">
        <f t="shared" si="2"/>
        <v>#DIV/0!</v>
      </c>
    </row>
    <row r="10" spans="1:12" x14ac:dyDescent="0.25">
      <c r="A10" t="s">
        <v>54</v>
      </c>
      <c r="B10">
        <v>200</v>
      </c>
      <c r="C10">
        <v>54</v>
      </c>
      <c r="D10">
        <f t="shared" si="0"/>
        <v>254</v>
      </c>
      <c r="E10">
        <v>236</v>
      </c>
      <c r="F10" t="s">
        <v>80</v>
      </c>
      <c r="G10">
        <f t="shared" si="1"/>
        <v>18</v>
      </c>
      <c r="H10">
        <f t="shared" si="2"/>
        <v>0.33333333333333331</v>
      </c>
    </row>
    <row r="11" spans="1:12" x14ac:dyDescent="0.25">
      <c r="A11" t="s">
        <v>55</v>
      </c>
      <c r="B11">
        <v>512</v>
      </c>
      <c r="C11">
        <v>186</v>
      </c>
      <c r="D11">
        <f t="shared" si="0"/>
        <v>698</v>
      </c>
      <c r="E11">
        <v>683</v>
      </c>
      <c r="G11">
        <f t="shared" si="1"/>
        <v>15</v>
      </c>
      <c r="H11">
        <f t="shared" si="2"/>
        <v>8.0645161290322578E-2</v>
      </c>
    </row>
    <row r="12" spans="1:12" x14ac:dyDescent="0.25">
      <c r="A12" t="s">
        <v>56</v>
      </c>
      <c r="B12">
        <v>343</v>
      </c>
      <c r="C12">
        <v>105</v>
      </c>
      <c r="D12">
        <f t="shared" si="0"/>
        <v>448</v>
      </c>
      <c r="E12">
        <v>442</v>
      </c>
      <c r="G12">
        <f t="shared" si="1"/>
        <v>6</v>
      </c>
      <c r="H12">
        <f t="shared" si="2"/>
        <v>5.7142857142857141E-2</v>
      </c>
    </row>
    <row r="13" spans="1:12" x14ac:dyDescent="0.25">
      <c r="A13" t="s">
        <v>57</v>
      </c>
      <c r="B13">
        <v>3439</v>
      </c>
      <c r="C13">
        <v>1614</v>
      </c>
      <c r="D13">
        <f t="shared" si="0"/>
        <v>5053</v>
      </c>
      <c r="E13">
        <v>4366</v>
      </c>
      <c r="G13">
        <f t="shared" si="1"/>
        <v>687</v>
      </c>
      <c r="H13">
        <f t="shared" si="2"/>
        <v>0.42565055762081783</v>
      </c>
    </row>
    <row r="14" spans="1:12" x14ac:dyDescent="0.25">
      <c r="A14" t="s">
        <v>58</v>
      </c>
      <c r="B14">
        <v>3213</v>
      </c>
      <c r="C14">
        <v>1275</v>
      </c>
      <c r="D14">
        <f t="shared" si="0"/>
        <v>4488</v>
      </c>
      <c r="E14">
        <v>4179</v>
      </c>
      <c r="G14">
        <f t="shared" si="1"/>
        <v>309</v>
      </c>
      <c r="H14">
        <f t="shared" si="2"/>
        <v>0.24235294117647058</v>
      </c>
    </row>
    <row r="15" spans="1:12" x14ac:dyDescent="0.25">
      <c r="A15" t="s">
        <v>59</v>
      </c>
      <c r="B15">
        <v>3073</v>
      </c>
      <c r="C15">
        <v>1365</v>
      </c>
      <c r="D15">
        <f t="shared" si="0"/>
        <v>4438</v>
      </c>
      <c r="E15">
        <v>3781</v>
      </c>
      <c r="G15">
        <f t="shared" si="1"/>
        <v>657</v>
      </c>
      <c r="H15">
        <f t="shared" si="2"/>
        <v>0.48131868131868133</v>
      </c>
    </row>
    <row r="16" spans="1:12" x14ac:dyDescent="0.25">
      <c r="A16" t="s">
        <v>60</v>
      </c>
      <c r="B16">
        <v>3888</v>
      </c>
      <c r="C16">
        <v>1272</v>
      </c>
      <c r="D16">
        <f t="shared" si="0"/>
        <v>5160</v>
      </c>
      <c r="E16">
        <v>4752</v>
      </c>
      <c r="F16" t="s">
        <v>69</v>
      </c>
      <c r="G16">
        <f t="shared" si="1"/>
        <v>408</v>
      </c>
      <c r="H16">
        <f t="shared" si="2"/>
        <v>0.32075471698113206</v>
      </c>
    </row>
    <row r="17" spans="1:8" x14ac:dyDescent="0.25">
      <c r="A17" t="s">
        <v>71</v>
      </c>
      <c r="B17">
        <v>4813</v>
      </c>
      <c r="C17">
        <v>1521</v>
      </c>
      <c r="D17">
        <f t="shared" si="0"/>
        <v>6334</v>
      </c>
      <c r="E17">
        <v>5695</v>
      </c>
      <c r="F17" t="s">
        <v>76</v>
      </c>
      <c r="G17">
        <f t="shared" si="1"/>
        <v>639</v>
      </c>
      <c r="H17">
        <f t="shared" si="2"/>
        <v>0.42011834319526625</v>
      </c>
    </row>
    <row r="18" spans="1:8" x14ac:dyDescent="0.25">
      <c r="A18" t="s">
        <v>70</v>
      </c>
      <c r="B18">
        <v>5321</v>
      </c>
      <c r="C18">
        <v>2133</v>
      </c>
      <c r="D18">
        <f t="shared" si="0"/>
        <v>7454</v>
      </c>
      <c r="E18">
        <v>6539</v>
      </c>
      <c r="F18" t="s">
        <v>75</v>
      </c>
      <c r="G18">
        <f>D18-E18</f>
        <v>915</v>
      </c>
      <c r="H18">
        <f t="shared" si="2"/>
        <v>0.42897327707454291</v>
      </c>
    </row>
    <row r="19" spans="1:8" x14ac:dyDescent="0.25">
      <c r="A19" t="s">
        <v>61</v>
      </c>
      <c r="B19">
        <v>6050</v>
      </c>
      <c r="C19">
        <v>2622</v>
      </c>
      <c r="D19">
        <f t="shared" si="0"/>
        <v>8672</v>
      </c>
      <c r="G19">
        <f t="shared" ref="G19:G20" si="3">D19-E19</f>
        <v>8672</v>
      </c>
      <c r="H19">
        <f t="shared" si="2"/>
        <v>3.3073989321128909</v>
      </c>
    </row>
    <row r="20" spans="1:8" x14ac:dyDescent="0.25">
      <c r="A20" t="s">
        <v>72</v>
      </c>
      <c r="B20">
        <v>7630</v>
      </c>
      <c r="C20">
        <v>2598</v>
      </c>
      <c r="D20">
        <f t="shared" si="0"/>
        <v>10228</v>
      </c>
      <c r="E20">
        <v>9151</v>
      </c>
      <c r="F20" t="s">
        <v>78</v>
      </c>
      <c r="G20">
        <f t="shared" si="3"/>
        <v>1077</v>
      </c>
      <c r="H20">
        <f t="shared" si="2"/>
        <v>0.41454965357967666</v>
      </c>
    </row>
    <row r="21" spans="1:8" x14ac:dyDescent="0.25">
      <c r="A21" s="3" t="s">
        <v>79</v>
      </c>
      <c r="B21">
        <v>10223</v>
      </c>
      <c r="C21">
        <v>4344</v>
      </c>
      <c r="D21">
        <f t="shared" si="0"/>
        <v>14567</v>
      </c>
    </row>
    <row r="22" spans="1:8" x14ac:dyDescent="0.25">
      <c r="A22" t="s">
        <v>62</v>
      </c>
      <c r="B22">
        <v>13658</v>
      </c>
      <c r="C22">
        <v>6147</v>
      </c>
      <c r="D22">
        <f t="shared" si="0"/>
        <v>19805</v>
      </c>
    </row>
    <row r="23" spans="1:8" x14ac:dyDescent="0.25">
      <c r="A23" t="s">
        <v>63</v>
      </c>
      <c r="B23">
        <v>17936</v>
      </c>
      <c r="C23">
        <v>8982</v>
      </c>
      <c r="D23">
        <f t="shared" si="0"/>
        <v>26918</v>
      </c>
    </row>
    <row r="24" spans="1:8" x14ac:dyDescent="0.25">
      <c r="A24" t="s">
        <v>64</v>
      </c>
      <c r="B24">
        <v>34881</v>
      </c>
      <c r="C24">
        <v>16653</v>
      </c>
      <c r="D24">
        <f t="shared" si="0"/>
        <v>51534</v>
      </c>
    </row>
    <row r="25" spans="1:8" x14ac:dyDescent="0.25">
      <c r="A25" t="s">
        <v>65</v>
      </c>
      <c r="B25">
        <v>34881</v>
      </c>
      <c r="C25">
        <v>17268</v>
      </c>
      <c r="D25">
        <f t="shared" si="0"/>
        <v>52149</v>
      </c>
    </row>
  </sheetData>
  <phoneticPr fontId="2" type="noConversion"/>
  <conditionalFormatting sqref="G1:G1048576">
    <cfRule type="colorScale" priority="1">
      <colorScale>
        <cfvo type="min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QX5</vt:lpstr>
      <vt:lpstr>QX20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2019-06-17T08:46:13Z</dcterms:modified>
</cp:coreProperties>
</file>