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zhou\Dropbox (ScienceandIndustry)\RESEARCH NPC Clinical Development\Manuscript\JAMA\"/>
    </mc:Choice>
  </mc:AlternateContent>
  <xr:revisionPtr revIDLastSave="0" documentId="13_ncr:1_{A86621CD-0671-445B-B331-ADE6286B1F34}" xr6:coauthVersionLast="47" xr6:coauthVersionMax="47" xr10:uidLastSave="{00000000-0000-0000-0000-000000000000}"/>
  <bookViews>
    <workbookView xWindow="28680" yWindow="-120" windowWidth="29040" windowHeight="15990" firstSheet="12" activeTab="19" xr2:uid="{25421331-4C00-46C8-82CE-9A24B437C107}"/>
  </bookViews>
  <sheets>
    <sheet name="Figure 1" sheetId="3" r:id="rId1"/>
    <sheet name="Figure 2" sheetId="23" r:id="rId2"/>
    <sheet name="Table 1" sheetId="2" r:id="rId3"/>
    <sheet name="Table 2 Wouter" sheetId="20" r:id="rId4"/>
    <sheet name="Table 3 (With Zeros)" sheetId="8" r:id="rId5"/>
    <sheet name="S-Figure 1 (Sup - remove)" sheetId="9" r:id="rId6"/>
    <sheet name="S-Figure 2 (Sup-remove)" sheetId="11" r:id="rId7"/>
    <sheet name="S-Figure 3 (Sup)" sheetId="32" r:id="rId8"/>
    <sheet name="S-Table 1 (Sup)" sheetId="12" r:id="rId9"/>
    <sheet name="S-Table 2 (Sup)" sheetId="7" r:id="rId10"/>
    <sheet name="S-Table 3 (Sup)" sheetId="16" r:id="rId11"/>
    <sheet name="S-Table 4 (Sup)" sheetId="22" r:id="rId12"/>
    <sheet name="S-Table 5 (Sup)" sheetId="24" r:id="rId13"/>
    <sheet name="S-Table 6 (Sup)" sheetId="25" r:id="rId14"/>
    <sheet name="S-Table 7 (Sup)" sheetId="17" r:id="rId15"/>
    <sheet name="S-Table 8 (Sup)" sheetId="31" r:id="rId16"/>
    <sheet name="S-Table 9 (Sup)" sheetId="26" r:id="rId17"/>
    <sheet name="S-Table 10 (Sup)" sheetId="28" r:id="rId18"/>
    <sheet name="S-Table 11 (Sup)" sheetId="29" r:id="rId19"/>
    <sheet name="S-Table 12 (sup)" sheetId="33"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6" i="16" l="1"/>
  <c r="R57" i="16"/>
  <c r="R55" i="16"/>
  <c r="P58" i="16"/>
  <c r="P57" i="16"/>
  <c r="P56" i="16"/>
  <c r="P55" i="16"/>
  <c r="Q58" i="16"/>
  <c r="R58" i="16" s="1"/>
  <c r="Q7" i="16"/>
  <c r="F9" i="29"/>
  <c r="I6" i="33"/>
  <c r="J6" i="33"/>
  <c r="K6" i="33"/>
  <c r="I5" i="33"/>
  <c r="J5" i="33"/>
  <c r="K5" i="33"/>
  <c r="H6" i="33"/>
  <c r="H5" i="33"/>
  <c r="I2" i="33" l="1"/>
  <c r="J2" i="33"/>
  <c r="H2" i="33"/>
  <c r="E3" i="33"/>
  <c r="E4" i="33"/>
  <c r="E5" i="33"/>
  <c r="E6" i="33"/>
  <c r="E7" i="33"/>
  <c r="E8" i="33"/>
  <c r="E9" i="33"/>
  <c r="E10" i="33"/>
  <c r="E11" i="33"/>
  <c r="E12" i="33"/>
  <c r="E13" i="33"/>
  <c r="E14" i="33"/>
  <c r="E15" i="33"/>
  <c r="E16" i="33"/>
  <c r="E17" i="33"/>
  <c r="E18" i="33"/>
  <c r="E19" i="33"/>
  <c r="E20" i="33"/>
  <c r="E21" i="33"/>
  <c r="E22" i="33"/>
  <c r="E23" i="33"/>
  <c r="E24" i="33"/>
  <c r="E25" i="33"/>
  <c r="E26" i="33"/>
  <c r="E27" i="33"/>
  <c r="E28" i="33"/>
  <c r="E29" i="33"/>
  <c r="E30" i="33"/>
  <c r="E31" i="33"/>
  <c r="E32" i="33"/>
  <c r="E33" i="33"/>
  <c r="E34" i="33"/>
  <c r="E35" i="33"/>
  <c r="E36" i="33"/>
  <c r="E37" i="33"/>
  <c r="E38" i="33"/>
  <c r="E39" i="33"/>
  <c r="E40" i="33"/>
  <c r="E41" i="33"/>
  <c r="E42" i="33"/>
  <c r="E43" i="33"/>
  <c r="E44" i="33"/>
  <c r="E45" i="33"/>
  <c r="E46" i="33"/>
  <c r="E47" i="33"/>
  <c r="E48" i="33"/>
  <c r="E49" i="33"/>
  <c r="E50" i="33"/>
  <c r="E51" i="33"/>
  <c r="E52" i="33"/>
  <c r="E53" i="33"/>
  <c r="E54" i="33"/>
  <c r="E55" i="33"/>
  <c r="E56" i="33"/>
  <c r="E57" i="33"/>
  <c r="E58" i="33"/>
  <c r="E59" i="33"/>
  <c r="E60" i="33"/>
  <c r="E61" i="33"/>
  <c r="E62" i="33"/>
  <c r="E63" i="33"/>
  <c r="E64" i="33"/>
  <c r="E65" i="33"/>
  <c r="E66" i="33"/>
  <c r="E67" i="33"/>
  <c r="E68" i="33"/>
  <c r="E69" i="33"/>
  <c r="E70" i="33"/>
  <c r="E71" i="33"/>
  <c r="E72" i="33"/>
  <c r="E73" i="33"/>
  <c r="E74" i="33"/>
  <c r="E75" i="33"/>
  <c r="E76" i="33"/>
  <c r="E77" i="33"/>
  <c r="E78" i="33"/>
  <c r="E79" i="33"/>
  <c r="E80" i="33"/>
  <c r="E81" i="33"/>
  <c r="E82" i="33"/>
  <c r="E83" i="33"/>
  <c r="E84" i="33"/>
  <c r="E85" i="33"/>
  <c r="E86" i="33"/>
  <c r="E87" i="33"/>
  <c r="E88" i="33"/>
  <c r="E89" i="33"/>
  <c r="E90" i="33"/>
  <c r="E91" i="33"/>
  <c r="E92" i="33"/>
  <c r="E93" i="33"/>
  <c r="E94" i="33"/>
  <c r="E95" i="33"/>
  <c r="E96" i="33"/>
  <c r="E97" i="33"/>
  <c r="E98" i="33"/>
  <c r="E99" i="33"/>
  <c r="E100" i="33"/>
  <c r="E101" i="33"/>
  <c r="E102" i="33"/>
  <c r="E103" i="33"/>
  <c r="E104" i="33"/>
  <c r="E105" i="33"/>
  <c r="E106" i="33"/>
  <c r="E107" i="33"/>
  <c r="E108" i="33"/>
  <c r="E109" i="33"/>
  <c r="E110" i="33"/>
  <c r="E111" i="33"/>
  <c r="E112" i="33"/>
  <c r="E113" i="33"/>
  <c r="E114" i="33"/>
  <c r="E115" i="33"/>
  <c r="E116" i="33"/>
  <c r="E117" i="33"/>
  <c r="E118" i="33"/>
  <c r="E119" i="33"/>
  <c r="E120" i="33"/>
  <c r="E121" i="33"/>
  <c r="E122" i="33"/>
  <c r="E123" i="33"/>
  <c r="E124" i="33"/>
  <c r="E125" i="33"/>
  <c r="E126" i="33"/>
  <c r="E127" i="33"/>
  <c r="E128" i="33"/>
  <c r="E129" i="33"/>
  <c r="E130" i="33"/>
  <c r="E131" i="33"/>
  <c r="E132" i="33"/>
  <c r="E133" i="33"/>
  <c r="E134" i="33"/>
  <c r="E135" i="33"/>
  <c r="E136" i="33"/>
  <c r="E137" i="33"/>
  <c r="E138" i="33"/>
  <c r="E139" i="33"/>
  <c r="E140" i="33"/>
  <c r="E141" i="33"/>
  <c r="E142" i="33"/>
  <c r="E143" i="33"/>
  <c r="E144" i="33"/>
  <c r="E145" i="33"/>
  <c r="E146" i="33"/>
  <c r="E147" i="33"/>
  <c r="E148" i="33"/>
  <c r="E149" i="33"/>
  <c r="E150" i="33"/>
  <c r="E151" i="33"/>
  <c r="E152" i="33"/>
  <c r="E153" i="33"/>
  <c r="E154" i="33"/>
  <c r="E155" i="33"/>
  <c r="E156" i="33"/>
  <c r="E157" i="33"/>
  <c r="E158" i="33"/>
  <c r="E159" i="33"/>
  <c r="E160" i="33"/>
  <c r="E161" i="33"/>
  <c r="E162" i="33"/>
  <c r="E163" i="33"/>
  <c r="E164" i="33"/>
  <c r="E165" i="33"/>
  <c r="E166" i="33"/>
  <c r="E167" i="33"/>
  <c r="E168" i="33"/>
  <c r="E169" i="33"/>
  <c r="E170" i="33"/>
  <c r="E171" i="33"/>
  <c r="E172" i="33"/>
  <c r="E173" i="33"/>
  <c r="E174" i="33"/>
  <c r="E175" i="33"/>
  <c r="E176" i="33"/>
  <c r="E177" i="33"/>
  <c r="E178" i="33"/>
  <c r="E179" i="33"/>
  <c r="E180" i="33"/>
  <c r="E181" i="33"/>
  <c r="E182" i="33"/>
  <c r="E183" i="33"/>
  <c r="E184" i="33"/>
  <c r="E185" i="33"/>
  <c r="E186" i="33"/>
  <c r="E187" i="33"/>
  <c r="E188" i="33"/>
  <c r="E189" i="33"/>
  <c r="E190" i="33"/>
  <c r="E191" i="33"/>
  <c r="E192" i="33"/>
  <c r="E193" i="33"/>
  <c r="E194" i="33"/>
  <c r="E195" i="33"/>
  <c r="E196" i="33"/>
  <c r="E197" i="33"/>
  <c r="E198" i="33"/>
  <c r="E199" i="33"/>
  <c r="E200" i="33"/>
  <c r="E201" i="33"/>
  <c r="E202" i="33"/>
  <c r="E203" i="33"/>
  <c r="E204" i="33"/>
  <c r="E205" i="33"/>
  <c r="E206" i="33"/>
  <c r="E207" i="33"/>
  <c r="E208" i="33"/>
  <c r="E209" i="33"/>
  <c r="E210" i="33"/>
  <c r="E211" i="33"/>
  <c r="E212" i="33"/>
  <c r="E213" i="33"/>
  <c r="E214" i="33"/>
  <c r="E215" i="33"/>
  <c r="E216" i="33"/>
  <c r="E217" i="33"/>
  <c r="E218" i="33"/>
  <c r="E219" i="33"/>
  <c r="E220" i="33"/>
  <c r="E221" i="33"/>
  <c r="E222" i="33"/>
  <c r="E223" i="33"/>
  <c r="E224" i="33"/>
  <c r="E225" i="33"/>
  <c r="E226" i="33"/>
  <c r="E227" i="33"/>
  <c r="E228" i="33"/>
  <c r="E229" i="33"/>
  <c r="E230" i="33"/>
  <c r="E231" i="33"/>
  <c r="E232" i="33"/>
  <c r="E233" i="33"/>
  <c r="E234" i="33"/>
  <c r="E235" i="33"/>
  <c r="E236" i="33"/>
  <c r="E237" i="33"/>
  <c r="E238" i="33"/>
  <c r="E239" i="33"/>
  <c r="E240" i="33"/>
  <c r="E241" i="33"/>
  <c r="E2" i="33"/>
  <c r="K2" i="33" l="1"/>
  <c r="D9" i="29" l="1"/>
  <c r="G21" i="24" l="1"/>
  <c r="I21" i="24"/>
  <c r="G22" i="24"/>
  <c r="I22" i="24"/>
  <c r="G23" i="24"/>
  <c r="I23" i="24"/>
  <c r="G24" i="24"/>
  <c r="I24" i="24"/>
  <c r="G25" i="24"/>
  <c r="I25" i="24"/>
  <c r="G26" i="24"/>
  <c r="I26" i="24"/>
  <c r="G27" i="24"/>
  <c r="I27" i="24"/>
  <c r="G28" i="24"/>
  <c r="I28" i="24"/>
  <c r="G29" i="24"/>
  <c r="I29" i="24"/>
  <c r="G30" i="24"/>
  <c r="I30" i="24"/>
  <c r="G31" i="24"/>
  <c r="I31" i="24"/>
  <c r="G32" i="24"/>
  <c r="I32" i="24"/>
  <c r="G33" i="24"/>
  <c r="F4" i="29"/>
  <c r="F5" i="29"/>
  <c r="F6" i="29"/>
  <c r="F7" i="29"/>
  <c r="F8" i="29"/>
  <c r="F3" i="29"/>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2" i="16"/>
  <c r="K61" i="16" l="1"/>
  <c r="K60" i="16"/>
  <c r="K59" i="16"/>
  <c r="K57" i="16"/>
  <c r="K52" i="16"/>
  <c r="K51" i="16"/>
  <c r="K50" i="16"/>
  <c r="K48" i="16"/>
  <c r="K45" i="16"/>
  <c r="K43" i="16"/>
  <c r="K41" i="16"/>
  <c r="K40" i="16"/>
  <c r="K37" i="16"/>
  <c r="K36" i="16"/>
  <c r="K34" i="16"/>
  <c r="K32" i="16"/>
  <c r="K29" i="16"/>
  <c r="K27" i="16"/>
  <c r="K26" i="16"/>
  <c r="K25" i="16"/>
  <c r="K24" i="16"/>
  <c r="K20" i="16"/>
  <c r="K18" i="16"/>
  <c r="K16" i="16"/>
  <c r="K13" i="16"/>
  <c r="K12" i="16"/>
  <c r="K11" i="16"/>
  <c r="K9" i="16"/>
  <c r="K8" i="16"/>
  <c r="K4" i="16"/>
  <c r="K3" i="16"/>
  <c r="K2" i="16"/>
  <c r="K47" i="16"/>
  <c r="K39" i="16"/>
  <c r="K31" i="16"/>
  <c r="K23" i="16"/>
  <c r="K15" i="16"/>
  <c r="K7" i="16"/>
  <c r="K5" i="16"/>
  <c r="K10" i="16"/>
  <c r="K17" i="16"/>
  <c r="K19" i="16"/>
  <c r="K21" i="16"/>
  <c r="K28" i="16"/>
  <c r="K33" i="16"/>
  <c r="K35" i="16"/>
  <c r="K42" i="16"/>
  <c r="K44" i="16"/>
  <c r="K49" i="16"/>
  <c r="K53" i="16"/>
  <c r="K55" i="16"/>
  <c r="K56" i="16"/>
  <c r="K58" i="16"/>
  <c r="K54" i="16" l="1"/>
  <c r="K22" i="16"/>
  <c r="K46" i="16"/>
  <c r="K38" i="16"/>
  <c r="K30" i="16"/>
  <c r="K14" i="16"/>
  <c r="K6" i="16"/>
  <c r="C24" i="25"/>
  <c r="C33" i="25"/>
  <c r="C28" i="25"/>
  <c r="C29" i="25"/>
  <c r="C25" i="25"/>
  <c r="C35" i="25"/>
  <c r="C32" i="25"/>
  <c r="C27" i="25"/>
  <c r="C34" i="25"/>
  <c r="C23" i="25"/>
  <c r="C22" i="25"/>
  <c r="C30" i="25"/>
  <c r="C31" i="25"/>
  <c r="C26" i="25"/>
  <c r="C36" i="25"/>
  <c r="C17" i="25"/>
  <c r="C16" i="25"/>
  <c r="C15" i="25"/>
  <c r="C14" i="25"/>
  <c r="C13" i="25"/>
  <c r="C12" i="25"/>
  <c r="C11" i="25"/>
  <c r="C10" i="25"/>
  <c r="C9" i="25"/>
  <c r="C8" i="25"/>
  <c r="C7" i="25"/>
  <c r="C6" i="25"/>
  <c r="C5" i="25"/>
  <c r="C4" i="25"/>
  <c r="C3" i="25"/>
  <c r="K2" i="22" l="1"/>
  <c r="J9" i="22"/>
  <c r="K3" i="22" s="1"/>
  <c r="K17" i="22"/>
  <c r="K21" i="22"/>
  <c r="N24" i="16"/>
  <c r="N13" i="16"/>
  <c r="N16" i="16" s="1"/>
  <c r="O13" i="16"/>
  <c r="O16" i="16" s="1"/>
  <c r="N14" i="16"/>
  <c r="O14" i="16"/>
  <c r="N15" i="16"/>
  <c r="O15" i="16"/>
  <c r="N21" i="16"/>
  <c r="O21" i="16"/>
  <c r="N22" i="16"/>
  <c r="O22" i="16"/>
  <c r="N23" i="16"/>
  <c r="O23" i="16"/>
  <c r="O24" i="16"/>
  <c r="N4" i="16"/>
  <c r="O4" i="16"/>
  <c r="N5" i="16"/>
  <c r="O5" i="16"/>
  <c r="N6" i="16"/>
  <c r="O6" i="16"/>
  <c r="O7" i="16" l="1"/>
  <c r="N7" i="16"/>
  <c r="P7" i="16" s="1"/>
  <c r="P23" i="16"/>
  <c r="P4" i="16"/>
  <c r="P22" i="16"/>
  <c r="P5" i="16"/>
  <c r="P21" i="16"/>
  <c r="P13" i="16"/>
  <c r="P6" i="16"/>
  <c r="R5" i="16"/>
  <c r="P16" i="16"/>
  <c r="P15" i="16"/>
  <c r="P14" i="16"/>
  <c r="K8" i="22"/>
  <c r="K7" i="22"/>
  <c r="K6" i="22"/>
  <c r="K5" i="22"/>
  <c r="K4" i="22"/>
  <c r="P24" i="16"/>
  <c r="R6" i="16"/>
  <c r="R4" i="16"/>
  <c r="G17" i="3"/>
  <c r="G18" i="3"/>
  <c r="G19" i="3"/>
  <c r="F14" i="3"/>
  <c r="F17" i="3"/>
  <c r="F18" i="3"/>
  <c r="F19" i="3"/>
  <c r="F13" i="3"/>
  <c r="R7" i="16" l="1"/>
  <c r="D16" i="9" l="1"/>
  <c r="C56" i="11" l="1"/>
  <c r="C57" i="11" s="1"/>
  <c r="C58" i="11" s="1"/>
  <c r="C59" i="11" s="1"/>
  <c r="C60" i="11" s="1"/>
  <c r="C61" i="11" s="1"/>
  <c r="C62" i="11" s="1"/>
  <c r="C63" i="11" s="1"/>
  <c r="C64" i="11" s="1"/>
  <c r="C65" i="11" s="1"/>
  <c r="C66" i="11" s="1"/>
  <c r="C67" i="11" s="1"/>
  <c r="C68" i="11" s="1"/>
  <c r="C69" i="11" s="1"/>
  <c r="C70" i="11" s="1"/>
  <c r="C71" i="11" s="1"/>
  <c r="C72" i="11" s="1"/>
  <c r="C73" i="11" s="1"/>
  <c r="C74" i="11" s="1"/>
  <c r="C75" i="11" s="1"/>
  <c r="C55" i="11"/>
  <c r="C33" i="11"/>
  <c r="C34" i="11" s="1"/>
  <c r="C35" i="11" s="1"/>
  <c r="C36" i="11" s="1"/>
  <c r="C37" i="11" s="1"/>
  <c r="C38" i="11" s="1"/>
  <c r="C39" i="11" s="1"/>
  <c r="C40" i="11" s="1"/>
  <c r="C41" i="11" s="1"/>
  <c r="C42" i="11" s="1"/>
  <c r="C43" i="11" s="1"/>
  <c r="C44" i="11" s="1"/>
  <c r="C45" i="11" s="1"/>
  <c r="C46" i="11" s="1"/>
  <c r="C47" i="11" s="1"/>
  <c r="C48" i="11" s="1"/>
  <c r="C49" i="11" s="1"/>
  <c r="C50" i="11" s="1"/>
  <c r="C51" i="11" s="1"/>
  <c r="C32" i="11"/>
  <c r="C7" i="11"/>
  <c r="C8" i="11" s="1"/>
  <c r="C9" i="11" s="1"/>
  <c r="C10" i="11" s="1"/>
  <c r="C11" i="11" s="1"/>
  <c r="C12" i="11" s="1"/>
  <c r="C13" i="11" s="1"/>
  <c r="C14" i="11" s="1"/>
  <c r="C15" i="11" s="1"/>
  <c r="C16" i="11" s="1"/>
  <c r="C17" i="11" s="1"/>
  <c r="C18" i="11" s="1"/>
  <c r="C19" i="11" s="1"/>
  <c r="C20" i="11" s="1"/>
  <c r="C21" i="11" s="1"/>
  <c r="C22" i="11" s="1"/>
  <c r="C23" i="11" s="1"/>
  <c r="C24" i="11" s="1"/>
  <c r="C6" i="11"/>
  <c r="C5" i="11"/>
  <c r="C4" i="11"/>
  <c r="C16" i="9" l="1"/>
  <c r="E15" i="3" l="1"/>
  <c r="D15" i="3"/>
  <c r="C15" i="3"/>
  <c r="B15" i="3"/>
  <c r="F15" i="3" l="1"/>
  <c r="G15" i="3"/>
</calcChain>
</file>

<file path=xl/sharedStrings.xml><?xml version="1.0" encoding="utf-8"?>
<sst xmlns="http://schemas.openxmlformats.org/spreadsheetml/2006/main" count="4281" uniqueCount="2467">
  <si>
    <t>Unique Search: Drug</t>
  </si>
  <si>
    <t>Funded Search: Drug</t>
  </si>
  <si>
    <t>TOTAL</t>
  </si>
  <si>
    <t>Drug</t>
  </si>
  <si>
    <t>355 (91.7%)</t>
  </si>
  <si>
    <t>381 (98.5%)</t>
  </si>
  <si>
    <t>377 (97.4%)</t>
  </si>
  <si>
    <t>240 (62.0%)</t>
  </si>
  <si>
    <t>Phase Type</t>
  </si>
  <si>
    <t>PMIDs</t>
  </si>
  <si>
    <t>APY</t>
  </si>
  <si>
    <t>Phase 1</t>
  </si>
  <si>
    <t>Phase 2</t>
  </si>
  <si>
    <t>Phase 3</t>
  </si>
  <si>
    <t>Phase 4</t>
  </si>
  <si>
    <t>Undetermined (NCT)</t>
  </si>
  <si>
    <t>Unique Search: Target</t>
  </si>
  <si>
    <t>Funded Search: Target</t>
  </si>
  <si>
    <t>Target_only</t>
  </si>
  <si>
    <t>234 (99.2%)</t>
  </si>
  <si>
    <t>Clinical Trial</t>
  </si>
  <si>
    <t>215 (91.5%)</t>
  </si>
  <si>
    <t>P1-4 + NCT#</t>
  </si>
  <si>
    <t>nonP1-4</t>
  </si>
  <si>
    <t>322 (83.2%)</t>
  </si>
  <si>
    <t>140 (36.2%)</t>
  </si>
  <si>
    <t>Filter Type</t>
  </si>
  <si>
    <t>Unique PMID</t>
  </si>
  <si>
    <t xml:space="preserve">NIH funded PMID </t>
  </si>
  <si>
    <t xml:space="preserve">Unique APY </t>
  </si>
  <si>
    <t>NIH funding(USD, 2018)</t>
  </si>
  <si>
    <t>Drug Non-Clinical</t>
  </si>
  <si>
    <t>P1-4 + NCT#(developmental)</t>
  </si>
  <si>
    <t>Target_only (Basic Research)</t>
  </si>
  <si>
    <t xml:space="preserve"> DEC-2020 Cut Off - By Search Term</t>
  </si>
  <si>
    <t>DEC-2020 Cut Off - By PMID</t>
  </si>
  <si>
    <t>Figure 1 Elements</t>
  </si>
  <si>
    <t>All approvals</t>
  </si>
  <si>
    <t>Fast Track</t>
  </si>
  <si>
    <t>True Positive</t>
  </si>
  <si>
    <t>False Positive</t>
  </si>
  <si>
    <t>False Negative</t>
  </si>
  <si>
    <t>True Negative</t>
  </si>
  <si>
    <t>Sensitivity</t>
  </si>
  <si>
    <t>Specificity</t>
  </si>
  <si>
    <t>Precision</t>
  </si>
  <si>
    <t>Accuracy</t>
  </si>
  <si>
    <t>All</t>
  </si>
  <si>
    <t>P14 or NCT</t>
  </si>
  <si>
    <t>Neoplasms</t>
  </si>
  <si>
    <t>Endocrine, blood, immune disorders</t>
  </si>
  <si>
    <t>Neurological conditions</t>
  </si>
  <si>
    <t>Infectious and parasitic diseases</t>
  </si>
  <si>
    <t>Digestive diseases</t>
  </si>
  <si>
    <t>Respiratory infection and diseases</t>
  </si>
  <si>
    <t>Skin diseases</t>
  </si>
  <si>
    <t>Cardiovascular diseases</t>
  </si>
  <si>
    <t>Musculoskeletal system</t>
  </si>
  <si>
    <t>Diabetes mellitus</t>
  </si>
  <si>
    <t>Mental and substance use disorders</t>
  </si>
  <si>
    <t>Sense organ diseases</t>
  </si>
  <si>
    <t>Genitourinary diseases</t>
  </si>
  <si>
    <t xml:space="preserve">Orphan   </t>
  </si>
  <si>
    <t>Not Orphan</t>
  </si>
  <si>
    <t xml:space="preserve">Accelerated  </t>
  </si>
  <si>
    <t xml:space="preserve">Not Accelerated  </t>
  </si>
  <si>
    <t xml:space="preserve">Breakthrough           </t>
  </si>
  <si>
    <t xml:space="preserve">Not Breakthrough           </t>
  </si>
  <si>
    <t>Not Fast Track</t>
  </si>
  <si>
    <t xml:space="preserve">Priority  </t>
  </si>
  <si>
    <t xml:space="preserve">Not Priority  </t>
  </si>
  <si>
    <t>Natpara</t>
  </si>
  <si>
    <t>drug143</t>
  </si>
  <si>
    <t>Giapreza</t>
  </si>
  <si>
    <t>drug229</t>
  </si>
  <si>
    <t>387 (100%)</t>
  </si>
  <si>
    <t>Cost in millions</t>
  </si>
  <si>
    <t>P-Value</t>
  </si>
  <si>
    <t>Caption: equations</t>
  </si>
  <si>
    <t>SUPP</t>
  </si>
  <si>
    <t>TP/(TP+FN)</t>
  </si>
  <si>
    <t>TN/(FP+TN)</t>
  </si>
  <si>
    <t>TP/(TP+FP)</t>
  </si>
  <si>
    <t>(TP+TN)/(TP+TN+FP+FN)</t>
  </si>
  <si>
    <t>75 (96%)</t>
  </si>
  <si>
    <t>137 (96%)</t>
  </si>
  <si>
    <t>44 (90%)</t>
  </si>
  <si>
    <t>61 (78%)</t>
  </si>
  <si>
    <t>104 (73%)</t>
  </si>
  <si>
    <t># Unique Drugs</t>
  </si>
  <si>
    <t>&lt; 0.0001</t>
  </si>
  <si>
    <t>Not Expedited</t>
  </si>
  <si>
    <t>Expedited &gt;=1*</t>
  </si>
  <si>
    <t>Not First in class</t>
  </si>
  <si>
    <t>First  in class</t>
  </si>
  <si>
    <t>137 (99%)</t>
  </si>
  <si>
    <t>159 (96%)</t>
  </si>
  <si>
    <t>126 (76%)</t>
  </si>
  <si>
    <t>152 (74%)</t>
  </si>
  <si>
    <t>203 (99%)</t>
  </si>
  <si>
    <t>101 (73%)</t>
  </si>
  <si>
    <t>238 (62%)</t>
  </si>
  <si>
    <t>49 (100%)</t>
  </si>
  <si>
    <t>Row Labels</t>
  </si>
  <si>
    <t>Drug - Applied</t>
  </si>
  <si>
    <t>P14_NCT</t>
  </si>
  <si>
    <t>Cost in Millions</t>
  </si>
  <si>
    <t>Total</t>
  </si>
  <si>
    <t>353 (85%)</t>
  </si>
  <si>
    <t>2009-2010 Resession has ARRA supplimental funds Resulting in the observed 2 year spike</t>
  </si>
  <si>
    <t>Outlier Adjustment</t>
  </si>
  <si>
    <t>Removed Totals from outlier</t>
  </si>
  <si>
    <t>PPV</t>
  </si>
  <si>
    <t>NPV</t>
  </si>
  <si>
    <t>OVERALL CLINICAL TRIAL, PHASE EXTRACTION</t>
  </si>
  <si>
    <t>P1_4NCT (A5)</t>
  </si>
  <si>
    <t>P1</t>
  </si>
  <si>
    <t>P2</t>
  </si>
  <si>
    <t>P3</t>
  </si>
  <si>
    <t>P4</t>
  </si>
  <si>
    <t>Not Phase</t>
  </si>
  <si>
    <t>ADR trial</t>
  </si>
  <si>
    <t>Atrial Fibrillation</t>
  </si>
  <si>
    <t>Case study</t>
  </si>
  <si>
    <t>Diet trial</t>
  </si>
  <si>
    <t>Diseases focused</t>
  </si>
  <si>
    <t>epidemiological study</t>
  </si>
  <si>
    <t>Gene Trial</t>
  </si>
  <si>
    <t>global expanded access program</t>
  </si>
  <si>
    <t>Hep-C</t>
  </si>
  <si>
    <t>Trial on surgery</t>
  </si>
  <si>
    <t>Total NCT still not Phased</t>
  </si>
  <si>
    <t>Biomarker trial(diagnosis method)</t>
  </si>
  <si>
    <t>Small trial (exploratory/one-off trial)</t>
  </si>
  <si>
    <t xml:space="preserve"> Developmental funding by phase in millions</t>
  </si>
  <si>
    <t>% Funded PMID per phase</t>
  </si>
  <si>
    <t>medium</t>
  </si>
  <si>
    <t>Imbruvica</t>
  </si>
  <si>
    <t>drug88</t>
  </si>
  <si>
    <t>Dificid</t>
  </si>
  <si>
    <t>drug82</t>
  </si>
  <si>
    <t>low</t>
  </si>
  <si>
    <t>Exondys 51</t>
  </si>
  <si>
    <t>drug78</t>
  </si>
  <si>
    <t>Xtandi</t>
  </si>
  <si>
    <t>drug75</t>
  </si>
  <si>
    <t>Viberzi</t>
  </si>
  <si>
    <t>drug72</t>
  </si>
  <si>
    <t>high</t>
  </si>
  <si>
    <t>Vimizim</t>
  </si>
  <si>
    <t>drug70</t>
  </si>
  <si>
    <t>Northera</t>
  </si>
  <si>
    <t>drug64</t>
  </si>
  <si>
    <t>Kybella</t>
  </si>
  <si>
    <t>drug59</t>
  </si>
  <si>
    <t>Eylea</t>
  </si>
  <si>
    <t>drug5</t>
  </si>
  <si>
    <t>Mytesi</t>
  </si>
  <si>
    <t>drug49</t>
  </si>
  <si>
    <t>Eucrisa</t>
  </si>
  <si>
    <t>drug47</t>
  </si>
  <si>
    <t>Zerbaxa</t>
  </si>
  <si>
    <t>drug42</t>
  </si>
  <si>
    <t>Kyprolis</t>
  </si>
  <si>
    <t>drug38</t>
  </si>
  <si>
    <t>Kengreal</t>
  </si>
  <si>
    <t>drug37</t>
  </si>
  <si>
    <t>Xerava</t>
  </si>
  <si>
    <t>drug314</t>
  </si>
  <si>
    <t>Vitrakvi</t>
  </si>
  <si>
    <t>drug312</t>
  </si>
  <si>
    <t>Ultomiris</t>
  </si>
  <si>
    <t>drug311</t>
  </si>
  <si>
    <t>Adcetris</t>
  </si>
  <si>
    <t>drug31</t>
  </si>
  <si>
    <t>Tibsovo</t>
  </si>
  <si>
    <t>drug308</t>
  </si>
  <si>
    <t>Tegsedi</t>
  </si>
  <si>
    <t>drug307</t>
  </si>
  <si>
    <t>Talzenna</t>
  </si>
  <si>
    <t>drug305</t>
  </si>
  <si>
    <t>Palynziq</t>
  </si>
  <si>
    <t>drug298</t>
  </si>
  <si>
    <t>Nuzyra</t>
  </si>
  <si>
    <t>drug292</t>
  </si>
  <si>
    <t>Libtayo</t>
  </si>
  <si>
    <t>drug283</t>
  </si>
  <si>
    <t>Galafold</t>
  </si>
  <si>
    <t>drug279</t>
  </si>
  <si>
    <t>Firdapse</t>
  </si>
  <si>
    <t>drug278</t>
  </si>
  <si>
    <t>Elzonris</t>
  </si>
  <si>
    <t>drug274</t>
  </si>
  <si>
    <t>Crysvita</t>
  </si>
  <si>
    <t>drug270</t>
  </si>
  <si>
    <t>Copiktra</t>
  </si>
  <si>
    <t>drug269</t>
  </si>
  <si>
    <t>Zejula</t>
  </si>
  <si>
    <t>drug260</t>
  </si>
  <si>
    <t>Beleodaq</t>
  </si>
  <si>
    <t>drug26</t>
  </si>
  <si>
    <t>Tymlos</t>
  </si>
  <si>
    <t>drug252</t>
  </si>
  <si>
    <t>Total P1_3</t>
  </si>
  <si>
    <t>Trulance</t>
  </si>
  <si>
    <t>drug251</t>
  </si>
  <si>
    <t>Rhopressa</t>
  </si>
  <si>
    <t>drug244</t>
  </si>
  <si>
    <t>Mepsevii</t>
  </si>
  <si>
    <t>drug237</t>
  </si>
  <si>
    <t>Kevzara</t>
  </si>
  <si>
    <t>drug234</t>
  </si>
  <si>
    <t>DiMasi(2018USD)</t>
  </si>
  <si>
    <t>DiMasi</t>
  </si>
  <si>
    <t>Average</t>
  </si>
  <si>
    <t>Ingrezza</t>
  </si>
  <si>
    <t>drug233</t>
  </si>
  <si>
    <t>Idhifa</t>
  </si>
  <si>
    <t>drug231</t>
  </si>
  <si>
    <t>Dupixent</t>
  </si>
  <si>
    <t>drug226</t>
  </si>
  <si>
    <t>Brineura</t>
  </si>
  <si>
    <t>drug224</t>
  </si>
  <si>
    <t>Alunbrig</t>
  </si>
  <si>
    <t>drug217</t>
  </si>
  <si>
    <t>Wouters</t>
  </si>
  <si>
    <t>Zaltrap</t>
  </si>
  <si>
    <t>drug210</t>
  </si>
  <si>
    <t>Viibryd</t>
  </si>
  <si>
    <t>drug206</t>
  </si>
  <si>
    <t>Drugs included</t>
  </si>
  <si>
    <t>Gattex</t>
  </si>
  <si>
    <t>drug186</t>
  </si>
  <si>
    <t>Kerydin</t>
  </si>
  <si>
    <t>drug184</t>
  </si>
  <si>
    <t>Hetlioz</t>
  </si>
  <si>
    <t>drug183</t>
  </si>
  <si>
    <t>Rubraca</t>
  </si>
  <si>
    <t>drug168</t>
  </si>
  <si>
    <t>Varubi</t>
  </si>
  <si>
    <t>drug167</t>
  </si>
  <si>
    <t>Iclusig</t>
  </si>
  <si>
    <t>drug158</t>
  </si>
  <si>
    <t>Nuplazid</t>
  </si>
  <si>
    <t>drug154</t>
  </si>
  <si>
    <t>Sum</t>
  </si>
  <si>
    <t>Rapivab</t>
  </si>
  <si>
    <t>drug150</t>
  </si>
  <si>
    <t>Strensiq</t>
  </si>
  <si>
    <t>drug15</t>
  </si>
  <si>
    <t>Veltassa</t>
  </si>
  <si>
    <t>drug145</t>
  </si>
  <si>
    <t>Aristada</t>
  </si>
  <si>
    <t>drug14</t>
  </si>
  <si>
    <t>Orbactiv</t>
  </si>
  <si>
    <t>drug138</t>
  </si>
  <si>
    <t>Ocaliva</t>
  </si>
  <si>
    <t>drug129</t>
  </si>
  <si>
    <t>Belviq</t>
  </si>
  <si>
    <t>drug112</t>
  </si>
  <si>
    <t>Juxtapid</t>
  </si>
  <si>
    <t>drug111</t>
  </si>
  <si>
    <t>Linzess</t>
  </si>
  <si>
    <t>drug107</t>
  </si>
  <si>
    <t>Praluent</t>
  </si>
  <si>
    <t>drug10</t>
  </si>
  <si>
    <t>Quality_of_estimate</t>
  </si>
  <si>
    <t>Brand_Name</t>
  </si>
  <si>
    <t>Drug_ID</t>
  </si>
  <si>
    <t>&lt;0.0001</t>
  </si>
  <si>
    <t>P1-3_total</t>
  </si>
  <si>
    <t xml:space="preserve">Mann-Whitney 2-Tail </t>
  </si>
  <si>
    <t xml:space="preserve"> </t>
  </si>
  <si>
    <t>NIH</t>
  </si>
  <si>
    <t>NIH/Wouters</t>
  </si>
  <si>
    <t>NIH/DiMasi</t>
  </si>
  <si>
    <t>Phased 1 - 4 + NCT subset</t>
  </si>
  <si>
    <t>% of Applied Research Funding</t>
  </si>
  <si>
    <t>N/A</t>
  </si>
  <si>
    <t>% of Total Funding</t>
  </si>
  <si>
    <t>Predicted Capture/Exclusion</t>
  </si>
  <si>
    <t>Captured</t>
  </si>
  <si>
    <t>Excluded</t>
  </si>
  <si>
    <t>(a) Captured, True</t>
  </si>
  <si>
    <t>(b) Captured, False</t>
  </si>
  <si>
    <t>(c) Excluded, False</t>
  </si>
  <si>
    <t>(d) Excluded, True</t>
  </si>
  <si>
    <t>Step A2, … AND Clinical Trial [Publication Type]</t>
  </si>
  <si>
    <t>-</t>
  </si>
  <si>
    <t xml:space="preserve">Step A3, ...AND Human [MeSH] NOT Review [Publication Type] </t>
  </si>
  <si>
    <t xml:space="preserve">Step A4, …AND Phase I-IV [Publication Type] </t>
  </si>
  <si>
    <t>Step A5, …AND NCT [Text Search]</t>
  </si>
  <si>
    <t>CI</t>
  </si>
  <si>
    <t>Mean difference</t>
  </si>
  <si>
    <t>Total P1-3</t>
  </si>
  <si>
    <t>Wouters(2018USD)</t>
  </si>
  <si>
    <t>P1-Wouter</t>
  </si>
  <si>
    <t>P2-Wouter</t>
  </si>
  <si>
    <t>P3-Wouter</t>
  </si>
  <si>
    <t>Total-Wouter</t>
  </si>
  <si>
    <t>Phase_3_NIH</t>
  </si>
  <si>
    <t>Phase_2_NIH</t>
  </si>
  <si>
    <t>Phase_1_NIH</t>
  </si>
  <si>
    <t>Cooperative Agreements</t>
  </si>
  <si>
    <t>Fellowship Programs</t>
  </si>
  <si>
    <t>General Clinical Research Centers Program</t>
  </si>
  <si>
    <t>Institutional Training and Director Program Projects</t>
  </si>
  <si>
    <t>Intramural Programs</t>
  </si>
  <si>
    <t>Others</t>
  </si>
  <si>
    <t>Research Career Programs</t>
  </si>
  <si>
    <t>Research Program Projects and Centers</t>
  </si>
  <si>
    <t>Research Projects</t>
  </si>
  <si>
    <t>Research-Related Programs</t>
  </si>
  <si>
    <t>Resource Programs</t>
  </si>
  <si>
    <t>Training Programs</t>
  </si>
  <si>
    <t>Development phase</t>
  </si>
  <si>
    <t>&lt;0.001</t>
  </si>
  <si>
    <t>Total (phase 1-3)</t>
  </si>
  <si>
    <t>MASSACHUSETTS GENERAL HOSPITAL</t>
  </si>
  <si>
    <t>Tesamorelin Effects on Liver Fat and Histology in HIV: A Collaborative U01 Grant</t>
  </si>
  <si>
    <t>t</t>
  </si>
  <si>
    <t>U01AI115711</t>
  </si>
  <si>
    <t>JOHNS HOPKINS UNIVERSITY</t>
  </si>
  <si>
    <t>Multi-Modality Quantitative Imaging for Evaluation of Response to Cancer Therapy</t>
  </si>
  <si>
    <t>in</t>
  </si>
  <si>
    <t>U01CA140204</t>
  </si>
  <si>
    <t>FRED HUTCHINSON CANCER RESEARCH CENTER</t>
  </si>
  <si>
    <t>Cancer Immunotherapy Trials Network Central Operations and Statistical Center</t>
  </si>
  <si>
    <t>n</t>
  </si>
  <si>
    <t>U01CA154967</t>
  </si>
  <si>
    <t>YALE UNIVERSITY</t>
  </si>
  <si>
    <t>Integrated genomic analysis of racial disparities in endometrial cancer</t>
  </si>
  <si>
    <t>U01CA176067</t>
  </si>
  <si>
    <t>DANA-FARBER CANCER INST</t>
  </si>
  <si>
    <t>Circulating Biomarker Consortium for Pancreatic Cancer Early Detection</t>
  </si>
  <si>
    <t>c</t>
  </si>
  <si>
    <t>U01CA210171</t>
  </si>
  <si>
    <t>OREGON HEALTH &amp; SCIENCE UNIVERSITY</t>
  </si>
  <si>
    <t>Functional Genomic Discovery of Pathway Targeted and Immune Modulatory Therapeutic Combinations in Hematologic Malignancies</t>
  </si>
  <si>
    <t>U01CA217862</t>
  </si>
  <si>
    <t>Using patient-derived models to understand drug responses in SCLC</t>
  </si>
  <si>
    <t>U01CA220323</t>
  </si>
  <si>
    <t>UNIV OF NORTH CAROLINA CHAPEL HILL</t>
  </si>
  <si>
    <t>Analyzing and Interpreting PRO-CTCAE with CTCAE and Other Clinical Data to Characterize Drug Tolerability</t>
  </si>
  <si>
    <t>U01CA233046</t>
  </si>
  <si>
    <t>Molecular and immune drivers of immunotherapy responsiveness in prostate cancer</t>
  </si>
  <si>
    <t>U01CA233100</t>
  </si>
  <si>
    <t>DUKE UNIVERSITY</t>
  </si>
  <si>
    <t>Nonalcoholic Steatohepatitis Clinical Research Network (NASH CRN)</t>
  </si>
  <si>
    <t>U01DK061713</t>
  </si>
  <si>
    <t>NASH Clinical Research Network</t>
  </si>
  <si>
    <t>SAINT LOUIS UNIVERSITY</t>
  </si>
  <si>
    <t>The Saint Louis University Component of the NASH CRN</t>
  </si>
  <si>
    <t>U01DK061718</t>
  </si>
  <si>
    <t>The Saint Louis University Component of the NASH Clinical Research Network</t>
  </si>
  <si>
    <t>SWEDISH MEDICAL CENTER, FIRST HILL</t>
  </si>
  <si>
    <t>Clinical Research Network in Nonalcoholic Steatohepatitis</t>
  </si>
  <si>
    <t>U01DK061728</t>
  </si>
  <si>
    <t>LIVER INSTITUTE NORTHWEST PLLC</t>
  </si>
  <si>
    <t>Continuation of the Nonalcoholic Steatohepatitis Clinical Research Network</t>
  </si>
  <si>
    <t>U01DK061730</t>
  </si>
  <si>
    <t>VIRGINIA COMMONWEALTH UNIVERSITY</t>
  </si>
  <si>
    <t>Nonalcoholic Steatohepatittis Clinical Research Network (NASH CRN)</t>
  </si>
  <si>
    <t>U01DK061731</t>
  </si>
  <si>
    <t>CLEVELAND CLINIC LERNER COM-CWRU</t>
  </si>
  <si>
    <t>Non Alcoholic Steatohepatitis Clinical Research Network</t>
  </si>
  <si>
    <t>U01DK061732</t>
  </si>
  <si>
    <t>COLUMBIA UNIVERSITY HEALTH SCIENCES</t>
  </si>
  <si>
    <t>Clinical Research on Nonalcoholic Fatty Liver Disease</t>
  </si>
  <si>
    <t>U01DK061734</t>
  </si>
  <si>
    <t>UNIVERSITY OF CALIFORNIA, SAN DIEGO</t>
  </si>
  <si>
    <t>INDIANA UNIV-PURDUE UNIV AT INDIANAPOLIS</t>
  </si>
  <si>
    <t>Collaborative Clinical Research on Non Alcoholic Stratohepatitis</t>
  </si>
  <si>
    <t>U01DK061737</t>
  </si>
  <si>
    <t>Collaborative Clinical Research in Nonalcoholic Steatohepatitis</t>
  </si>
  <si>
    <t>UNIVERSITY OF CALIFORNIA, SAN FRANCISCO</t>
  </si>
  <si>
    <t>U01DK061738</t>
  </si>
  <si>
    <t>UNIVERSITY OF SOUTHERN CALIFORNIA</t>
  </si>
  <si>
    <t>UNIVERSITY HEALTH NETWORK</t>
  </si>
  <si>
    <t>Observation Study of Persons with Chronic Hepatitis B Virus infection in North America</t>
  </si>
  <si>
    <t>U01DK082874</t>
  </si>
  <si>
    <t>TUFTS MEDICAL CENTER</t>
  </si>
  <si>
    <t>Vitamin D and Type 2 Diabetes (D2d)</t>
  </si>
  <si>
    <t>U01DK098245</t>
  </si>
  <si>
    <t>Vitamin D and type 2 diabetes (D2d)</t>
  </si>
  <si>
    <t>GEORGE WASHINGTON UNIVERSITY</t>
  </si>
  <si>
    <t>Continuation of the Glycemia Reduction Approaches in Diabetes: A Comparative Effectiveness (GRADE) Study</t>
  </si>
  <si>
    <t>U01DK098246</t>
  </si>
  <si>
    <t>UNIVERSITY OF FLORIDA</t>
  </si>
  <si>
    <t>Sparking Advancements in Genomic Medicine</t>
  </si>
  <si>
    <t>U01HG007269</t>
  </si>
  <si>
    <t>Genomic Medicine Implementation: The Personalized Medicine Program</t>
  </si>
  <si>
    <t>UNIVERSITY OF MINNESOTA</t>
  </si>
  <si>
    <t>Cannabinoid-based therapy and approaches to quantify pain in sickle cell disease</t>
  </si>
  <si>
    <t>U01HL117664</t>
  </si>
  <si>
    <t>CINCINNATI CHILDRENS HOSP MED CTR</t>
  </si>
  <si>
    <t>Cincinnati Center of Excellence in Hemoglobinopathies Research</t>
  </si>
  <si>
    <t>U01HL117709</t>
  </si>
  <si>
    <t>MAYO CLINIC ROCHESTER</t>
  </si>
  <si>
    <t>TAILOR PCI: Transitioning a Genotype Based Randomized Clinical Trial to a Registry Using Digital Solutions</t>
  </si>
  <si>
    <t>U01HL128606</t>
  </si>
  <si>
    <t>Clinical Implementation of Clopidogrel Pharmacogenetics: The TAILOR-PCI Trial - CCC - Lead Application</t>
  </si>
  <si>
    <t>Clinical Implementation of Clopidogrel Pharmacogenetics: The TAILOR-PCI Trial - DCC</t>
  </si>
  <si>
    <t>U01HL128626</t>
  </si>
  <si>
    <t>UNIVERSITY OF TEXAS, AUSTIN</t>
  </si>
  <si>
    <t>POINT: PLATELET-ORIENTED INHIBITION IN NEW TIA</t>
  </si>
  <si>
    <t>U01NS062835</t>
  </si>
  <si>
    <t>UNIVERSITY OF CINCINNATI</t>
  </si>
  <si>
    <t>NSTN National Clinical Coordinating Center</t>
  </si>
  <si>
    <t>U01NS086872</t>
  </si>
  <si>
    <t>NIH StrokeNet National Clinical Coordinating Center</t>
  </si>
  <si>
    <t>Phase 3 trial of inosine for Parkinson's disease CCC</t>
  </si>
  <si>
    <t>TT</t>
  </si>
  <si>
    <t>U01NS090259</t>
  </si>
  <si>
    <t>SEATTLE CHILDREN'S HOSPITAL</t>
  </si>
  <si>
    <t>Prospective evaluation of barriers to patient referral and enrollment in emerging cellular therapy trials: determining methods and structure to improve equity in future trial design</t>
  </si>
  <si>
    <t>U01TR002487</t>
  </si>
  <si>
    <t>Accelerate cellular immunotherapy development for treatment of life-threatening childhood disorders</t>
  </si>
  <si>
    <t>Naional Cancer Institute, Naitonal Clinical Trials Network U10 Lead Academic Site</t>
  </si>
  <si>
    <t>U10CA180790</t>
  </si>
  <si>
    <t>SLOAN-KETTERING INST CAN RESEARCH</t>
  </si>
  <si>
    <t>Network Lead Academic Participating Site:  Memorial Sloan-Kettering Cancer Center</t>
  </si>
  <si>
    <t>U10CA180791</t>
  </si>
  <si>
    <t>ECOG-ACRIN Network Group Statistics and Data Management Center</t>
  </si>
  <si>
    <t>U10CA180794</t>
  </si>
  <si>
    <t>UNIVERSITY OF OKLAHOMA HLTH SCIENCES CTR</t>
  </si>
  <si>
    <t>Lead Academic Participating Site for the Development and Conduct of NCTN Trials</t>
  </si>
  <si>
    <t>U10CA180798</t>
  </si>
  <si>
    <t>UNIVERSITY OF WISCONSIN-MADISON</t>
  </si>
  <si>
    <t>National Clinical Trials Network Research at the University of Wisconsin</t>
  </si>
  <si>
    <t>U10CA180799</t>
  </si>
  <si>
    <t>UNIVERSITY OF MICHIGAN AT ANN ARBOR</t>
  </si>
  <si>
    <t>UM LAPs- U10 Grant</t>
  </si>
  <si>
    <t>award as an NCI National Clinical Trials Network Lead Academic Participating Site</t>
  </si>
  <si>
    <t>U10CA180801</t>
  </si>
  <si>
    <t>Johns Hopkins University NCTN Lead Academic Site Program</t>
  </si>
  <si>
    <t>U10CA180802</t>
  </si>
  <si>
    <t>STANFORD UNIVERSITY</t>
  </si>
  <si>
    <t>Stanford University NCTN- Network Lead Academic Site</t>
  </si>
  <si>
    <t>U10CA180816</t>
  </si>
  <si>
    <t>UNIVERSITY OF UTAH</t>
  </si>
  <si>
    <t>Huntsman Cancer Institute/Univ of Utah Network Lead Academic Participating Site</t>
  </si>
  <si>
    <t>U10CA180818</t>
  </si>
  <si>
    <t>SWOG Statistics and Data Management Center</t>
  </si>
  <si>
    <t>U10CA180819</t>
  </si>
  <si>
    <t>Statistics Core for SWOG SDMC</t>
  </si>
  <si>
    <t>Data Management Core for SWOG SDMC</t>
  </si>
  <si>
    <t>Administrative Core for SWOG SDMC</t>
  </si>
  <si>
    <t>ECOG-ACRIN MEDICAL RESEARCH FOUNDATION</t>
  </si>
  <si>
    <t>Member Site Core</t>
  </si>
  <si>
    <t>U10CA180820</t>
  </si>
  <si>
    <t>ECOG-ACRIN Operations Center</t>
  </si>
  <si>
    <t>ECOG-ACRIN Network Group Operations Center</t>
  </si>
  <si>
    <t>Clinical Trials Development Core</t>
  </si>
  <si>
    <t>BRIGHAM AND WOMEN'S HOSPITAL</t>
  </si>
  <si>
    <t>U10CA180821</t>
  </si>
  <si>
    <t>Alliance for Clinical Trials in Oncology Operations Center - BIQSFP Supplements</t>
  </si>
  <si>
    <t>Alliance for Clinical Trials in Oncology Operations Center</t>
  </si>
  <si>
    <t>Administrative Supplement - A151804 irAE Biobanking</t>
  </si>
  <si>
    <t>UNIVERSITY OF PITTSBURGH AT PITTSBURGH</t>
  </si>
  <si>
    <t>NRG Oncology Statistical and Data Management Center</t>
  </si>
  <si>
    <t>U10CA180822</t>
  </si>
  <si>
    <t>UNIVERSITY OF CHICAGO</t>
  </si>
  <si>
    <t>NRG Oncology - Statistical and Data Management Center</t>
  </si>
  <si>
    <t>Yale Cancer Center NCTN</t>
  </si>
  <si>
    <t>National Clinical Trials Network (NCTN)</t>
  </si>
  <si>
    <t>U10CA180826</t>
  </si>
  <si>
    <t>Hutchinson Center as Lead Academic Participating Site (U10)</t>
  </si>
  <si>
    <t>U10CA180828</t>
  </si>
  <si>
    <t>NCI NCTN- Network Lead Academic Participating Site: USC</t>
  </si>
  <si>
    <t>U10CA180830</t>
  </si>
  <si>
    <t>WASHINGTON UNIVERSITY</t>
  </si>
  <si>
    <t>Washington University/ Siteman Cancer Center Lead Academic Site</t>
  </si>
  <si>
    <t>U10CA180833</t>
  </si>
  <si>
    <t>UNIVERSITY OF COLORADO DENVER</t>
  </si>
  <si>
    <t xml:space="preserve">University of Colorado NTCN Lead Academic Participating Site (LAPS) </t>
  </si>
  <si>
    <t>U10CA180834</t>
  </si>
  <si>
    <t>WAYNE STATE UNIVERSITY</t>
  </si>
  <si>
    <t>NCI National Clinical Trials Network-Network Lead Academic Participating Site</t>
  </si>
  <si>
    <t>U10CA180835</t>
  </si>
  <si>
    <t>NCI National Clinical Trials Network-Network Lead Academic Participating Sites</t>
  </si>
  <si>
    <t>U10CA180836</t>
  </si>
  <si>
    <t>NCTN Lead Academic Participating Sites Application</t>
  </si>
  <si>
    <t>U10CA180838</t>
  </si>
  <si>
    <t>NCI NCTN-Network Lead Academic Site at UPCI</t>
  </si>
  <si>
    <t>U10CA180844</t>
  </si>
  <si>
    <t>UNIVERSITY OF CALIFORNIA AT DAVIS</t>
  </si>
  <si>
    <t>UCDCCC NCTN U10 Program</t>
  </si>
  <si>
    <t>U10CA180846</t>
  </si>
  <si>
    <t>VANDERBILT UNIVERSITY MEDICAL CENTER</t>
  </si>
  <si>
    <t>Vanderbilt Network Lead Academic Participating Site for the NCTN</t>
  </si>
  <si>
    <t>U10CA180847</t>
  </si>
  <si>
    <t>OHIO STATE UNIVERSITY</t>
  </si>
  <si>
    <t>OSU as Network Lead Academic Participating Site for the NCI NCTN</t>
  </si>
  <si>
    <t>U10CA180850</t>
  </si>
  <si>
    <t>CASE WESTERN RESERVE UNIVERSITY</t>
  </si>
  <si>
    <t>CWRU Case Comprehensive Cancer Center NCTN  Lead Academic Participating Site</t>
  </si>
  <si>
    <t>U10CA180853</t>
  </si>
  <si>
    <t>DARTMOUTH-HITCHCOCK CLINIC</t>
  </si>
  <si>
    <t>Dartmouth Lead Participation in NCI National Clinical Trials Network</t>
  </si>
  <si>
    <t>U10CA180854</t>
  </si>
  <si>
    <t>DARTMOUTH COLLEGE</t>
  </si>
  <si>
    <t>UNIVERSITY OF ALABAMA AT BIRMINGHAM</t>
  </si>
  <si>
    <t>NCTN Deep South Research Consortium</t>
  </si>
  <si>
    <t>U10CA180855</t>
  </si>
  <si>
    <t>NCI National Clinical Trials Network U10</t>
  </si>
  <si>
    <t>U10CA180857</t>
  </si>
  <si>
    <t>UNIVERSITY OF TX MD ANDERSON CAN CTR</t>
  </si>
  <si>
    <t>UT MD Anderson Cancer Center Network Lead Academic Participating Site (LAP)</t>
  </si>
  <si>
    <t>U10CA180858</t>
  </si>
  <si>
    <t>ITSC for Leukemia: Novel Molecular Strategies for NCTN: 'Individualized' Therapie</t>
  </si>
  <si>
    <t>U10CA180861</t>
  </si>
  <si>
    <t>QUEEN'S UNIVERSITY AT KINGSTON</t>
  </si>
  <si>
    <t>NCIC Clinical Trials Group - Canadian Collaborating Clinical Trials Network</t>
  </si>
  <si>
    <t>U10CA180863</t>
  </si>
  <si>
    <t>Canadian Cancer Trials Group - Canadian Collaborating Clinical Trials Network: Statistics and Data Management Core</t>
  </si>
  <si>
    <t>Canadian Cancer Trials Group - Canadian Collaborating Clinical Trials Network: Clinical Trials Development &amp; Member Site Core</t>
  </si>
  <si>
    <t>Canadian Cancer Trials Group - Canadian Collaborating Clinical Trials Network</t>
  </si>
  <si>
    <t>EMORY UNIVERSITY</t>
  </si>
  <si>
    <t>Winship Cancer Institute, National Clinical Trials Network Lead Academic Particip</t>
  </si>
  <si>
    <t>U10CA180864</t>
  </si>
  <si>
    <t>ROSWELL PARK CANCER INSTITUTE CORP</t>
  </si>
  <si>
    <t>Network Lead Academic Participating Site Grant from the Roswell Cancer Inst.</t>
  </si>
  <si>
    <t>U10CA180866</t>
  </si>
  <si>
    <t>NCTN Lead Academic Participating Site at Dana-Farber/Partners Cancer Care</t>
  </si>
  <si>
    <t>U10CA180867</t>
  </si>
  <si>
    <t>NRG ONCOLOGY FOUNDATION, INC.</t>
  </si>
  <si>
    <t>NRG Oncology Network Group Operations Center - BIQSFP</t>
  </si>
  <si>
    <t>U10CA180868</t>
  </si>
  <si>
    <t>NRG ONCOLOGY NETWORK GROUP OPERATIONS CENTER</t>
  </si>
  <si>
    <t>NRG Oncology Network Group Operations Center</t>
  </si>
  <si>
    <t>UT SOUTHWESTERN MEDICAL CENTER</t>
  </si>
  <si>
    <t>UT Southwestern NCI National Clinical Trials Network Lead Academic Site - U10</t>
  </si>
  <si>
    <t>U10CA180870</t>
  </si>
  <si>
    <t>Statistics and Data Center for the Alliance for Clinical Trials in Oncology</t>
  </si>
  <si>
    <t>U10CA180882</t>
  </si>
  <si>
    <t>Alliance Statistics and Data Management Center</t>
  </si>
  <si>
    <t>CHILDREN'S HOSP OF PHILADELPHIA</t>
  </si>
  <si>
    <t>COG NCTN Network Group Operations Center - Member Site Core</t>
  </si>
  <si>
    <t>U10CA180886</t>
  </si>
  <si>
    <t>COG NCTN Network Group Operations Center - Clinical Trials Development Core</t>
  </si>
  <si>
    <t>COG NCTN Network Group Operations Center - Administrative Core</t>
  </si>
  <si>
    <t>COG NCTN Network Group Operations Center</t>
  </si>
  <si>
    <t>PUBLIC HEALTH INSTITUTE</t>
  </si>
  <si>
    <t>SWOG Network Group Operations Center of the NCTN</t>
  </si>
  <si>
    <t>U10CA180888</t>
  </si>
  <si>
    <t>NCTN BIQSFP Supplements 2020</t>
  </si>
  <si>
    <t>BIQSFP Non Real-Time Integrated Projects for SWOG NCTN Grant Year 08</t>
  </si>
  <si>
    <t>COG SDMC - Statistics Core</t>
  </si>
  <si>
    <t>U10CA180899</t>
  </si>
  <si>
    <t>COG SDMC - Data Management Core</t>
  </si>
  <si>
    <t>COG SDMC - Administrative Core</t>
  </si>
  <si>
    <t>Children's Oncology Group Statistics and Data Center</t>
  </si>
  <si>
    <t>ECOG-ACRIN Thoracic Malignancies Integrated Translational Science Center</t>
  </si>
  <si>
    <t>U10CA180950</t>
  </si>
  <si>
    <t>JAEB CENTER FOR HEALTH RESEARCH, INC.</t>
  </si>
  <si>
    <t>DIABETIC RETINOPATHY CLINICAL RESEARCH NETWORK COORDINATING CENTER</t>
  </si>
  <si>
    <t>U10EY014231</t>
  </si>
  <si>
    <t>NORTHWESTERN UNIVERSITY AT CHICAGO</t>
  </si>
  <si>
    <t>Diabetic Retinopathy Clinical Research Network Chair Grant</t>
  </si>
  <si>
    <t>U10EY023207</t>
  </si>
  <si>
    <t>SCORE2 Comparative Trial (SCT)</t>
  </si>
  <si>
    <t>U10EY023521</t>
  </si>
  <si>
    <t>THE EMMES COMPANY, LLC</t>
  </si>
  <si>
    <t>U10EY023529</t>
  </si>
  <si>
    <t>PENNSYLVANIA STATE UNIV HERSHEY MED CTR</t>
  </si>
  <si>
    <t>U10EY023533</t>
  </si>
  <si>
    <t>Heart Failure Clinical Research Network Coordinating Center</t>
  </si>
  <si>
    <t>U10HL084904</t>
  </si>
  <si>
    <t>Mayo Heart Failure Regional Clinical Center</t>
  </si>
  <si>
    <t>U10HL110262</t>
  </si>
  <si>
    <t>THOMAS JEFFERSON UNIVERSITY</t>
  </si>
  <si>
    <t>The Jefferson Regional Clinical Center for Heart Failure Network</t>
  </si>
  <si>
    <t>U10HL110297</t>
  </si>
  <si>
    <t>Heart Failure Clinical Trials Network</t>
  </si>
  <si>
    <t>U10HL110302</t>
  </si>
  <si>
    <t>SALsalate to Improve Exercise toleraNce and LVDD in T2dm-DHF (SALIENT-DHF trial)</t>
  </si>
  <si>
    <t>U10HL110309</t>
  </si>
  <si>
    <t>Heart Failure Clinical Research Network Regional Clinical Center (U10)</t>
  </si>
  <si>
    <t>U10HL110312</t>
  </si>
  <si>
    <t>Renal Sympathetic Denervation in Congestive Heart Failure</t>
  </si>
  <si>
    <t>U10HL110336</t>
  </si>
  <si>
    <t>Harvard Regional Clinical Center of the NHLBI Heart Failure Network</t>
  </si>
  <si>
    <t>U10HL110337</t>
  </si>
  <si>
    <t>UNIVERSITY OF PENNSYLVANIA</t>
  </si>
  <si>
    <t>Mid Atlantic Heart Failure Network</t>
  </si>
  <si>
    <t>U10HL110338</t>
  </si>
  <si>
    <t>UNIVERSITY OF VERMONT &amp; ST AGRIC COLLEGE</t>
  </si>
  <si>
    <t>New England, New York and Quebec Regional Clinical Center</t>
  </si>
  <si>
    <t>U10HL110342</t>
  </si>
  <si>
    <t>Virology Core</t>
  </si>
  <si>
    <t>U19AI082630</t>
  </si>
  <si>
    <t>Tissue and Clinical Core</t>
  </si>
  <si>
    <t>Reversal of Immune Failure with Viral Cure in Chronic HCV Infection</t>
  </si>
  <si>
    <t>Restoration of Innate Immunity with Viral Cure</t>
  </si>
  <si>
    <t>Project 2: The Impact of Immunotherapy on Human Vaccination</t>
  </si>
  <si>
    <t>Project 1: Perturbation of Pre-Existing Immunity to Chronic Viral Infection Through Immunotherapy</t>
  </si>
  <si>
    <t>Pilot/Feasibility Studies Program</t>
  </si>
  <si>
    <t>Mechanisms of Restoring T Cell Immunity after Cure of Chronic Viral Infection</t>
  </si>
  <si>
    <t>Induction and Recovery of T Cells after Cure of Chronic Viral Infection</t>
  </si>
  <si>
    <t>Impact of Immunotherapy on Viral Immunity in Humans</t>
  </si>
  <si>
    <t>Epigenetic Plasticity of HCV-Specific CD8 T Cells after Antiviral Therapy</t>
  </si>
  <si>
    <t>Core D: Antigen Receptor Identification and Tracking Core</t>
  </si>
  <si>
    <t>Core C: Humoral and Serological Core</t>
  </si>
  <si>
    <t>Core B: Clinical Core</t>
  </si>
  <si>
    <t>Core A: Administrative Core</t>
  </si>
  <si>
    <t>Sequencing and Viral Evolution Core</t>
  </si>
  <si>
    <t>U19AI117950</t>
  </si>
  <si>
    <t>Programming Long Term Durable HIV-1 Specific T cell Responses</t>
  </si>
  <si>
    <t>Engineering T cells to Provide Durable Control of HIV-1 Replication</t>
  </si>
  <si>
    <t>Designing T cells to Functionally Cure HIV-1 infection</t>
  </si>
  <si>
    <t>C34-modified Coreceptors as Potent Trans-dominant Inhibitors of HIV-1 Entry</t>
  </si>
  <si>
    <t>A PHASE I STUDY OF C34-CXCR4 MODIFIED CD4 T CELLS IN HIV-1 INFECTED INDIVIDUALS</t>
  </si>
  <si>
    <t>MEDICAL COLLEGE OF WISCONSIN</t>
  </si>
  <si>
    <t>A Data Resource for Analyzing Blood and Marrow Transplants</t>
  </si>
  <si>
    <t>U24CA076518</t>
  </si>
  <si>
    <t>AMERICAN COLLEGE OF RADIOLOGY</t>
  </si>
  <si>
    <t>Imaging and Radiation Oncology Core (IROC) Group</t>
  </si>
  <si>
    <t>U24CA180803</t>
  </si>
  <si>
    <t>NRG Oncology Biospecimen Bank</t>
  </si>
  <si>
    <t>U24CA196067</t>
  </si>
  <si>
    <t>THE ALLIANCE NCTN BIOREPOSITORY AND BIOSPECIMEN RESOURCE</t>
  </si>
  <si>
    <t>U24CA196171</t>
  </si>
  <si>
    <t>The Alliance NCTN Biorepository and Biospecimen Resource</t>
  </si>
  <si>
    <t>ECOG-ACRIN Biospecimen Bank to Support NCTN</t>
  </si>
  <si>
    <t>U24CA196172</t>
  </si>
  <si>
    <t>ECOG-ACRIN Biorepositories to Support NCTN</t>
  </si>
  <si>
    <t>Continuation of the Nonalcoholic Steatohepatitis Clinical Research Network (NASH CRN) Data Coordinating Center</t>
  </si>
  <si>
    <t>U24DK061730</t>
  </si>
  <si>
    <t>VCRC-VF Fellowship</t>
  </si>
  <si>
    <t>U54AR057319</t>
  </si>
  <si>
    <t>VCRC Patient Contact Registry Research Program</t>
  </si>
  <si>
    <t>VCRC Longitudinal Study</t>
  </si>
  <si>
    <t>VCRC Genetics and Genomics Program</t>
  </si>
  <si>
    <t>VCRC Clinical Outcomes Program</t>
  </si>
  <si>
    <t>VCRC Biomarker Development Program</t>
  </si>
  <si>
    <t>VCRC Administrative Unit -CO-FUND</t>
  </si>
  <si>
    <t>Vasculitis Clinical Research Consortium (VCRC)</t>
  </si>
  <si>
    <t>Longitudinal Studies for Vasculitis</t>
  </si>
  <si>
    <t>Demonstration Clinical Research Project</t>
  </si>
  <si>
    <t>MASSACHUSETTS INSTITUTE OF TECHNOLOGY</t>
  </si>
  <si>
    <t>Trans Network Project</t>
  </si>
  <si>
    <t>U54CA210180</t>
  </si>
  <si>
    <t>Research Supplements to Promote Diversity in Health-Related Research (Admin Supp - Clinical Trial Not Allowed)</t>
  </si>
  <si>
    <t>Project 2:  Tumor characteristics and their effect on therapeutic distribution and efficacy</t>
  </si>
  <si>
    <t>Project 1: Modeling the Interface between Non-invasive Imaging and Drug Distribution</t>
  </si>
  <si>
    <t>MIT/Mayo Physical Sciences Center for Drug Distribution and Efficacy in Brain Tumors</t>
  </si>
  <si>
    <t>Education and Outreach Core</t>
  </si>
  <si>
    <t>Core 2:  Animal and Pharmacology</t>
  </si>
  <si>
    <t>Core 1 - Data Handling and Integration</t>
  </si>
  <si>
    <t>Tumor Intrinsic and Microenvironmental Mechanisms Driving Drug Combination Efficacy and Resistance in AML</t>
  </si>
  <si>
    <t>U54CA224019</t>
  </si>
  <si>
    <t>Impact of Leukemia Microenvironment on Response to Targeted Therapies in AML</t>
  </si>
  <si>
    <t>Genetics and Signaling of Drug Resistance and Sensitivity in AML Cell Lines, Xenografts, and Primary Patient Samples</t>
  </si>
  <si>
    <t>Drug Combinations to Enhance Sensitivity and Circumvent Resistance</t>
  </si>
  <si>
    <t>Dissecting Single-cell Response or resistance to novel combination therapy in AML using mass cytometry</t>
  </si>
  <si>
    <t>University of Texas PDX Development and Trial Center</t>
  </si>
  <si>
    <t>U54CA224065</t>
  </si>
  <si>
    <t>Research Project 3: Optimizing DNA damage repair-targeted combination therapy</t>
  </si>
  <si>
    <t>Research Project 1: PDX-based trials of precision medicine for treatment of KRAS mutant lung cancers</t>
  </si>
  <si>
    <t>Project 2: Building Combinatorial Therapies against KRAS-mutant Colorectal and Pancreatic Cancer</t>
  </si>
  <si>
    <t>Pilot Projects and Trans-Network Activities</t>
  </si>
  <si>
    <t>PDX Core</t>
  </si>
  <si>
    <t>Evaluating drug combinations, efficacy and adaptive feedback in KRAS inhibition</t>
  </si>
  <si>
    <t>Bioinformatics Core</t>
  </si>
  <si>
    <t>HARVARD MEDICAL SCHOOL</t>
  </si>
  <si>
    <t>Systems Pharmacology of Therapeutic and Adverse Responses to ImmuneCheckpoint and Small Molecule Drugs</t>
  </si>
  <si>
    <t>U54CA225088</t>
  </si>
  <si>
    <t>Project 3: Mechanisms of immunotherapy action</t>
  </si>
  <si>
    <t>Project 2: Measuring and modeling the tumor and immune microenvironment before and  during therapy and at the time of drug resistance</t>
  </si>
  <si>
    <t>Project 1: Multi-scale modeling of adaptive drug resistance in BRAF-mutant melanoma</t>
  </si>
  <si>
    <t>Outreach Core</t>
  </si>
  <si>
    <t>Core 1: Systems Pharmacology Core</t>
  </si>
  <si>
    <t>RADIANT Clinic and Data Coordinating Center</t>
  </si>
  <si>
    <t>U54DK118612</t>
  </si>
  <si>
    <t>Discovery and Analysis Program</t>
  </si>
  <si>
    <t>Database and Biorepository Core</t>
  </si>
  <si>
    <t>Center for Identification and Study of Individuals with Atypical Diabetes Mellitus</t>
  </si>
  <si>
    <t>LSU PENNINGTON BIOMEDICAL RESEARCH CTR</t>
  </si>
  <si>
    <t>Tracking &amp; Evaluation Core</t>
  </si>
  <si>
    <t>U54GM104940</t>
  </si>
  <si>
    <t>Professional Development Core</t>
  </si>
  <si>
    <t>Pilot Projects Program</t>
  </si>
  <si>
    <t>Louisiana Clinical and Translational Science Center</t>
  </si>
  <si>
    <t>LA CaTS Supplement NOT-OD-21-101</t>
  </si>
  <si>
    <t>LA CaTS Supplement NOT-GM-21-018 'Pregnancy Complications and Cardiometabolic Health in American Indian Women'</t>
  </si>
  <si>
    <t>Health Literacy Core</t>
  </si>
  <si>
    <t>Health Disparities and SARS-COV-2 Evolution: A Focused Viral Genomics Study</t>
  </si>
  <si>
    <t>Ethics &amp; Regulatory Knowledge Core</t>
  </si>
  <si>
    <t>Effects of E-Cigarettes on the Lung Metabolome in People Living with HIV</t>
  </si>
  <si>
    <t>Cyberinfrastructure Enhancement Core</t>
  </si>
  <si>
    <t>Community Engagement &amp; Outreach Resource</t>
  </si>
  <si>
    <t>Clinical Research Resources</t>
  </si>
  <si>
    <t>Clinical Research Design, Epidemiology and Biostatistics Core</t>
  </si>
  <si>
    <t>Biomedical Informatics Core</t>
  </si>
  <si>
    <t>WEST VIRGINIA UNIVERSITY</t>
  </si>
  <si>
    <t>West Virginia Clinical and Translational Science Institute: Improving Health through Partnerships and Transformative Research</t>
  </si>
  <si>
    <t>U54GM104942</t>
  </si>
  <si>
    <t>Tracking and Evaluation Core</t>
  </si>
  <si>
    <t>Technologies and Resources for Core Laboratories</t>
  </si>
  <si>
    <t>Emergence, Progression and Impact of SARS-CoV-2 Variants in West Virginia</t>
  </si>
  <si>
    <t>Driving Cutting Edge Clinical Trial Enrollment in Rural Populations: West Virginia's Mobile Clinical Trials Unit</t>
  </si>
  <si>
    <t>Developing novel strategies to increase COVID-19 testing among underserved and vulnerable populations in West Virginia through community and state partnerships</t>
  </si>
  <si>
    <t>Community Engagement and Outreach</t>
  </si>
  <si>
    <t>Clinical Research Resources and Facilities</t>
  </si>
  <si>
    <t>Clinical Research Design, Epidemiology, and Biostatistics Core</t>
  </si>
  <si>
    <t>UNIVERSITY OF PUERTO RICO MED SCIENCES</t>
  </si>
  <si>
    <t>U54GM133807</t>
  </si>
  <si>
    <t>Technologies and Resources for Research Laboratories</t>
  </si>
  <si>
    <t>SARS-CoV-2 genomic surveillance across the island of Puerto Rico</t>
  </si>
  <si>
    <t>Hispanic Alliance for Clinical and Translational Research (Alliance)</t>
  </si>
  <si>
    <t>Community Engagement and Outreach Core</t>
  </si>
  <si>
    <t>Channeling the voice of underserved communities on nutritional insufficiency and unaddressed needs on maternal infant health.</t>
  </si>
  <si>
    <t>Biostatistics, Epidemiology, and Research Design Core</t>
  </si>
  <si>
    <t>Biomedical Informatics, Bioinformatics and Cyberinfrastructure  Enhancement Core</t>
  </si>
  <si>
    <t>CHILDREN'S RESEARCH INSTITUTE</t>
  </si>
  <si>
    <t>Dissociation of efficacy from side effects of anti-inflammatory therapies in Duchenne muscular dystrophy</t>
  </si>
  <si>
    <t>U54HD090254</t>
  </si>
  <si>
    <t>Broad pharmacodynamic biomarker discovery after a single dose of prednisone, and effect on sleep parameters using a mobile health device</t>
  </si>
  <si>
    <t>Bridging pharmacodynamic biomarkers to endoscopic and clinical outcomes in pediatric inflammatory bowel disease</t>
  </si>
  <si>
    <t>Bridging pharmacodynamic biomarkers to clinical outcomes in pediatric inflammatory diseases</t>
  </si>
  <si>
    <t>BOSTON CHILDREN'S HOSPITAL</t>
  </si>
  <si>
    <t>Mouse Neurodevelopmental Behavior Core</t>
  </si>
  <si>
    <t>U54HD090255</t>
  </si>
  <si>
    <t>Mouse Gene Manipulation Core</t>
  </si>
  <si>
    <t>Molecular Genetics Core</t>
  </si>
  <si>
    <t>Mechanisms of Synapse Remodeling in TSC</t>
  </si>
  <si>
    <t>Clinical/Translational Core</t>
  </si>
  <si>
    <t>Cellular Imaging Core</t>
  </si>
  <si>
    <t>Boston Intellectual and Developmental Disabilities Research Center</t>
  </si>
  <si>
    <t>BROAD INSTITUTE, INC.</t>
  </si>
  <si>
    <t>There and Back Again: Epigenetic Reinforcement of Cellular Signaling States - Overall</t>
  </si>
  <si>
    <t>U54HG008097</t>
  </si>
  <si>
    <t>Deciphering the Role of Kinase Signaling and Epigenetic States in a Down Syndrome Model of Alzheimer's Disease</t>
  </si>
  <si>
    <t>Data Generation</t>
  </si>
  <si>
    <t>Data Analysis</t>
  </si>
  <si>
    <t>Community Outreach</t>
  </si>
  <si>
    <t>TECHNOLOGIES AND RESOURCES FOR CORE LABORATORIES</t>
  </si>
  <si>
    <t>U54MD007587</t>
  </si>
  <si>
    <t>RESEARCH DESIGN &amp; BIOSTATISTICS</t>
  </si>
  <si>
    <t>REGULATORY KNOWLEDGE &amp; SUPPORT</t>
  </si>
  <si>
    <t>Puerto Rico Clinical and Translational Research Consortium (PRCTRC)</t>
  </si>
  <si>
    <t>PROFESSIONAL DEVELOPMENT</t>
  </si>
  <si>
    <t>EVALUATION CORE</t>
  </si>
  <si>
    <t>COMMUNITY- BASED RESEARCH</t>
  </si>
  <si>
    <t>COLLABORATIONS &amp; PARTNERSHIPS</t>
  </si>
  <si>
    <t>CLINICAL RESEARCH RESOURCES AND FACILITES</t>
  </si>
  <si>
    <t>C&amp;T PILOT PROJECT PROGRAM</t>
  </si>
  <si>
    <t>BIOMEDICAL INFORMATICS</t>
  </si>
  <si>
    <t>MOREHOUSE SCHOOL OF MEDICINE</t>
  </si>
  <si>
    <t>Research Desogn and Biostatistics Core</t>
  </si>
  <si>
    <t>U54MD007588</t>
  </si>
  <si>
    <t>Regulatory Knowledge and Support Core</t>
  </si>
  <si>
    <t>RCMI Infrastructure for Clinical and Translational Research (RCTR) (U54)</t>
  </si>
  <si>
    <t>Professional Dev Core</t>
  </si>
  <si>
    <t>Evaluation core</t>
  </si>
  <si>
    <t>Community-Based Core</t>
  </si>
  <si>
    <t>Collaborations/Partnerships Core</t>
  </si>
  <si>
    <t>Clinical Research Resources and Facilities Core</t>
  </si>
  <si>
    <t>Clinical and Translational Pilot Projects</t>
  </si>
  <si>
    <t>Upstream Regulation and Downstream effectors of c-MYC in Ovarian Cancer</t>
  </si>
  <si>
    <t>U54MD007600</t>
  </si>
  <si>
    <t>Investigator Development Core</t>
  </si>
  <si>
    <t>Intervention to promote physical activation and improve sleep and feeding practices in infants for preventing obesity early in life (The Baby-Act Trial)</t>
  </si>
  <si>
    <t>Infrastructure Core</t>
  </si>
  <si>
    <t>Community Engagement Core</t>
  </si>
  <si>
    <t>Center for Collaborative Research in Minority Health and Health Disparities</t>
  </si>
  <si>
    <t>Center for Colaborative Research in Minority Health and Health Disparities</t>
  </si>
  <si>
    <t>Adopting a Precision Medicine Paradigm in Puerto Rico: leveraging ancestral diversity to identify predictors of clopidogrel response in Caribbean Hispanics</t>
  </si>
  <si>
    <t>Research Infrastructure Core</t>
  </si>
  <si>
    <t>U54MD007602</t>
  </si>
  <si>
    <t>Reduced DNA Repair Capacity Leads to Increased Risk of Uterine Fibroids (UFs) in African Americans</t>
  </si>
  <si>
    <t>Recruitment Core</t>
  </si>
  <si>
    <t>Center for Translational Research in Health Disparities- RCMI Supplement Young Adult (18-24) Community Mental Health WorkersVaccine Hesitancy, Uptake and Community Engagement</t>
  </si>
  <si>
    <t>Center for Translational Research in Health Disparities</t>
  </si>
  <si>
    <t>Building Biobehavioral Goal Directed Resilience among African American Women (Project GRIT)</t>
  </si>
  <si>
    <t>African American Women Treated with tPA</t>
  </si>
  <si>
    <t>Administrative Supplements for RCMI Practice-Based Clinical Research Networks</t>
  </si>
  <si>
    <t>A Multi-Level Community Based Approach to PrEP Uptake for African American Women</t>
  </si>
  <si>
    <t>Training Core</t>
  </si>
  <si>
    <t>U54NS065736</t>
  </si>
  <si>
    <t>Project 4: Synucleinopathy Biomarkers and the Skin</t>
  </si>
  <si>
    <t>Project 3: Diagnosis and Treatment of Multiple System Atrophy</t>
  </si>
  <si>
    <t>Project 2: Splanchnic Capacitance and Abnormal Blood Pressure Regulation in Autonomic Failure</t>
  </si>
  <si>
    <t>Project 1: Longitudinal Observational Study of Autonomic Synucleinopathies</t>
  </si>
  <si>
    <t>Autonomic Rare Diseases Clinical Research Consortium - Datamining Supplement</t>
  </si>
  <si>
    <t>Autonomic Rare Diseases Clinical Research Consortium</t>
  </si>
  <si>
    <t>MSKCC Pilot Center for Precision Disease Modeling</t>
  </si>
  <si>
    <t>U54OD020355</t>
  </si>
  <si>
    <t>JOSLIN DIABETES CENTER</t>
  </si>
  <si>
    <t>PERL: A multi-center clinical trial of allopurinol to prevent GFR loss in T1D</t>
  </si>
  <si>
    <t>UC4DK101108</t>
  </si>
  <si>
    <t>NCTN - Network Lead Academic Participating Site: USC</t>
  </si>
  <si>
    <t>UG1CA180830</t>
  </si>
  <si>
    <t>UNIVERSITY OF HAWAII AT MANOA</t>
  </si>
  <si>
    <t>The Hawaii Minority/Underserved NCORP</t>
  </si>
  <si>
    <t>UG1CA189804</t>
  </si>
  <si>
    <t>Hawai'i Minority/Underserved NCORP</t>
  </si>
  <si>
    <t>WESTERN STATES CANCER RESEARCH NCORP</t>
  </si>
  <si>
    <t>Western States Cancer Research NCORP</t>
  </si>
  <si>
    <t>UG1CA189805</t>
  </si>
  <si>
    <t>NCORP: Colorado Cancer Research Program</t>
  </si>
  <si>
    <t>VIA CHRISTI REGIONAL MEDICAL CENTER</t>
  </si>
  <si>
    <t>National Community Oncology Research Project</t>
  </si>
  <si>
    <t>UG1CA189808</t>
  </si>
  <si>
    <t>CHI INSTITUTE FOR RESEARCH &amp; INNOVATION</t>
  </si>
  <si>
    <t>CIRI Oncology Research Alliance (CORA)</t>
  </si>
  <si>
    <t>UG1CA189809</t>
  </si>
  <si>
    <t>CIRI Oncology Research Alliance</t>
  </si>
  <si>
    <t>COMMONSPIRIT HEALTH RESEARCH INSTITUTE</t>
  </si>
  <si>
    <t>ESSENTIA INSTITUTE OF RURAL HEALTH</t>
  </si>
  <si>
    <t>Essentia Health Community Cancer Research Program NCORP</t>
  </si>
  <si>
    <t>UG1CA189812</t>
  </si>
  <si>
    <t>Essentia Health Community Cancer Research Program - NCORP</t>
  </si>
  <si>
    <t>BAY AREA TUMOR INSTITUTE</t>
  </si>
  <si>
    <t>Bay Area Tumor Institute NCORP</t>
  </si>
  <si>
    <t>National Community Oncology Research Program, NCORP</t>
  </si>
  <si>
    <t>UG1CA189817</t>
  </si>
  <si>
    <t>Bay Area Tumor Institute NCI Community Oncology Research Program (NCORP) Community Sites</t>
  </si>
  <si>
    <t>KAISER FOUNDATION RESEARCH INSTITUTE</t>
  </si>
  <si>
    <t>Kaiser Permanente NCI National Community Oncology Research Program, NCORP</t>
  </si>
  <si>
    <t>UG1CA189821</t>
  </si>
  <si>
    <t>Kaiser Permanente NCI National Community Oncology Research Program NCORP</t>
  </si>
  <si>
    <t>OZARK HEALTH VENTURES, LLC</t>
  </si>
  <si>
    <t>Ozark Health Ventures, LLC dba Cancer Research for the Ozarks (CRO)</t>
  </si>
  <si>
    <t>UG1CA189822</t>
  </si>
  <si>
    <t>Ozark Health Ventures LLC dba Cancer Research for the Ozarks (CRO)</t>
  </si>
  <si>
    <t>ALLIANCE NCTN FOUNDATION</t>
  </si>
  <si>
    <t>Alliance NCORP Research Base - BIQSFP Supplements</t>
  </si>
  <si>
    <t>UG1CA189823</t>
  </si>
  <si>
    <t>Alliance NCORP Research Base</t>
  </si>
  <si>
    <t>SANFORD RESEARCH/USD</t>
  </si>
  <si>
    <t>Sanford Community Cancer Program of the North Central Plains (NCORP)</t>
  </si>
  <si>
    <t>UG1CA189825</t>
  </si>
  <si>
    <t>Sanford Community Cancer Program of the North Central Plains</t>
  </si>
  <si>
    <t>ECOG-ACRIN NCORP Research Base</t>
  </si>
  <si>
    <t>UG1CA189828</t>
  </si>
  <si>
    <t>COVID-19 RELated Barriers to Trial Participation Equity (CO-RELaTE)</t>
  </si>
  <si>
    <t>SOUTHERN NEVADA CANCER RESEARCH FDN</t>
  </si>
  <si>
    <t>Nevada Cancer Research Foundation-NCI Community Oncology Research Program</t>
  </si>
  <si>
    <t>UG1CA189829</t>
  </si>
  <si>
    <t>NCI Community Oncology Research Program (NCORP) Community Sites (UG1 Clinical Trial Required)</t>
  </si>
  <si>
    <t>DECATUR MEMORIAL HOSPITAL</t>
  </si>
  <si>
    <t>Heartland Cancer Research NCORP</t>
  </si>
  <si>
    <t>UG1CA189830</t>
  </si>
  <si>
    <t>LSU HEALTH SCIENCES CENTER</t>
  </si>
  <si>
    <t>Gulf South Minority-based NCI Community Oncology Research Program</t>
  </si>
  <si>
    <t>UG1CA189854</t>
  </si>
  <si>
    <t>Gulf South Minority/Underserved Clinical Trials Network (Gulf South M/U CTN)</t>
  </si>
  <si>
    <t>UNIVERSITY OF NEW MEXICO HEALTH SCIS CTR</t>
  </si>
  <si>
    <t>NCI Community Oncology Research Program Minority Underserved Community Sites</t>
  </si>
  <si>
    <t>UG1CA189856</t>
  </si>
  <si>
    <t>NCI Community Oncology Research Program (NCORP) Minority/Underserved Community Sites</t>
  </si>
  <si>
    <t>SOUTHEAST CLINICAL ONCOL RES CONSORTIUM</t>
  </si>
  <si>
    <t>Southeast Clinical Oncology Research Consortium, Inc. (SCOR)</t>
  </si>
  <si>
    <t>UG1CA189858</t>
  </si>
  <si>
    <t>MONTEFIORE MEDICAL CENTER (BRONX, NY)</t>
  </si>
  <si>
    <t>Minority-Based Community Oncology Research Program</t>
  </si>
  <si>
    <t>UG1CA189859</t>
  </si>
  <si>
    <t>MINORITY-BASED COMMUNITY ONCOLOGY PROGRAM</t>
  </si>
  <si>
    <t>Creation of Database and Biorepository of myeloma and precursor MGUS in a minority rich population from the Bronx</t>
  </si>
  <si>
    <t>SPECTRUM HEALTH HOSPITALS</t>
  </si>
  <si>
    <t>Cancer Research Consortium of West Michigan (CRCWM)</t>
  </si>
  <si>
    <t>UG1CA189860</t>
  </si>
  <si>
    <t>CARLE FOUNDATION</t>
  </si>
  <si>
    <t>Carle Cancer Center NCI Community Oncology Research Progran (NCORP)</t>
  </si>
  <si>
    <t>UG1CA189861</t>
  </si>
  <si>
    <t>Carle Cancer Center NCI Community Oncology Research Program (NCORP)</t>
  </si>
  <si>
    <t>HEALTHPARTNERS INSTITUTE</t>
  </si>
  <si>
    <t>Metro-Minnesota Community Oncology Research Consortium (MMCORC)</t>
  </si>
  <si>
    <t>UG1CA189863</t>
  </si>
  <si>
    <t>Metro-Minnesota Community Clinical Oncology Program (MM-CCOP)</t>
  </si>
  <si>
    <t>NRG Oncology NCORP Research Base</t>
  </si>
  <si>
    <t>UG1CA189867</t>
  </si>
  <si>
    <t>VCU Massey Cancer Center Minority/Underserved NCI Community Oncology Research Program</t>
  </si>
  <si>
    <t>UG1CA189869</t>
  </si>
  <si>
    <t>VCU Massey Cancer Center Minority Based NCI Community Oncology Research Program</t>
  </si>
  <si>
    <t>OCHSNER CLINIC FOUNDATION</t>
  </si>
  <si>
    <t>Ochsner NCI Community Oncology Research Program</t>
  </si>
  <si>
    <t>UG1CA189870</t>
  </si>
  <si>
    <t>MONTANA CANCER CONSORTIUM</t>
  </si>
  <si>
    <t>Montana Cancer Consortium: An Inclusive and Collaborative Approach to Clinical Trial Accrual and Cancer Care Delivery Research across Montana, Idaho and Wyoming</t>
  </si>
  <si>
    <t>UG1CA189872</t>
  </si>
  <si>
    <t>Montana Cancer Consortium NCORP</t>
  </si>
  <si>
    <t>BAPTIST MEMORIAL HOSPITAL - TIPTON</t>
  </si>
  <si>
    <t>Baptist Memorial Health Care/Mid South NCORP Minority Underserved Consortium</t>
  </si>
  <si>
    <t>UG1CA189873</t>
  </si>
  <si>
    <t>Baptist Health System/Mid South NCORP Minority Underserved Consortium</t>
  </si>
  <si>
    <t>The Pacific Cancer Research Consortium (PCRC), an NCORP Community Site</t>
  </si>
  <si>
    <t>UG1CA189953</t>
  </si>
  <si>
    <t>COLUMBUS COMMUNITY CLINICAL ONCOLOGY PRG</t>
  </si>
  <si>
    <t>Columbus NCORP RFA-CA-18-016</t>
  </si>
  <si>
    <t>UG1CA189954</t>
  </si>
  <si>
    <t>Columbus NCI Community Oncology Research Program (NCORP)</t>
  </si>
  <si>
    <t>MARSHFIELD CLINIC RESEARCH FOUNDATION</t>
  </si>
  <si>
    <t>Wisconsin NCI Community Oncology Research Program (WiNCORP)</t>
  </si>
  <si>
    <t>UG1CA189956</t>
  </si>
  <si>
    <t>DAYTON CLINICAL ONCOLOGY PROGRAM</t>
  </si>
  <si>
    <t>Dayton Clinical Oncology Program</t>
  </si>
  <si>
    <t>UG1CA189957</t>
  </si>
  <si>
    <t>ALFRED I. DU PONT HOSP FOR CHILDREN</t>
  </si>
  <si>
    <t>Nemours NCI Community Oncology Research Program (NCORP)</t>
  </si>
  <si>
    <t>UG1CA189958</t>
  </si>
  <si>
    <t>Columbia University Minority/Underserved Site NCI Community Oncology Research Program</t>
  </si>
  <si>
    <t>UG1CA189960</t>
  </si>
  <si>
    <t>SAINT JOSEPH MERCY HEALTH SYSTEM</t>
  </si>
  <si>
    <t>Michigan Cancer Research Consortium NCORP</t>
  </si>
  <si>
    <t>UG1CA189971</t>
  </si>
  <si>
    <t>MICHIGAN CANCER RESEARCH CONSORTIUM</t>
  </si>
  <si>
    <t>PRISMA HEALTH-UPSTATE</t>
  </si>
  <si>
    <t>NCORP of the Carolinas (Greenville Health System NCORP)</t>
  </si>
  <si>
    <t>UG1CA189972</t>
  </si>
  <si>
    <t>NORTHSIDE HOSPITAL ATLANTA</t>
  </si>
  <si>
    <t>Georgia NCI Community Oncology Research Program (NCORP)</t>
  </si>
  <si>
    <t>UG1CA189997</t>
  </si>
  <si>
    <t>Georgia NCI Community Oncology Research Program (GA NCORP)</t>
  </si>
  <si>
    <t>WILLIAM BEAUMONT HOSPITAL RESEARCH INST</t>
  </si>
  <si>
    <t>Beaumont NCI Community Oncology Research Program</t>
  </si>
  <si>
    <t>UG1CA190002</t>
  </si>
  <si>
    <t>AURORA HEALTH CARE, INC.</t>
  </si>
  <si>
    <t>NCI Community Oncology Research Program (NCORP) - Community Sites</t>
  </si>
  <si>
    <t>UG1CA190140</t>
  </si>
  <si>
    <t>Aurora NCORP Community Site</t>
  </si>
  <si>
    <t>NCI, National Clinical Trials Network Lead Academic Participating Site (LAPS) UG1</t>
  </si>
  <si>
    <t>UG1CA232760</t>
  </si>
  <si>
    <t>UM LAPs - UG1 Grant</t>
  </si>
  <si>
    <t>NCTN LAPS-U10</t>
  </si>
  <si>
    <t>UG1CA233160</t>
  </si>
  <si>
    <t>NCI National Clinical Trials Network ? Network Lead Academic Participating Site</t>
  </si>
  <si>
    <t>UG1CA233163</t>
  </si>
  <si>
    <t>Huntsman Cancer Institute/ University of Utah Network Lead Academic Participating Site Application</t>
  </si>
  <si>
    <t>UG1CA233178</t>
  </si>
  <si>
    <t>UG1CA233180</t>
  </si>
  <si>
    <t>NCI NCTN-Network Lead Academic Participating Site at UPMC Hillman Cancer Center</t>
  </si>
  <si>
    <t>UG1CA233184</t>
  </si>
  <si>
    <t>Network Lead Academic Participating Site Grant from the Roswell Park Cancer Institute</t>
  </si>
  <si>
    <t>UG1CA233191</t>
  </si>
  <si>
    <t>A Lead Academic Participating Site in Oklahoma for the Design and Conduct of NCTN Clinical Trials</t>
  </si>
  <si>
    <t>UG1CA233193</t>
  </si>
  <si>
    <t>UG1CA233196</t>
  </si>
  <si>
    <t>MCW NCTN Lead Academic Participating Site</t>
  </si>
  <si>
    <t>UG1CA233198</t>
  </si>
  <si>
    <t>UNIVERSITY OF ROCHESTER</t>
  </si>
  <si>
    <t>Rochester Network Lead Academic Participating Site</t>
  </si>
  <si>
    <t>UG1CA233230</t>
  </si>
  <si>
    <t>Winship National Clinical Trials Network Lead Academic Participating Site</t>
  </si>
  <si>
    <t>UG1CA233247</t>
  </si>
  <si>
    <t>Network Lead Academic Participating Sites (LAPS) - this RFA: These academic institutions/sites provide scientific leadership in development and conduct of clinical trials in association with one or more adult Network Groups as well as substantial accrual to clinical trials conducted across the entire NCTN</t>
  </si>
  <si>
    <t>UG1CA233270</t>
  </si>
  <si>
    <t>UG1CA233277</t>
  </si>
  <si>
    <t>Network Lead Academic Participating Site:  Memorial Sloan Kettering Cancer Center</t>
  </si>
  <si>
    <t>UG1CA233290</t>
  </si>
  <si>
    <t>UT Southwestern NCI National Clinical Trials Network Lead Academic Site</t>
  </si>
  <si>
    <t>UG1CA233302</t>
  </si>
  <si>
    <t>Northwestern University Lead Academic Participating Site Supplement Year 2</t>
  </si>
  <si>
    <t>UG1CA233320</t>
  </si>
  <si>
    <t>Northwestern University Lead Academic Participating Site</t>
  </si>
  <si>
    <t>UT MD Anderson Cancer Center Network Lead Academic Participating Site (LAP) UG1</t>
  </si>
  <si>
    <t>UG1CA233329</t>
  </si>
  <si>
    <t>UG1CA233330</t>
  </si>
  <si>
    <t>OSU as a Network Lead Academic Participating Site for the NCI NCTN</t>
  </si>
  <si>
    <t>UG1CA233331</t>
  </si>
  <si>
    <t>Yale Cancer Center NCTN LAPS</t>
  </si>
  <si>
    <t>UG1CA233337</t>
  </si>
  <si>
    <t>Washington University/Siteman Cancer Center Lead Academic Site</t>
  </si>
  <si>
    <t>UG1CA233339</t>
  </si>
  <si>
    <t>UCDCCC NCTN UG1 PROGRAM</t>
  </si>
  <si>
    <t>UC Davis Comprehensive Cancer Center</t>
  </si>
  <si>
    <t>UG1CA233340</t>
  </si>
  <si>
    <t>Sidney Kimmel Cancer Center LAPS Institutional Collaboration</t>
  </si>
  <si>
    <t>UG1CA233341</t>
  </si>
  <si>
    <t>UNC Lead Academic Participating Site</t>
  </si>
  <si>
    <t>UG1CA233373</t>
  </si>
  <si>
    <t>UNIVERSITY OF KANSAS MEDICAL CENTER</t>
  </si>
  <si>
    <t>The University of Kansas Cancer Center's- MCA Rural NCORP</t>
  </si>
  <si>
    <t>UG1CA239767</t>
  </si>
  <si>
    <t>DRCR Network</t>
  </si>
  <si>
    <t>UG1EY014231</t>
  </si>
  <si>
    <t>The SCORE2 Long-Term Follow-Up (SCORE2 LTF)</t>
  </si>
  <si>
    <t>UG1EY023533</t>
  </si>
  <si>
    <t>Abramson Cancer Center BMT/CTN Core Clinical Center</t>
  </si>
  <si>
    <t>UG1HL069286</t>
  </si>
  <si>
    <t>MEDICAL UNIVERSITY OF SOUTH CAROLINA</t>
  </si>
  <si>
    <t>Pediatric Heart Network Clinical Research Center - Medical University of South Carolina</t>
  </si>
  <si>
    <t>UG1HL135689</t>
  </si>
  <si>
    <t>TUFTS UNIVERSITY BOSTON</t>
  </si>
  <si>
    <t>Tufts Clinical and Translational Research Institute</t>
  </si>
  <si>
    <t>UL1TR001064</t>
  </si>
  <si>
    <t>The Ohio State University Center for clinical and Translational Science</t>
  </si>
  <si>
    <t>UL1TR001070</t>
  </si>
  <si>
    <t>Institute for Clinical and Translational Research</t>
  </si>
  <si>
    <t>UL1TR001079</t>
  </si>
  <si>
    <t>Colorado Clinical and Translational Sciences Institute</t>
  </si>
  <si>
    <t>UL1TR001082</t>
  </si>
  <si>
    <t>Harvard Clinical and Translational Science Center</t>
  </si>
  <si>
    <t>UL1TR001102</t>
  </si>
  <si>
    <t>UT Southwestern Center for Translational Medicine (UL1/KL2/TL1)</t>
  </si>
  <si>
    <t>UL1TR001105</t>
  </si>
  <si>
    <t>Indiana Clinical and Translational Sciences Institute</t>
  </si>
  <si>
    <t>UL1TR001108</t>
  </si>
  <si>
    <t>North Carolina Translational &amp; Clinical Sciences Institute (NC TraCS)</t>
  </si>
  <si>
    <t>UL1TR001111</t>
  </si>
  <si>
    <t>Duke CTSA (Composite)</t>
  </si>
  <si>
    <t>grant provides infrastructure for researchers at Duke to conduct clinical trials, train young scientists and share developments across a consortium of more than 60 other leading centers throughout the country and beyond.</t>
  </si>
  <si>
    <t>UL1TR001117</t>
  </si>
  <si>
    <t>UNIVERSITY OF TEXAS HLTH SCIENCE CENTER</t>
  </si>
  <si>
    <t>Institute for Integration of Medicine &amp; Science: A Partnership to Improve Health</t>
  </si>
  <si>
    <t>UL1TR001120</t>
  </si>
  <si>
    <t>GEORGETOWN UNIVERSITY</t>
  </si>
  <si>
    <t>Maternal Morbidity and Mortality: Risk Factors, Early Detection and Personalized Intervention</t>
  </si>
  <si>
    <t>UL1TR001409</t>
  </si>
  <si>
    <t>GHUCCTS N3C COVID data mapping</t>
  </si>
  <si>
    <t>Georgetown-Howard Universities Center for Clinical and Translational Science (GHUCCTS)</t>
  </si>
  <si>
    <t>STATE UNIVERSITY OF NEW YORK AT BUFFALO</t>
  </si>
  <si>
    <t>University of Buffalo Clinical and Translational Science Institute</t>
  </si>
  <si>
    <t>UL1TR001412</t>
  </si>
  <si>
    <t>CTSA Administrative Supplement QA/QC</t>
  </si>
  <si>
    <t>Buffalo Clinical and Translational Research Center</t>
  </si>
  <si>
    <t>UNIVERSITY OF CALIFORNIA-IRVINE</t>
  </si>
  <si>
    <t>University of California Health Participation in the National COVID Cohort Collaborative (N3C)</t>
  </si>
  <si>
    <t>UL1TR001414</t>
  </si>
  <si>
    <t>UC Irvine CTSA Quality Assurance Supplement</t>
  </si>
  <si>
    <t>THE SEARCH FOR COVID-19 PREVENTION AND CURE: ADDRESSING THE CRITICAL ROLE OF INNATE/ADAPTIVE IMMUNITY BY INTEGRATING NOVEL INFORMATICS, TRANSLATIONAL TECHNOLOGIES, AND ONGOING CLINICAL TRIAL RESEARCH</t>
  </si>
  <si>
    <t>Institute for Clinical and Translational Science</t>
  </si>
  <si>
    <t>UAB Center for Clinical and Translational Science (CCTS)</t>
  </si>
  <si>
    <t>UL1TR001417</t>
  </si>
  <si>
    <t>LCenter for Clinical and Translational Science and Training</t>
  </si>
  <si>
    <t>UL1TR001425</t>
  </si>
  <si>
    <t>Continuing education for clinicians in the genomics era</t>
  </si>
  <si>
    <t>Cincinnati Center for Clinical and Translational Sciences and Training</t>
  </si>
  <si>
    <t>Center for Clinical and Translational Science and Training</t>
  </si>
  <si>
    <t>Training</t>
  </si>
  <si>
    <t>Using social networks to map and evaluate team science across CTSA hubs</t>
  </si>
  <si>
    <t>UL1TR001427</t>
  </si>
  <si>
    <t>Together: Transforming and Translating Discovery to Improve Health</t>
  </si>
  <si>
    <t>CTSA Program: Admin Supplements for Quality Assurance/Quality Control Position</t>
  </si>
  <si>
    <t>UC San Diego Clinical and Translational Research Institute</t>
  </si>
  <si>
    <t>UL1TR001442</t>
  </si>
  <si>
    <t>NEW YORK UNIVERSITY SCHOOL OF MEDICINE</t>
  </si>
  <si>
    <t>Clinical and Translational Science Award</t>
  </si>
  <si>
    <t>AW</t>
  </si>
  <si>
    <t>UL1TR001445</t>
  </si>
  <si>
    <t>South Carolina Clinical and Translational Research Institute (SCTR)</t>
  </si>
  <si>
    <t>UL1TR001450</t>
  </si>
  <si>
    <t>South Carolina Clinical &amp; Translational Research Institute (SCTR)</t>
  </si>
  <si>
    <t>Southern California Clinical and Translational Science Institute</t>
  </si>
  <si>
    <t>UL1TR001855</t>
  </si>
  <si>
    <t>Southern California Clinical and Translational Institute</t>
  </si>
  <si>
    <t>Yale Clinical and Translational Science Award</t>
  </si>
  <si>
    <t>UL1TR001863</t>
  </si>
  <si>
    <t>Richard Torres Diversity in Health Related Research</t>
  </si>
  <si>
    <t>Juan Vasquez Diversity in Health Related Research</t>
  </si>
  <si>
    <t>Developing policies and practices to leverage data innovation to promote study recruitment.</t>
  </si>
  <si>
    <t>UL1TR001873</t>
  </si>
  <si>
    <t>Phenotypic Diversity in COVID-19</t>
  </si>
  <si>
    <t>UL1TR001878</t>
  </si>
  <si>
    <t>Institutional Clinical and Translational Science Award</t>
  </si>
  <si>
    <t>UNIVERSITY OF CALIFORNIA LOS ANGELES</t>
  </si>
  <si>
    <t>UCLA Clinical Translational Science Institute</t>
  </si>
  <si>
    <t>UL1TR001881</t>
  </si>
  <si>
    <t xml:space="preserve">A Multi Pilot of a Tool to Assist in Clinical Trial Registration and Reporting </t>
  </si>
  <si>
    <t>UNIVERSITY OF KENTUCKY</t>
  </si>
  <si>
    <t>Kentucky Center for Clinical and Translational Science</t>
  </si>
  <si>
    <t>UL1TR001998</t>
  </si>
  <si>
    <t>Michigan Institute for Clinical and Health Research (MICHR)</t>
  </si>
  <si>
    <t>UL1TR002240</t>
  </si>
  <si>
    <t>Vanderbilt Institute for Clinical and Translational Research (VICTR) -Identifying correlates of functional immunity in SARS-CoV-2 convalescent plasma</t>
  </si>
  <si>
    <t>UL1TR002243</t>
  </si>
  <si>
    <t>Vanderbilt Institute for Clinical and Translational Research (VICTR)</t>
  </si>
  <si>
    <t>Passive Immunity Trial for Our Neighbors (PassITON): A randomized, placebo-controlled multi-site trial of anti-SARS-CoV-2 convalescent plasma to treat hospitalized adults with COVID-19</t>
  </si>
  <si>
    <t>UNIVERSITY OF WASHINGTON</t>
  </si>
  <si>
    <t>Transform Dissemination and Implementation Science in CTSA Programs</t>
  </si>
  <si>
    <t>UL1TR002319</t>
  </si>
  <si>
    <t>Institute of Translational Health Sciences</t>
  </si>
  <si>
    <t>WU INSTITUTE OF CLINICAL AND TRANSLATIONAL SCIENCES</t>
  </si>
  <si>
    <t>UL1TR002345</t>
  </si>
  <si>
    <t>WU ICTS - Resource Development to Facilitate sIRB Review for Multi-Site Research</t>
  </si>
  <si>
    <t>Washington University Institute of Clinical Translational Sciences</t>
  </si>
  <si>
    <t>Washington University Institute of Clinical and Translational Sciences</t>
  </si>
  <si>
    <t>WASHINGTON UNIVERSITY INSTITUTE OF CLINICAL AND TRANSLATIONAL SCIENCES</t>
  </si>
  <si>
    <t>RADx-UP: Improving the Response of Local Urban and Rural Communities to Disparities in Covid-19 Testing</t>
  </si>
  <si>
    <t>UL1TR002366</t>
  </si>
  <si>
    <t>Quality Control/Quality Assurance Reviews for CTSA Submissions</t>
  </si>
  <si>
    <t xml:space="preserve">Frontiers: University of Kansas Clinical and Translational Science Institute </t>
  </si>
  <si>
    <t>Oregon Clinical and Translational Research Institute Quality Assurance and Quality Control Project</t>
  </si>
  <si>
    <t>UL1TR002369</t>
  </si>
  <si>
    <t>Oregon Clinical and Translational Research Institute - The National COVID Cohort Collaborative (N3C)</t>
  </si>
  <si>
    <t>Oregon Clinical and Translational Research Institute - Evaluation of OCTRI's Response to COVID-19</t>
  </si>
  <si>
    <t>Oregon Clinical and Translational Research Institute</t>
  </si>
  <si>
    <t>Mayo Clinic Center for clinical and Translational Science (CCaTS)</t>
  </si>
  <si>
    <t>UL1TR002377</t>
  </si>
  <si>
    <t>Mayo Clinic Center for Clinical and Translational Science (CCaTS UL1 Supplement)</t>
  </si>
  <si>
    <t>Mayo Clinic Center for Clinical and Translational Science (CCaTS UL1 Supplement - Dr. Timothy Curry)</t>
  </si>
  <si>
    <t>Mayo Clinic Center for Clinical and Translational Science (CCaTS UL1 Supplement - Dr. Regan Theiler)</t>
  </si>
  <si>
    <t>Implementing a Maternal health and PRegnancy Outcomes Vision for Everyone (IMPROVE)</t>
  </si>
  <si>
    <t>UL1TR002378</t>
  </si>
  <si>
    <t>Georgia CTSA Research Supplement to Promote Diversity in Health-Related Research (Hernandez)</t>
  </si>
  <si>
    <t>Georgia CTSA Research Supplement to Promote Diversity in Health-Related Research (Dunn)</t>
  </si>
  <si>
    <t>Georgia CTSA Research Supplement to Promote Diversity in Health-Related Research (Cobran)</t>
  </si>
  <si>
    <t>Georgia Clinical &amp; Translational Science Alliance (GaCTSA)</t>
  </si>
  <si>
    <t>WEILL MEDICAL COLL OF CORNELL UNIV</t>
  </si>
  <si>
    <t>Disparities in COVID Disease Severity and Outcomes in New York City</t>
  </si>
  <si>
    <t>UL1TR002384</t>
  </si>
  <si>
    <t>Clinical and Translational Science Center</t>
  </si>
  <si>
    <t>Re-Entry Supplement: Investigation of Oral Microbial Enzymes for the Detection and Treatment of Periodontal Disease</t>
  </si>
  <si>
    <t>UL1TR002489</t>
  </si>
  <si>
    <t>North Carolina Translational and Clinical Science Institute (NC TraCS)</t>
  </si>
  <si>
    <t>ICEES+ COVID-19 Open Infrastructure to Democratize and Accelerate Cross-Institutional Clinical Data Sharing and Research</t>
  </si>
  <si>
    <t>Diversity Supplement: Delivery of Anaerobic Microbes to Treat Ulcerative Colitis</t>
  </si>
  <si>
    <t>CTSA Diversity Supplement - Vielot - Effectiveness of Recombinant Herpes Zoster Vaccine in Older U.S. Adults</t>
  </si>
  <si>
    <t>CTSA Administrative Supplement for Quality Assurance/Quality Control Position</t>
  </si>
  <si>
    <t>CAMP FHIR: Lightweight, Open-Source FHIR Conversion Software to Support EHR Data Harmonization and Research</t>
  </si>
  <si>
    <t>University of Minnesota Clinical and TranslationalmScience Institute (UMN CTSI)</t>
  </si>
  <si>
    <t>UL1TR002494</t>
  </si>
  <si>
    <t>University of Minnesota Clinical and Translational Science Institute (UMN CTSI)</t>
  </si>
  <si>
    <t>Quality Assurance and Quality Control Project Management: Improving Submissions and Study Conduct in the Human Subjects Research Prior Approval Process</t>
  </si>
  <si>
    <t>UL1TR002529</t>
  </si>
  <si>
    <t>Utah Center for Clinical and Translational Science</t>
  </si>
  <si>
    <t>UL1TR002538</t>
  </si>
  <si>
    <t>Infrastructure Support for Participation in the N3C Data Repository</t>
  </si>
  <si>
    <t>Down Syndrome: A UPDB Discovery Cohort for Translating Genes, Brain and Behaviors to Treatment</t>
  </si>
  <si>
    <t>Community-Academic Partnership to Address COVID-19 Among Utah Community Health Centers</t>
  </si>
  <si>
    <t>The Harvard Clinical and Translational Science Center</t>
  </si>
  <si>
    <t>UL1TR002541</t>
  </si>
  <si>
    <t>SMART IRB, A NATIONAL SINGLE IRB RELIANCE PLATFORM TO SUPPORT MULTI-SITE HUMAN RESEARCH STUDIES</t>
  </si>
  <si>
    <t>Clinical and Translational Science Collaborative of Cleveland</t>
  </si>
  <si>
    <t>UL1TR002548</t>
  </si>
  <si>
    <t>ALBERT EINSTEIN COLLEGE OF MEDICINE</t>
  </si>
  <si>
    <t>CTSA Administrative Supplement for Informatics Core: A novel AI/ML system to predict respiratory failure and ARDS in Covid-19 patients</t>
  </si>
  <si>
    <t>UL1TR002556</t>
  </si>
  <si>
    <t>Convalescent Plasma to Limit Coronavirus Associated Complications: A Randomized Blinded Phase 2 Study Comparing the Efficacy and Safety of Anti-SARS-CoV-2 Plasma to Placebo in COVID-19 hospitalized pa</t>
  </si>
  <si>
    <t>ALBERT EINSTEIN COLLEGE OF MEDICINE, INC</t>
  </si>
  <si>
    <t>Research Supplement to Promote Diversity in Health Related Research</t>
  </si>
  <si>
    <t>UL1TR002649</t>
  </si>
  <si>
    <t>Quality Assurance and Reporting</t>
  </si>
  <si>
    <t>N3C &amp; All of Us Research Program Collaborative Project</t>
  </si>
  <si>
    <t>National COVID Cohort Collaborative (N3C)</t>
  </si>
  <si>
    <t>Center for Clinical and Translational Research</t>
  </si>
  <si>
    <t>UNIVERSITY OF TEXAS HLTH SCI CTR HOUSTON</t>
  </si>
  <si>
    <t>Convalescent Plasma to Limit Coronavirus Associated Complications</t>
  </si>
  <si>
    <t>UL1TR003167</t>
  </si>
  <si>
    <t>Center for Clinical and Translational Sciences (CCTS)</t>
  </si>
  <si>
    <t>Addressing COVID-19 Testing Disparities in Vulnerable Populations Using a Community JITAI (Just in Time Adaptive Intervention) Approach - Phase II</t>
  </si>
  <si>
    <t>HARVARD SCHOOL OF PUBLIC HEALTH</t>
  </si>
  <si>
    <t>SDMC - IMPAACT Leadership Group</t>
  </si>
  <si>
    <t>UM1AI068616</t>
  </si>
  <si>
    <t>LOC-IMPAACT Leadership Group  Pharmacokinetics and Safety of Remdesivir for Treatment of COVID-19 in Pregnant Women in the US</t>
  </si>
  <si>
    <t>The International Maternal Pediatric Adolescent AIDS Clinical Trials (IMPAACT) Network</t>
  </si>
  <si>
    <t>UM1AI068632</t>
  </si>
  <si>
    <t>LOC-IMPAACT Leadership Group</t>
  </si>
  <si>
    <t>IMPAACT Leadership Group</t>
  </si>
  <si>
    <t>MAGEE-WOMEN'S RES INST AND FOUNDATION</t>
  </si>
  <si>
    <t>Leadership and Operations Center (LOC): Microbicide Trials Network</t>
  </si>
  <si>
    <t>UM1AI068633</t>
  </si>
  <si>
    <t>Statistical and Data Management Center (SDMC), AIDS Clinical Trials Group (ACTG)</t>
  </si>
  <si>
    <t>UM1AI068634</t>
  </si>
  <si>
    <t>Leadership and Operations Center (LOC), AIDS Clinical Trials Group (ACTG); LOC 1/</t>
  </si>
  <si>
    <t>UM1AI068636</t>
  </si>
  <si>
    <t>CoVPN 3502 / ACTIV-2/A5401</t>
  </si>
  <si>
    <t>AIDS Clinical Trials Group for Research on Therapeutics for HIV and Related Infections</t>
  </si>
  <si>
    <t>A Randomized, Double-Blind, Placebo-Controlled Trial to Evaluate the Efficacy of Hydroxychloroquine and Azithromycin to Prevent Hospitalization or Death in Persons with COVID-19</t>
  </si>
  <si>
    <t>CHIANG MAI UNIVERSITY</t>
  </si>
  <si>
    <t>Thailand HIV/AIDS and Infectious Disease Clinical Trials Unit (THAI CTU)</t>
  </si>
  <si>
    <t>UM1AI069399</t>
  </si>
  <si>
    <t>BETH ISRAEL DEACONESS MEDICAL CENTER</t>
  </si>
  <si>
    <t>Harvard/Boston/Providence Clinical Trials Unit (Harvard/B/P CTU)</t>
  </si>
  <si>
    <t>UM1AI069412</t>
  </si>
  <si>
    <t>Boston HIV CTU</t>
  </si>
  <si>
    <t>Integrated University of Puerto Rico Clinical Trials Unit</t>
  </si>
  <si>
    <t>UM1AI069415</t>
  </si>
  <si>
    <t>Emory-CDC CTU</t>
  </si>
  <si>
    <t>UM1AI069418</t>
  </si>
  <si>
    <t xml:space="preserve">Emory- Duke- Orlando- CDC (EmDOC) Clinical Trials Unit </t>
  </si>
  <si>
    <t>CTU COVID Testing Supplement</t>
  </si>
  <si>
    <t>Weill Cornell Medicine - Rutgers New Jersey Medical School Clinical Trials Unit</t>
  </si>
  <si>
    <t>UM1AI069419</t>
  </si>
  <si>
    <t>Weill Cornell Medical College-New Jersey Medical School Clinical Trials Unit</t>
  </si>
  <si>
    <t>WCM-Rutgers NJMS CTU Supplement for COVID Testing</t>
  </si>
  <si>
    <t>University of North Carolina Global HIV Prevention and Treatment Clinical Trials Unit</t>
  </si>
  <si>
    <t>UM1AI069423</t>
  </si>
  <si>
    <t>University of North Carolina Global HIV Prevention and Treatment Clinical Trials</t>
  </si>
  <si>
    <t>HIV/AIDS Clinical Trials Unit (CTU) COVID-19 Admin Supplement</t>
  </si>
  <si>
    <t>UCLA AIDS Prevention and Treatment Clinical Trials Unit</t>
  </si>
  <si>
    <t>UM1AI069424</t>
  </si>
  <si>
    <t>UCSD Collaborative Clinical Trials Unit</t>
  </si>
  <si>
    <t>UM1AI069432</t>
  </si>
  <si>
    <t>The UCSD CD4 Collaborative Clinical Trial Unit</t>
  </si>
  <si>
    <t>Pooled and conventional nucleic acid testing strategies for SARS-CoV-2 to screen direct care research staff and protect HIV patients</t>
  </si>
  <si>
    <t>UZ-UCSF CTU</t>
  </si>
  <si>
    <t>UM1AI069436</t>
  </si>
  <si>
    <t>UZCHS CTU</t>
  </si>
  <si>
    <t>Vanderbilt HIV Clinical Trials Unit (CTU)</t>
  </si>
  <si>
    <t>UM1AI069439</t>
  </si>
  <si>
    <t>Vanderbilt HIV Clinical Trials Unit</t>
  </si>
  <si>
    <t>Vanderbilt CTU SARS-CoV-2 Supplement</t>
  </si>
  <si>
    <t>WITS HEALTH CONSORTIUM (PTY), LTD</t>
  </si>
  <si>
    <t>PHRU-Setshaba Clinical Trials Unit</t>
  </si>
  <si>
    <t>UM1AI069453</t>
  </si>
  <si>
    <t>KARABELO Clinical Trials Unit for NIAID Networks</t>
  </si>
  <si>
    <t>Botswana-Harvard T.H. Chan School of Public Health AIDS Initiative Partnership CTU</t>
  </si>
  <si>
    <t>UM1AI069456</t>
  </si>
  <si>
    <t>Botswana-Harvard School of Public Health AIDS Initiative Partnership CTU</t>
  </si>
  <si>
    <t>Clinical Trials Unit (CTU)</t>
  </si>
  <si>
    <t>Wits HIV Research Group CLINICAL TRIAL UNIT (CTU) reapplication</t>
  </si>
  <si>
    <t>UM1AI069463</t>
  </si>
  <si>
    <t>Clinical Trials Units for NIAID Networks (UM1)</t>
  </si>
  <si>
    <t>The Johns Hopkins Baltimore-Washington-India Clinical Trials Unit (BWI CTU)</t>
  </si>
  <si>
    <t>UM1AI069465</t>
  </si>
  <si>
    <t>Johns Hopkins University Baltimore India Clinical Trail Unit (JHUBI CTU)</t>
  </si>
  <si>
    <t>Columbia Collaborative HIV/AIDS Clinical Trials Unit</t>
  </si>
  <si>
    <t>UM1AI069470</t>
  </si>
  <si>
    <t>Columbia  Partnership for Prevention and Control of HIV/AIDS Clinical Trials Unit</t>
  </si>
  <si>
    <t>Expansion of SARS-CoV-2 Testing Supplement, Chicago Clinical Trials Unit</t>
  </si>
  <si>
    <t>UM1AI069471</t>
  </si>
  <si>
    <t>Chicago Clinical Trials Unit</t>
  </si>
  <si>
    <t>UNIVERSITY OF MIAMI SCHOOL OF MEDICINE</t>
  </si>
  <si>
    <t>Miami Treatment and Prevention Clinical Trials Unit (CTU)</t>
  </si>
  <si>
    <t>UM1AI069477</t>
  </si>
  <si>
    <t>PItt-Ohio State-Georgetown Clinical Trials Unit</t>
  </si>
  <si>
    <t>UM1AI069494</t>
  </si>
  <si>
    <t>Pitt-Ohio State Clinical Trials Unit Administrative Supplement</t>
  </si>
  <si>
    <t>Pitt-Ohio State Clinical Trials Unit</t>
  </si>
  <si>
    <t>PUBLIC HEALTH FOUNDATION ENTERPRISES</t>
  </si>
  <si>
    <t>San Francisco Bay Clinical Trials Unit (CTU)</t>
  </si>
  <si>
    <t>UM1AI069496</t>
  </si>
  <si>
    <t>San Francisco Bay Clinical Trials Unit</t>
  </si>
  <si>
    <t>San Francisco Bay Clinical Trial Unit: Expanding COVID-19 Testing in Heavily Impacted Communities in San Francisco</t>
  </si>
  <si>
    <t>Terry Beirn CPCRA Clinical Trials Unit</t>
  </si>
  <si>
    <t>UM1AI069503</t>
  </si>
  <si>
    <t>COVID Supplement to Terry Beirn CPCRA Clinical Trials Unit</t>
  </si>
  <si>
    <t>University of Rochester HIV/AIDS Clinical Trials Unit</t>
  </si>
  <si>
    <t>UM1AI069511</t>
  </si>
  <si>
    <t>The Johns Hopkins University - Uganda Clinical Trials Unit</t>
  </si>
  <si>
    <t>UM1AI069530</t>
  </si>
  <si>
    <t>Johns Hopkins University Kampala-Nanning Clinical Trial Unit</t>
  </si>
  <si>
    <t>University of Pennsylvania HIV Clinical Trials Unit</t>
  </si>
  <si>
    <t>UM1AI069534</t>
  </si>
  <si>
    <t>Philadelphia HIV Therapeutics and Prevention Clinical Trials Unit</t>
  </si>
  <si>
    <t>Laboratory Center, AIDS Clinical Trials Group (ACTG); LC 2 / 3</t>
  </si>
  <si>
    <t>UM1AI106701</t>
  </si>
  <si>
    <t>Clinical evaluation of SARS-CoV-2  subunit vaccine in a Phase I human clinical study</t>
  </si>
  <si>
    <t>AIDS Clinical Trial Group Laboratory Center</t>
  </si>
  <si>
    <t>A5401 COVID Supplement</t>
  </si>
  <si>
    <t>Laboratory Center (LC):  Microbicide Trials Network</t>
  </si>
  <si>
    <t>UM1AI106707</t>
  </si>
  <si>
    <t>International Maternal, Adolescent and Pediatric Therapeutics Clinical Trials Network</t>
  </si>
  <si>
    <t>UM1AI106716</t>
  </si>
  <si>
    <t>International Maternal Pediatric Adolescent AIDS Clinical Trials (IMPAACT) Laboratory Center</t>
  </si>
  <si>
    <t>Breast Milk and COVID-19</t>
  </si>
  <si>
    <t>Collaboratory of AIDS Researchers for Eradication (CARE)</t>
  </si>
  <si>
    <t>UM1AI126619</t>
  </si>
  <si>
    <t>University of Pennsylvania Clinical Autoimmunity Center of Excellence</t>
  </si>
  <si>
    <t>UM1AI144288</t>
  </si>
  <si>
    <t>ST. JUDE CHILDREN'S RESEARCH HOSPITAL</t>
  </si>
  <si>
    <t>Pediatric Brain Tumor ConsortiumA multi-institutional consortium devoted to novel phase I and II clinical evaluations of experimental treatment approaches for pediatric CNS tumors.</t>
  </si>
  <si>
    <t>UM1CA081457</t>
  </si>
  <si>
    <t>Pediatric Brain Tumor Consortium (PBTC)</t>
  </si>
  <si>
    <t>Pediatric Phase 1/Pilot Consortium</t>
  </si>
  <si>
    <t>UM1CA097452</t>
  </si>
  <si>
    <t>AIDS Malignancy Consortium (AMC)</t>
  </si>
  <si>
    <t>UM1CA121947</t>
  </si>
  <si>
    <t>ICAHN SCHOOL OF MEDICINE AT MOUNT SINAI</t>
  </si>
  <si>
    <t>Adult Brain Tumor Consortium (ABTC)</t>
  </si>
  <si>
    <t>UM1CA137443</t>
  </si>
  <si>
    <t>UM1CA154967</t>
  </si>
  <si>
    <t>Princess Margaret Phase I Consorium (PMP1C)</t>
  </si>
  <si>
    <t>UM1CA186644</t>
  </si>
  <si>
    <t>North American Star Consortium</t>
  </si>
  <si>
    <t>NCI Experimental Therapeutics-Clinical Trials Network with Phase 1 Emphasis</t>
  </si>
  <si>
    <t>UM1CA186686</t>
  </si>
  <si>
    <t>Texas EXperimental Cancer Therapeutics Network - TEX CTN</t>
  </si>
  <si>
    <t>UM1CA186688</t>
  </si>
  <si>
    <t>Total Grants1</t>
  </si>
  <si>
    <t>Southwest Early Clinical Trials Consortium</t>
  </si>
  <si>
    <t>ViKTriY Early Clinical Trials Consortium (ECTC)</t>
  </si>
  <si>
    <t>UM1CA186689</t>
  </si>
  <si>
    <t>Unclear Awards</t>
  </si>
  <si>
    <t>VICKtOrY Early Clinical Trials Consortium</t>
  </si>
  <si>
    <t>Clinical Trials support</t>
  </si>
  <si>
    <t>Serial monitoring of circulating cell-free tumor DNA as measured by duplex sequencing in older patients with acute myeloid leukemia who receive azacitidine+venetoclax +/- immune checkpoint blockade</t>
  </si>
  <si>
    <t>Consortium</t>
  </si>
  <si>
    <t>Integration of single cell sequencing as a biomarker of PARP inhibitor response for IDH1 and IDH2 mutated AML and MDS</t>
  </si>
  <si>
    <t>Institute General Support</t>
  </si>
  <si>
    <t>Administrative Supplement to Support Preclinical Studies for Rogaratinib (NSC #804782) Clinical Trials</t>
  </si>
  <si>
    <t>Clinical Trial Site/Group support</t>
  </si>
  <si>
    <t>Administrative Supplement for VICKtOrY Early Clinical Trials Consortium</t>
  </si>
  <si>
    <t>Network</t>
  </si>
  <si>
    <t>NCI ET-CTN with Phase i Emphasis at UPCI</t>
  </si>
  <si>
    <t>UM1CA186690</t>
  </si>
  <si>
    <t>% Total by Type</t>
  </si>
  <si>
    <t>% of total</t>
  </si>
  <si>
    <t>Count</t>
  </si>
  <si>
    <t>Types</t>
  </si>
  <si>
    <t>NCI ETCTN Pittsburgh Cancer Consortium (PCC)</t>
  </si>
  <si>
    <t>The Johns Hopkins Translational Science Team for the ET-CTN</t>
  </si>
  <si>
    <t>UM1CA186691</t>
  </si>
  <si>
    <t>For Paper:</t>
  </si>
  <si>
    <t>The Johns Hopkins Translational Science Team and Consortium for ETCTN Studies</t>
  </si>
  <si>
    <t>Experimental Therapeutics Clinical Trials Network (ETCTN)</t>
  </si>
  <si>
    <t>Duke-UNC-Wash U Partnership for Early Phase Clinical Trials in Cancer</t>
  </si>
  <si>
    <t>UM1CA186704</t>
  </si>
  <si>
    <t>Administrative Supplements to Existing NIH Grants and Cooperative Agreements (Parent Admin Supp Clinical Trial Optional)</t>
  </si>
  <si>
    <t>XPO1 inhibitors Selinexor and Eltanexor in Combination with Venetoclax and Decitabine (ASTX727) in AML</t>
  </si>
  <si>
    <t>UM1CA186709</t>
  </si>
  <si>
    <t>Dana-Farber/Harvard Cancer Center Experimental Therapeutics Clinical Trials Network Site (DF/HCC ETCTN Site) - Incorporation of Mayo Clinic Cancer Center as an Affiliated Center</t>
  </si>
  <si>
    <t>Total Grants</t>
  </si>
  <si>
    <t>Dana-Farber/Harvard Cancer Center ET-CTN with Phase I Emphasis</t>
  </si>
  <si>
    <t>Dana?Farber/Harvard Cancer Center Experimental Therapeutics Clinical Trials Network Site (DF/HCC ETCTN Site)</t>
  </si>
  <si>
    <t>BECKMAN RESEARCH INSTITUTE/CITY OF HOPE</t>
  </si>
  <si>
    <t>Phase I Molecular and Clinical Pharmacodynamic Trials ET-CTN</t>
  </si>
  <si>
    <t>UM1CA186717</t>
  </si>
  <si>
    <t>True Clinical Trials</t>
  </si>
  <si>
    <t>Phase 1 and 2 Molecular and Clinical Pharmacodynamic Trials ETCTN</t>
  </si>
  <si>
    <t>A Correlative Biomarker Analysis for A Phase I Trial of the Combination of Lenalidomide and Blinatumomab in Patients with Relapsed or Refractory NHL</t>
  </si>
  <si>
    <t>PEP-CTN EHR to RAVE supplement</t>
  </si>
  <si>
    <t>UM1CA228823</t>
  </si>
  <si>
    <t>Children's Oncology Group Pediatric Early Phase Clinical Trial Network</t>
  </si>
  <si>
    <t>Code</t>
  </si>
  <si>
    <t>ORG_NAME</t>
  </si>
  <si>
    <t>PROJECT_TITLE</t>
  </si>
  <si>
    <t>Key_Names</t>
  </si>
  <si>
    <t>Notes</t>
  </si>
  <si>
    <t>CORE_PROJECT_NUM</t>
  </si>
  <si>
    <t>216 (88%)</t>
  </si>
  <si>
    <t>137 (56%)</t>
  </si>
  <si>
    <t>194 (89%)</t>
  </si>
  <si>
    <t>112 (51%)</t>
  </si>
  <si>
    <t>304 (91%)</t>
  </si>
  <si>
    <t>194 (58%)</t>
  </si>
  <si>
    <t>278 (91%)</t>
  </si>
  <si>
    <t>177 (58%)</t>
  </si>
  <si>
    <t>216 (89%)</t>
  </si>
  <si>
    <t>134 (55%)</t>
  </si>
  <si>
    <t>150 (84%)</t>
  </si>
  <si>
    <t>86 (48%)</t>
  </si>
  <si>
    <t>221 (98%)</t>
  </si>
  <si>
    <t>166 (74%)</t>
  </si>
  <si>
    <t>132 (83%)</t>
  </si>
  <si>
    <t>72 (45%)</t>
  </si>
  <si>
    <t>1-Manual validation of Development research cooperative agreement grants with available project titles 264 of 561 (47.1%).  2 - Data suggests that about 96% of all Cooperative agreement grants are directed toward Facilities/Network/Consortium level projects. 3 - 3.79% of these grants are possibly directed toward investigator or individual clinical trial projects</t>
  </si>
  <si>
    <t>General Clinical Research Centers/Research Program Projects and Centers</t>
  </si>
  <si>
    <t>Fellowship/Training Programs</t>
  </si>
  <si>
    <t>Total P1-3 APY</t>
  </si>
  <si>
    <t>Total P1-3 Funding</t>
  </si>
  <si>
    <t>Phase_3</t>
  </si>
  <si>
    <t>Phase_2</t>
  </si>
  <si>
    <t>Phase_1</t>
  </si>
  <si>
    <t>Combo - sets % by phase</t>
  </si>
  <si>
    <t>Row Labels (APY Counts %)</t>
  </si>
  <si>
    <t>Total_APY</t>
  </si>
  <si>
    <t>%_of_total</t>
  </si>
  <si>
    <t>Total APY</t>
  </si>
  <si>
    <t>Phase_4</t>
  </si>
  <si>
    <t>Unidentified NCT</t>
  </si>
  <si>
    <t>Total_Funding</t>
  </si>
  <si>
    <t>$17.97 ( 0.22%)</t>
  </si>
  <si>
    <t>$6.91 ( 0.09%)</t>
  </si>
  <si>
    <t>$6.08 ( 0.17%)</t>
  </si>
  <si>
    <t>$0.83 ( 0.06%)</t>
  </si>
  <si>
    <t>$2,531.29 ( 31.24%)</t>
  </si>
  <si>
    <t>$2,461.25 ( 32.74%)</t>
  </si>
  <si>
    <t>$710.91 ( 27.81%)</t>
  </si>
  <si>
    <t>$1,167.36 ( 33.34%)</t>
  </si>
  <si>
    <t>$582.98 ( 39.94%)</t>
  </si>
  <si>
    <t>$176.29 ( 2.18%)</t>
  </si>
  <si>
    <t>$152.97 ( 2.03%)</t>
  </si>
  <si>
    <t>$32.47 ( 1.27%)</t>
  </si>
  <si>
    <t>$85.36 ( 2.44%)</t>
  </si>
  <si>
    <t>$35.14 ( 2.41%)</t>
  </si>
  <si>
    <t>$261.15 ( 3.22%)</t>
  </si>
  <si>
    <t>$237.31 ( 3.16%)</t>
  </si>
  <si>
    <t>$64.85 ( 2.54%)</t>
  </si>
  <si>
    <t>$119.4 ( 3.41%)</t>
  </si>
  <si>
    <t>$53.06 ( 3.64%)</t>
  </si>
  <si>
    <t>$266.44 ( 3.29%)</t>
  </si>
  <si>
    <t>$259.09 ( 3.45%)</t>
  </si>
  <si>
    <t>$7.1 ( 0.28%)</t>
  </si>
  <si>
    <t>$161.15 ( 4.60%)</t>
  </si>
  <si>
    <t>$90.84 ( 6.22%)</t>
  </si>
  <si>
    <t>$4,850.04 ( 59.85%)</t>
  </si>
  <si>
    <t>$4,400.16 ( 58.53%)</t>
  </si>
  <si>
    <t>$1,741.21 ( 68.11%)</t>
  </si>
  <si>
    <t>$1,962.26 ( 56.04%)</t>
  </si>
  <si>
    <t>$696.68 ( 47.73%)</t>
  </si>
  <si>
    <t>Total_Phased_Funding</t>
  </si>
  <si>
    <t>Grant_Type</t>
  </si>
  <si>
    <t>% of Total</t>
  </si>
  <si>
    <t>Research Construction Programs</t>
  </si>
  <si>
    <t>Other Transactions</t>
  </si>
  <si>
    <t>Community Services Program</t>
  </si>
  <si>
    <t>Total APY (Basic and Applied research)</t>
  </si>
  <si>
    <t>2018USD</t>
  </si>
  <si>
    <t>Total NIH Funding (Basic and Applied research)</t>
  </si>
  <si>
    <t xml:space="preserve"> 1 – 387 drugs approved 2010-2019. This analysis excludes Giapreza/angiotensin II and Natpara/Parathyroid Hormone due to similarity in PMID output for their targets and contamination between applied and basic research; 2 – drugs with at least one PMID identified in search for drug name associated with NIH-funded project in RePORTER;  3 – drugs with at least one PMID describing a phased clinical trial associated with NIH-funded project in RePORTER; 4 – Average of all costs for project years corresponding to year of PMID publication describing phased clinical trial; 5 – difference in NIH costs by two-tailed Mann-Whitney U test. </t>
  </si>
  <si>
    <t>385(1)</t>
  </si>
  <si>
    <t>P-Value(5)</t>
  </si>
  <si>
    <t>Preapproval Funding per drug (2018USD millions) (4)</t>
  </si>
  <si>
    <t>% NIH funded Development research(3)</t>
  </si>
  <si>
    <t>% NIH funded Applied research(2)</t>
  </si>
  <si>
    <t>Combined</t>
  </si>
  <si>
    <t>Combined_Funded</t>
  </si>
  <si>
    <t>386(99.7%)</t>
  </si>
  <si>
    <t>DiMasi(2013USD)</t>
  </si>
  <si>
    <t>Target_ID</t>
  </si>
  <si>
    <t>Search_Term_Drug_NPC</t>
  </si>
  <si>
    <t>Search_Term_Target_NPC</t>
  </si>
  <si>
    <t>drug1</t>
  </si>
  <si>
    <t>"abiraterone acetate"[MeSH Terms] OR ("abiraterone"[All Fields] AND "acetate"[All Fields]) OR "abiraterone acetate"[All Fields] OR "zytiga"[All Fields] OR "abiraterone"[Supplementary Concept] OR "abiraterone"[All Fields] OR ("abiraterone"[Supplementary Concept] OR "abiraterone"[All Fields]) OR ("abiraterone acetate"[MeSH Terms] OR ("abiraterone"[All Fields] AND "acetate"[All Fields]) OR "abiraterone acetate"[All Fields])</t>
  </si>
  <si>
    <t>(CYP17A1) AND (1980:2020 [pdat])</t>
  </si>
  <si>
    <t>"alirocumab"[Supplementary Concept] OR "alirocumab"[All Fields] OR "praluent"[All Fields] OR "alirocumab"[Supplementary Concept] OR "alirocumab"[All Fields] OR "alirocumab"[Supplementary Concept] OR "alirocumab"[All Fields]</t>
  </si>
  <si>
    <t>(proprotein convertase subtilisin kexin type 9) AND (1980:2020 [pdat])</t>
  </si>
  <si>
    <t>drug100</t>
  </si>
  <si>
    <t>"ixazomib"[Supplementary Concept] OR "ixazomib"[All Fields] OR "ninlaro"[All Fields] OR ("ixazomib"[Supplementary Concept] OR "ixazomib"[All Fields]) OR (("ixazomib"[Supplementary Concept] OR "ixazomib"[All Fields]) AND ("citrate s"[All Fields] OR "citrates"[MeSH Terms] OR "citrates"[All Fields] OR "citric acid"[MeSH Terms] OR ("citric"[All Fields] AND "acid"[All Fields]) OR "citric acid"[All Fields] OR "citrate"[All Fields]))</t>
  </si>
  <si>
    <t>(nf-kappa b) AND (1980:2020 [pdat])</t>
  </si>
  <si>
    <t>drug101</t>
  </si>
  <si>
    <t>"ixekizumab"[Supplementary Concept] OR "ixekizumab"[All Fields] OR "taltz"[All Fields] OR "ixekizumab"[Supplementary Concept] OR "ixekizumab"[All Fields] OR "ixekizumab"[Supplementary Concept] OR "ixekizumab"[All Fields]</t>
  </si>
  <si>
    <t>(Interleukin 17) AND (1980:2020 [pdat])</t>
  </si>
  <si>
    <t>drug102</t>
  </si>
  <si>
    <t>"ledipasvir"[Supplementary Concept] OR "ledipasvir"[All Fields] OR "ledipasvir sofosbuvir drug combination"[Supplementary Concept] OR "ledipasvir sofosbuvir drug combination"[All Fields] OR "harvoni"[All Fields] OR "sofosbuvir"[MeSH Terms] OR "sofosbuvir"[All Fields] OR (("ledipasvir"[Supplementary Concept] OR "ledipasvir"[All Fields]) AND ("sofosbuvir"[MeSH Terms] OR "sofosbuvir"[All Fields])) OR (("sofosbuvir"[MeSH Terms] OR "sofosbuvir"[All Fields]) AND ("ledipasvir"[Supplementary Concept] OR "ledipasvir"[All Fields]))</t>
  </si>
  <si>
    <t>(hcv ns5a) AND (1980:2020 [pdat])</t>
  </si>
  <si>
    <t>drug103</t>
  </si>
  <si>
    <t>"lenvatinib"[Supplementary Concept] OR "lenvatinib"[All Fields] OR "lenvima"[All Fields] OR "lenvatinib"[Supplementary Concept] OR "lenvatinib"[All Fields] OR "lenvatinib"[Supplementary Concept] OR "lenvatinib"[All Fields]</t>
  </si>
  <si>
    <t>(receptor tyrosine kinase) AND (1980:2020 [pdat])</t>
  </si>
  <si>
    <t>drug104</t>
  </si>
  <si>
    <t>"lesinurad"[Supplementary Concept] OR "lesinurad"[All Fields] OR "zurampic"[All Fields] OR "lesinurad"[Supplementary Concept] OR "lesinurad"[All Fields] OR "lesinurad"[Supplementary Concept] OR "lesinurad"[All Fields]</t>
  </si>
  <si>
    <t>(urate transporter OR SLC22A12 OR URAT1) AND (1980:2020 [pdat])</t>
  </si>
  <si>
    <t>drug105</t>
  </si>
  <si>
    <t>"levomilnacipran"[MeSH Terms] OR "levomilnacipran"[All Fields] OR "fetzima"[All Fields] OR "levomilnacipran"[MeSH Terms] OR "levomilnacipran"[All Fields] OR "levomilnacipran"[MeSH Terms] OR "levomilnacipran"[All Fields]</t>
  </si>
  <si>
    <t>((serotonin reuptake transporter) OR bace1) AND (1980:2020 [pdat])</t>
  </si>
  <si>
    <t>drug106</t>
  </si>
  <si>
    <t>"lifitegrast"[Supplementary Concept] OR "lifitegrast"[All Fields] OR "xiidra"[All Fields] OR "lifitegrast"[Supplementary Concept] OR "lifitegrast"[All Fields] OR "lifitegrast"[Supplementary Concept] OR "lifitegrast"[All Fields]</t>
  </si>
  <si>
    <t>(lymphocyte function-associated antigen-1, LFA-1) AND (1980:2020 [pdat])</t>
  </si>
  <si>
    <t>"linaclotide"[Supplementary Concept] OR "linaclotide"[All Fields] OR "linzess"[All Fields] OR "linaclotide"[Supplementary Concept] OR "linaclotide"[All Fields] OR "linaclotide"[Supplementary Concept] OR "linaclotide"[All Fields] OR "linaclotide acetate"[All Fields]</t>
  </si>
  <si>
    <t>(guanylyl cyclase c) AND (1980:2020 [pdat])</t>
  </si>
  <si>
    <t>drug108</t>
  </si>
  <si>
    <t>"linagliptin"[MeSH Terms] OR "linagliptin"[All Fields] OR "tradjenta"[All Fields] OR ("linagliptin"[MeSH Terms] OR "linagliptin"[All Fields]) OR (("linagliptin"[MeSH Terms] OR "linagliptin"[All Fields] OR "bi 1356 bs"[All Fields]) AND "iv"[All Fields])</t>
  </si>
  <si>
    <t>(dipeptidyl-peptidase 4) AND (1980:2020 [pdat])</t>
  </si>
  <si>
    <t>drug109</t>
  </si>
  <si>
    <t>"liraglutid"[All Fields] OR "liraglutide"[MeSH Terms] OR "liraglutide"[All Fields] OR "victoza"[All Fields] OR "liraglutide s"[All Fields] OR "liraglutid"[All Fields] OR "liraglutide"[MeSH Terms] OR "liraglutide"[All Fields] OR "liraglutide s"[All Fields] OR "liraglutid"[All Fields] OR "liraglutide"[MeSH Terms] OR "liraglutide"[All Fields] OR "liraglutide s"[All Fields]</t>
  </si>
  <si>
    <t>(glucagon-like peptide 1) AND (1980:2020 [pdat])</t>
  </si>
  <si>
    <t>drug11</t>
  </si>
  <si>
    <t>"alogliptin"[Supplementary Concept] OR "alogliptin"[All Fields] OR "nesina"[All Fields] OR ("alogliptin"[Supplementary Concept] OR "alogliptin"[All Fields]) OR (("alogliptin"[Supplementary Concept] OR "alogliptin"[All Fields]) AND ("benzoates"[MeSH Terms] OR "benzoates"[All Fields] OR "benzoate"[All Fields]))</t>
  </si>
  <si>
    <t>drug110</t>
  </si>
  <si>
    <t>"lixisenatide"[Supplementary Concept] OR "lixisenatide"[All Fields] OR "adlyxin"[All Fields] OR "lixisenatide"[Supplementary Concept] OR "lixisenatide"[All Fields] OR "lixisenatide"[Supplementary Concept] OR "lixisenatide"[All Fields]</t>
  </si>
  <si>
    <t>"bms201038"[Supplementary Concept] OR "bms201038"[All Fields] OR "juxtapid"[All Fields] OR "lomitapide"[All Fields] OR "bms201038"[Supplementary Concept] OR "bms201038"[All Fields] OR "lomitapide"[All Fields] OR "bms201038"[Supplementary Concept] OR "bms201038"[All Fields] OR "lomitapide"[All Fields]</t>
  </si>
  <si>
    <t>(Microsomal triglyceride transfer protein) AND (1980:2020 [pdat])</t>
  </si>
  <si>
    <t>"lorcaserin"[Supplementary Concept] OR "lorcaserin"[All Fields] OR "belviq"[All Fields] OR ("lorcaserin"[Supplementary Concept] OR "lorcaserin"[All Fields]) OR (("lorcaserin"[Supplementary Concept] OR "lorcaserin"[All Fields]) AND ("hydrochlorid"[All Fields] OR "hydrochloride"[All Fields] OR "hydrochlorides"[All Fields]))</t>
  </si>
  <si>
    <t>(5-HT2C receptor) AND (1980:2020 [pdat])</t>
  </si>
  <si>
    <t>drug113</t>
  </si>
  <si>
    <t>"lucinactant"[Supplementary Concept] OR "lucinactant"[All Fields] OR "surfaxin"[All Fields] OR "lucinactant"[Supplementary Concept] OR "lucinactant"[All Fields] OR "sinapultide"[Supplementary Concept] OR "sinapultide"[All Fields]</t>
  </si>
  <si>
    <t>(surfactant protein B) AND (1980:2020 [pdat])</t>
  </si>
  <si>
    <t>drug114</t>
  </si>
  <si>
    <t>"tocilizumab"[Supplementary Concept] OR "tocilizumab"[All Fields] OR "actemra"[All Fields] OR "tocilizumab"[Supplementary Concept] OR "tocilizumab"[All Fields] OR "tocilizumab"[Supplementary Concept] OR "tocilizumab"[All Fields]</t>
  </si>
  <si>
    <t>(sterol 14-demethylase) AND (1980:2020 [pdat])</t>
  </si>
  <si>
    <t>drug115</t>
  </si>
  <si>
    <t>"ivacaftor"[Supplementary Concept] OR "ivacaftor"[All Fields] OR "lumacaftor"[Supplementary Concept] OR "lumacaftor"[All Fields] OR "lumacaftor ivacaftor drug combination"[Supplementary Concept] OR "lumacaftor ivacaftor drug combination"[All Fields] OR "orkambi"[All Fields] OR (("ivacaftor"[Supplementary Concept] OR "ivacaftor"[All Fields]) AND ("lumacaftor"[Supplementary Concept] OR "lumacaftor"[All Fields])) OR (("lumacaftor"[Supplementary Concept] OR "lumacaftor"[All Fields]) AND ("ivacaftor"[Supplementary Concept] OR "ivacaftor"[All Fields]))</t>
  </si>
  <si>
    <t>(CFTR) AND (1980:2020 [pdat])</t>
  </si>
  <si>
    <t>drug116</t>
  </si>
  <si>
    <t>"lurasidone hydrochloride"[MeSH Terms] OR ("lurasidone"[All Fields] AND "hydrochloride"[All Fields]) OR "lurasidone hydrochloride"[All Fields] OR "latuda"[All Fields] OR "lurasidone"[All Fields] OR "lurasidone s"[All Fields] OR ("lurasidone hydrochloride"[MeSH Terms] OR ("lurasidone"[All Fields] AND "hydrochloride"[All Fields]) OR "lurasidone hydrochloride"[All Fields] OR "lurasidone"[All Fields] OR "lurasidone s"[All Fields]) OR ("lurasidone hydrochloride"[MeSH Terms] OR ("lurasidone"[All Fields] AND "hydrochloride"[All Fields]) OR "lurasidone hydrochloride"[All Fields])</t>
  </si>
  <si>
    <t>((dopamine receptor) OR serotonin receptor) AND (1980:2020 [pdat])</t>
  </si>
  <si>
    <t>drug117</t>
  </si>
  <si>
    <t>"macitentan"[Supplementary Concept] OR "macitentan"[All Fields] OR "opsumit"[All Fields] OR "macitentan"[Supplementary Concept] OR "macitentan"[All Fields] OR "macitentan"[Supplementary Concept] OR "macitentan"[All Fields]</t>
  </si>
  <si>
    <t>(endothelin receptor) AND (1980:2020 [pdat])</t>
  </si>
  <si>
    <t>drug118</t>
  </si>
  <si>
    <t>"mepolizumab"[Supplementary Concept] OR "mepolizumab"[All Fields] OR "nucala"[All Fields] OR "mepolizumab"[Supplementary Concept] OR "mepolizumab"[All Fields] OR "mepolizumab"[Supplementary Concept] OR "mepolizumab"[All Fields]</t>
  </si>
  <si>
    <t>(Interleukin 5) AND (1980:2020 [pdat])</t>
  </si>
  <si>
    <t>drug119</t>
  </si>
  <si>
    <t>"metreleptin"[Supplementary Concept] OR "metreleptin"[All Fields] OR "myalept"[All Fields] OR "metreleptin"[Supplementary Concept] OR "metreleptin"[All Fields] OR "metreleptin"[Supplementary Concept] OR "metreleptin"[All Fields]</t>
  </si>
  <si>
    <t>(Leptin) AND (1980:2020 [pdat])</t>
  </si>
  <si>
    <t>drug12</t>
  </si>
  <si>
    <t>"apixaban"[Supplementary Concept] OR "apixaban"[All Fields] OR "eliquis"[All Fields] OR "apixaban s"[All Fields] OR "apixaban"[Supplementary Concept] OR "apixaban"[All Fields] OR "apixaban s"[All Fields] OR "apixaban"[Supplementary Concept] OR "apixaban"[All Fields] OR "apixaban s"[All Fields]</t>
  </si>
  <si>
    <t>(factor Xa) AND (1980:2020 [pdat])</t>
  </si>
  <si>
    <t>drug120</t>
  </si>
  <si>
    <t>"miltefosin"[All Fields] OR "miltefosine"[Supplementary Concept] OR "miltefosine"[All Fields] OR "impavido"[All Fields] OR "miltefosin"[All Fields] OR "miltefosine"[Supplementary Concept] OR "miltefosine"[All Fields] OR "miltefosin"[All Fields] OR "miltefosine"[Supplementary Concept] OR "miltefosine"[All Fields]</t>
  </si>
  <si>
    <t>drug121</t>
  </si>
  <si>
    <t>"mipomersen"[Supplementary Concept] OR "mipomersen"[All Fields] OR "kynamro"[All Fields] OR "mipomersen"[Supplementary Concept] OR "mipomersen"[All Fields] OR "mipomersen"[Supplementary Concept] OR "mipomersen"[All Fields] OR "mipomersen sodium"[All Fields]</t>
  </si>
  <si>
    <t>(APOB OR apolipoprotein B) AND (1980:2020 [pdat])</t>
  </si>
  <si>
    <t>drug122</t>
  </si>
  <si>
    <t>"mirabegron"[Supplementary Concept] OR "mirabegron"[All Fields] OR "myrbetriq"[All Fields] OR "mirabegron"[Supplementary Concept] OR "mirabegron"[All Fields] OR "mirabegron"[Supplementary Concept] OR "mirabegron"[All Fields]</t>
  </si>
  <si>
    <t>("beta 3" AND adrenergic receptor) AND (1980:2020 [pdat])</t>
  </si>
  <si>
    <t>drug123</t>
  </si>
  <si>
    <t>"naloxegol"[Supplementary Concept] OR "naloxegol"[All Fields] OR "movantik"[All Fields] OR "naloxegol"[Supplementary Concept] OR "naloxegol"[All Fields] OR "naloxegol"[Supplementary Concept] OR "naloxegol"[All Fields]</t>
  </si>
  <si>
    <t>(receptors, opioid, mu[MeSH Terms]) AND (1980:2020 [pdat])</t>
  </si>
  <si>
    <t>drug124</t>
  </si>
  <si>
    <t>"necitumumab"[Supplementary Concept] OR "necitumumab"[All Fields] OR "portrazza"[All Fields] OR "necitumumab"[Supplementary Concept] OR "necitumumab"[All Fields] OR "necitumumab"[Supplementary Concept] OR "necitumumab"[All Fields]</t>
  </si>
  <si>
    <t>(EGFR) AND (1980:2020 [pdat])</t>
  </si>
  <si>
    <t>drug125</t>
  </si>
  <si>
    <t>"netupitant"[Supplementary Concept] OR "netupitant"[All Fields] OR "netupitant palosentron drug combination"[Supplementary Concept] OR "netupitant palosentron drug combination"[All Fields] OR "akynzeo"[All Fields] OR "palonosetron"[MeSH Terms] OR "palonosetron"[All Fields] OR "palonosetron s"[All Fields] OR (("netupitant"[Supplementary Concept] OR "netupitant"[All Fields]) AND ("palonosetron"[MeSH Terms] OR "palonosetron"[All Fields] OR "palonosetron s"[All Fields])) OR (("netupitant"[Supplementary Concept] OR "netupitant"[All Fields]) AND ("palonosetron"[MeSH Terms] OR "palonosetron"[All Fields] OR ("palonosetron"[All Fields] AND "hydrochloride"[All Fields]) OR "palonosetron hydrochloride"[All Fields]) AND "Helsinn"[All Fields])</t>
  </si>
  <si>
    <t>((substance p receptor) OR tachykinin receptor 1) AND (1980:2020 [pdat])</t>
  </si>
  <si>
    <t>drug126</t>
  </si>
  <si>
    <t>"nintedanib"[Supplementary Concept] OR "nintedanib"[All Fields] OR "ofev"[All Fields] OR "nintedanib"[Supplementary Concept] OR "nintedanib"[All Fields] OR "nintedanib"[Supplementary Concept] OR "nintedanib"[All Fields]</t>
  </si>
  <si>
    <t>drug127</t>
  </si>
  <si>
    <t>"nivolumab"[MeSH Terms] OR "nivolumab"[All Fields] OR "opdivo"[All Fields] OR "nivolumab s"[All Fields] OR "nivolumab"[MeSH Terms] OR "nivolumab"[All Fields] OR "nivolumab s"[All Fields] OR "nivolumab"[MeSH Terms] OR "nivolumab"[All Fields] OR "nivolumab s"[All Fields]</t>
  </si>
  <si>
    <t>("programmed cell death 1") AND (1980:2020 [pdat])</t>
  </si>
  <si>
    <t>drug128</t>
  </si>
  <si>
    <t>"nusinersen"[Supplementary Concept] OR "nusinersen"[All Fields] OR "spinraza"[All Fields] OR "nusinersen"[Supplementary Concept] OR "nusinersen"[All Fields] OR "nusinersen"[Supplementary Concept] OR "nusinersen"[All Fields]</t>
  </si>
  <si>
    <t>((((survival motor neuron protein) OR smn) OR smn1 smn2) OR survival of motor neuron 2 protein[MeSH Terms]) AND (1980:2020 [pdat])</t>
  </si>
  <si>
    <t>"obeticholic acid"[Supplementary Concept] OR "obeticholic acid"[All Fields] OR "ocaliva"[All Fields] OR "obeticholic acid"[Supplementary Concept] OR "obeticholic acid"[All Fields] OR "obeticholic acid"[Supplementary Concept] OR "obeticholic acid"[All Fields]</t>
  </si>
  <si>
    <t>(farnesoid x receptor) AND (1980:2020 [pdat])</t>
  </si>
  <si>
    <t>drug13</t>
  </si>
  <si>
    <t>"apremilast"[Supplementary Concept] OR "apremilast"[All Fields] OR "otezla"[All Fields] OR "apremilast"[Supplementary Concept] OR "apremilast"[All Fields] OR "apremilast"[Supplementary Concept] OR "apremilast"[All Fields]</t>
  </si>
  <si>
    <t>(phosphodiesterase 4) AND (1980:2020 [pdat])</t>
  </si>
  <si>
    <t>drug130</t>
  </si>
  <si>
    <t>"obiltoxaximab"[Supplementary Concept] OR "obiltoxaximab"[All Fields] OR "anthim"[All Fields] OR "obiltoxaximab"[Supplementary Concept] OR "obiltoxaximab"[All Fields] OR "obiltoxaximab"[Supplementary Concept] OR "obiltoxaximab"[All Fields]</t>
  </si>
  <si>
    <t>(protective antigen anthrax) AND (1980:2020 [pdat])</t>
  </si>
  <si>
    <t>drug131</t>
  </si>
  <si>
    <t>"obinutuzumab"[Supplementary Concept] OR "obinutuzumab"[All Fields] OR "gazyva"[All Fields] OR "obinutuzumab"[Supplementary Concept] OR "obinutuzumab"[All Fields] OR "obinutuzumab"[Supplementary Concept] OR "obinutuzumab"[All Fields]</t>
  </si>
  <si>
    <t>(CD20) AND (1980:2020 [pdat])</t>
  </si>
  <si>
    <t>drug132</t>
  </si>
  <si>
    <t>"jetrea"[All Fields] OR "microplasmin"[Supplementary Concept] OR "microplasmin"[All Fields] OR "ocriplasmin"[All Fields] OR "microplasmin"[Supplementary Concept] OR "microplasmin"[All Fields] OR "ocriplasmin"[All Fields] OR "microplasmin"[Supplementary Concept] OR "microplasmin"[All Fields] OR "ocriplasmin"[All Fields]</t>
  </si>
  <si>
    <t>(plasmin) AND (1980:2020 [pdat])</t>
  </si>
  <si>
    <t>drug133</t>
  </si>
  <si>
    <t>"olaparib"[Supplementary Concept] OR "olaparib"[All Fields] OR "lynparza"[All Fields] OR "olaparib"[Supplementary Concept] OR "olaparib"[All Fields] OR "olaparib"[Supplementary Concept] OR "olaparib"[All Fields]</t>
  </si>
  <si>
    <t>(PARP) AND (1980:2020 [pdat])</t>
  </si>
  <si>
    <t>drug134</t>
  </si>
  <si>
    <t>"olaratumab"[Supplementary Concept] OR "olaratumab"[All Fields] OR "lartruvo"[All Fields] OR "olaratumab"[Supplementary Concept] OR "olaratumab"[All Fields] OR "olaratumab"[Supplementary Concept] OR "olaratumab"[All Fields]</t>
  </si>
  <si>
    <t>(receptors, platelet-derived growth factor[MeSH Terms]) AND (1980:2020 [pdat])</t>
  </si>
  <si>
    <t>drug135</t>
  </si>
  <si>
    <t>"olodaterol"[Supplementary Concept] OR "olodaterol"[All Fields] OR "striverdi respimat"[All Fields] OR "olodaterol"[Supplementary Concept] OR "olodaterol"[All Fields] OR "olodaterol"[Supplementary Concept] OR "olodaterol"[All Fields]</t>
  </si>
  <si>
    <t>(beta-2-adrenergic receptor) AND (1980:2020 [pdat])</t>
  </si>
  <si>
    <t>drug136</t>
  </si>
  <si>
    <t>"tedizolid phosphate"[Supplementary Concept] OR "tedizolid phosphate"[All Fields] OR "sivextro"[All Fields] OR "tedizolid"[Supplementary Concept] OR "tedizolid"[All Fields] OR "tedizolid"[Supplementary Concept] OR "tedizolid"[All Fields] OR "tedizolid"[Supplementary Concept] OR "tedizolid"[All Fields]</t>
  </si>
  <si>
    <t>drug137</t>
  </si>
  <si>
    <t>"viekira pak"[Supplementary Concept] OR "viekira pak"[All Fields] OR "viekira pak"[All Fields] OR ("Ombitasvir"[All Fields] AND ("paritaprevir"[Supplementary Concept] OR "paritaprevir"[All Fields]) AND ("dasabuvir"[Supplementary Concept] OR "dasabuvir"[All Fields]) AND ("ritonavir"[MeSH Terms] OR "ritonavir"[All Fields])) OR ("Ombitasvir"[All Fields] AND ("paritaprevir"[Supplementary Concept] OR "paritaprevir"[All Fields]) AND ("ritonavir"[MeSH Terms] OR "ritonavir"[All Fields]) AND ("dasabuvir"[Supplementary Concept] OR "dasabuvir"[All Fields]))</t>
  </si>
  <si>
    <t>(hcv ns5a OR hcv NS3 OR HCV NS5B) AND (1980:2020 [pdat])</t>
  </si>
  <si>
    <t>"secnidazole"[Supplementary Concept] OR "secnidazole"[All Fields] OR "solosec"[All Fields] OR ("secnidazole"[Supplementary Concept] OR "secnidazole"[All Fields]) OR (("secnidazole"[Supplementary Concept] OR "secnidazole"[All Fields]) AND "Symbiomix"[All Fields] AND ("therapeutical"[All Fields] OR "therapeutically"[All Fields] OR "therapeuticals"[All Fields] OR "therapeutics"[MeSH Terms] OR "therapeutics"[All Fields] OR "therapeutic"[All Fields]))</t>
  </si>
  <si>
    <t>(Cell wall synthesis) AND (1980:2020 [pdat])</t>
  </si>
  <si>
    <t>drug139</t>
  </si>
  <si>
    <t>"osimertinib"[Supplementary Concept] OR "osimertinib"[All Fields] OR "tagrisso"[All Fields] OR "osimertinib"[Supplementary Concept] OR "osimertinib"[All Fields] OR "osimertinib"[Supplementary Concept] OR "osimertinib"[All Fields]</t>
  </si>
  <si>
    <t>"aripiprazole lauroxil"[Supplementary Concept] OR "aripiprazole lauroxil"[All Fields] OR "aristada"[All Fields] OR "aripiprazole lauroxil"[Supplementary Concept] OR "aripiprazole lauroxil"[All Fields] OR "aripiprazole lauroxil"[Supplementary Concept] OR "aripiprazole lauroxil"[All Fields]</t>
  </si>
  <si>
    <t>drug140</t>
  </si>
  <si>
    <t>"ospemifene"[Supplementary Concept] OR "ospemifene"[All Fields] OR "ospemifene"[All Fields] OR "osphena"[All Fields] OR "ospemifene"[Supplementary Concept] OR "ospemifene"[All Fields] OR "ospemifene"[All Fields] OR "ospemifene"[Supplementary Concept] OR "ospemifene"[All Fields] OR "ospemifene"[All Fields]</t>
  </si>
  <si>
    <t>(estrogen receptor) AND (1980:2020 [pdat])</t>
  </si>
  <si>
    <t>drug141</t>
  </si>
  <si>
    <t>"palbociclib"[Supplementary Concept] OR "palbociclib"[All Fields] OR "ibrance"[All Fields] OR "palbociclib"[Supplementary Concept] OR "palbociclib"[All Fields] OR "palbociclib"[Supplementary Concept] OR "palbociclib"[All Fields]</t>
  </si>
  <si>
    <t>(CDK4 or CDK6) AND (1980:2020 [pdat])</t>
  </si>
  <si>
    <t>drug142</t>
  </si>
  <si>
    <t>"panobinostat"[MeSH Terms] OR "panobinostat"[All Fields] OR "farydak"[All Fields] OR "panobinostat"[MeSH Terms] OR "panobinostat"[All Fields] OR "panobinostat"[MeSH Terms] OR "panobinostat"[All Fields]</t>
  </si>
  <si>
    <t>(histone deacetylases[MeSH Terms]) AND (1980:2020 [pdat])</t>
  </si>
  <si>
    <t>"parathyroid hormone"[MeSH Terms] OR ("parathyroid"[All Fields] AND "hormone"[All Fields]) OR "parathyroid hormone"[All Fields] OR "natpara"[All Fields] OR ("parathyroid hormone"[MeSH Terms] OR ("parathyroid"[All Fields] AND "hormone"[All Fields]) OR "parathyroid hormone"[All Fields]) OR (("parathyroid hormone"[MeSH Terms] OR ("parathyroid"[All Fields] AND "hormone"[All Fields]) OR "parathyroid hormone"[All Fields]) AND "NPS"[All Fields])</t>
  </si>
  <si>
    <t>(parathyroid hormone receptor) AND (1980:2020 [pdat])</t>
  </si>
  <si>
    <t>drug144</t>
  </si>
  <si>
    <t>"pasireotide"[Supplementary Concept] OR "pasireotide"[All Fields] OR "signifor"[All Fields] OR "pasireotide"[Supplementary Concept] OR "pasireotide"[All Fields] OR "pasireotide"[Supplementary Concept] OR "pasireotide"[All Fields]</t>
  </si>
  <si>
    <t>(somatostatin) AND (1980:2020 [pdat])</t>
  </si>
  <si>
    <t>"patiromer"[Supplementary Concept] OR "patiromer"[All Fields] OR "veltassa"[All Fields] OR "patiromer"[Supplementary Concept] OR "patiromer"[All Fields] OR "patiromer"[Supplementary Concept] OR "patiromer"[All Fields]</t>
  </si>
  <si>
    <t>drug146</t>
  </si>
  <si>
    <t>"Omontys"[All Fields] OR "peginesatide"[Supplementary Concept] OR "peginesatide"[All Fields] OR "peginesatide"[Supplementary Concept] OR "peginesatide"[All Fields]</t>
  </si>
  <si>
    <t>(erythropoietin) AND (1980:2020 [pdat])</t>
  </si>
  <si>
    <t>drug147</t>
  </si>
  <si>
    <t>"peginterferon beta 1a"[Supplementary Concept] OR "peginterferon beta 1a"[All Fields] OR "peginterferon beta 1a"[All Fields] OR "plegridy"[All Fields] OR ("peginterferon beta 1a"[Supplementary Concept] OR "peginterferon beta 1a"[All Fields] OR "peginterferon beta 1a"[All Fields]) OR ("PEG-interferon"[All Fields] AND "Biogen"[All Fields])</t>
  </si>
  <si>
    <t>(interferon beta 1) AND (1980:2020 [pdat])</t>
  </si>
  <si>
    <t>drug148</t>
  </si>
  <si>
    <t>"pegloticase"[Supplementary Concept] OR "pegloticase"[All Fields] OR "krystexxa"[All Fields] OR "pegloticase"[All Fields] OR "pegloticase"[Supplementary Concept] OR "pegloticase"[All Fields] OR "pegloticase"[All Fields] OR "pegloticase"[Supplementary Concept] OR "pegloticase"[All Fields] OR "pegloticase"[All Fields]</t>
  </si>
  <si>
    <t>(urate oxidase[MeSH Terms]) AND (1980:2020 [pdat])</t>
  </si>
  <si>
    <t>drug149</t>
  </si>
  <si>
    <t>"pembrolizumab"[Supplementary Concept] OR "pembrolizumab"[All Fields] OR "keytruda"[All Fields] OR "pembrolizumab"[Supplementary Concept] OR "pembrolizumab"[All Fields] OR "pembrolizumab"[Supplementary Concept] OR "pembrolizumab"[All Fields]</t>
  </si>
  <si>
    <t>"asfotase alfa"[Supplementary Concept] OR "asfotase alfa"[All Fields] OR "strensiq"[All Fields] OR "asfotase alfa"[Supplementary Concept] OR "asfotase alfa"[All Fields] OR "asfotase alfa"[Supplementary Concept] OR "asfotase alfa"[All Fields]</t>
  </si>
  <si>
    <t>(tissue nonspecific alkaline phosphatase) AND (1980:2020 [pdat])</t>
  </si>
  <si>
    <t>"peramivir"[Supplementary Concept] OR "peramivir"[All Fields] OR "rapivab"[All Fields] OR "peramivir"[Supplementary Concept] OR "peramivir"[All Fields] OR "peramivir"[Supplementary Concept] OR "peramivir"[All Fields]</t>
  </si>
  <si>
    <t>(viral neuraminidase) AND (1980:2020 [pdat])</t>
  </si>
  <si>
    <t>drug151</t>
  </si>
  <si>
    <t>"fycompa"[All Fields] OR "perampanel"[Supplementary Concept] OR "perampanel"[All Fields] OR "perampanel"[Supplementary Concept] OR "perampanel"[All Fields] OR "perampanel"[Supplementary Concept] OR "perampanel"[All Fields]</t>
  </si>
  <si>
    <t>(AMPA 1) AND (1980:2020 [pdat])</t>
  </si>
  <si>
    <t>drug152</t>
  </si>
  <si>
    <t>"pertuzumab"[Supplementary Concept] OR "pertuzumab"[All Fields] OR "perjeta"[All Fields] OR "pertuzumab"[Supplementary Concept] OR "pertuzumab"[All Fields] OR "pertuzumab"[Supplementary Concept] OR "pertuzumab"[All Fields]</t>
  </si>
  <si>
    <t>(HER2 OR eErb2 OR p185) AND (1980:2020 [pdat])</t>
  </si>
  <si>
    <t>drug153</t>
  </si>
  <si>
    <t>"citric acid"[MeSH Terms] OR ("citric"[All Fields] AND "acid"[All Fields]) OR "citric acid"[All Fields] OR "magnesium oxide"[MeSH Terms] OR ("magnesium"[All Fields] AND "oxide"[All Fields]) OR "magnesium oxide"[All Fields] OR "picosulfate sodium"[Supplementary Concept] OR "picosulfate sodium"[All Fields] OR "prepopik"[All Fields] OR ("picosulfate"[All Fields] OR "picosulphate"[All Fields]) OR ("picosulfate sodium"[Supplementary Concept] OR "picosulfate sodium"[All Fields] OR "picoprep"[All Fields])</t>
  </si>
  <si>
    <t>"pimavanserin"[Supplementary Concept] OR "pimavanserin"[All Fields] OR "nuplazid"[All Fields] OR "pimavanserin"[Supplementary Concept] OR "pimavanserin"[All Fields] OR "pimavanserin"[Supplementary Concept] OR "pimavanserin"[All Fields] OR "pimavanserin tartrate"[All Fields]</t>
  </si>
  <si>
    <t>(serotonin receptor 2a) AND (1980:2020 [pdat])</t>
  </si>
  <si>
    <t>drug155</t>
  </si>
  <si>
    <t>"pirfenidone"[Supplementary Concept] OR "pirfenidone"[All Fields] OR "esbriet"[All Fields] OR "pirfenidone"[Supplementary Concept] OR "pirfenidone"[All Fields] OR "pirfenidone"[Supplementary Concept] OR "pirfenidone"[All Fields]</t>
  </si>
  <si>
    <t>drug156</t>
  </si>
  <si>
    <t>"asclera"[All Fields] OR "polidocanol"[MeSH Terms] OR "polidocanol"[All Fields] OR "polidocanols"[All Fields] OR "polidocanol"[MeSH Terms] OR "polidocanol"[All Fields] OR "polidocanols"[All Fields] OR "polidocanol"[MeSH Terms] OR "polidocanol"[All Fields] OR "polidocanols"[All Fields]</t>
  </si>
  <si>
    <t>drug157</t>
  </si>
  <si>
    <t>"pomalidomide"[Supplementary Concept] OR "pomalidomide"[All Fields] OR "pomalyst"[All Fields] OR "pomalidomide"[Supplementary Concept] OR "pomalidomide"[All Fields] OR "pomalidomide"[Supplementary Concept] OR "pomalidomide"[All Fields]</t>
  </si>
  <si>
    <t>"ponatinib"[Supplementary Concept] OR "ponatinib"[All Fields] OR "iclusig"[All Fields] OR "ponatinib"[Supplementary Concept] OR "ponatinib"[All Fields] OR "ponatinib"[Supplementary Concept] OR "ponatinib"[All Fields]</t>
  </si>
  <si>
    <t>(bcr-abl) AND (1980:2020 [pdat])</t>
  </si>
  <si>
    <t>drug159</t>
  </si>
  <si>
    <t>"ramucirumab"[Supplementary Concept] OR "ramucirumab"[All Fields] OR "cyramza"[All Fields] OR "ramucirumab"[Supplementary Concept] OR "ramucirumab"[All Fields] OR "ramucirumab"[Supplementary Concept] OR "ramucirumab"[All Fields]</t>
  </si>
  <si>
    <t>(vascular endothelial growth factor receptor-2[MeSH Terms]) AND (1980:2020 [pdat])</t>
  </si>
  <si>
    <t>drug16</t>
  </si>
  <si>
    <t>"asparaginase"[MeSH Terms] OR "asparaginase"[All Fields] OR "asparaginases"[All Fields] OR "crisantaspase"[All Fields] OR "erwinaze"[All Fields] OR "erwinia asparaginase"[All Fields] OR (("asparaginase"[MeSH Terms] OR "asparaginase"[All Fields] OR "asparaginases"[All Fields] OR "crisantaspase"[All Fields]) AND ("dickeya chrysanthemi"[MeSH Terms] OR ("dickeya"[All Fields] AND "chrysanthemi"[All Fields]) OR "dickeya chrysanthemi"[All Fields] OR ("erwinia"[All Fields] AND "chrysanthemi"[All Fields]) OR "erwinia chrysanthemi"[All Fields])) OR ("asparaginase"[MeSH Terms] OR "asparaginase"[All Fields] OR "asparaginases"[All Fields] OR "crisantaspase"[All Fields])</t>
  </si>
  <si>
    <t>(asparaginase[MeSH Terms]) AND (1980:2020 [pdat])</t>
  </si>
  <si>
    <t>drug160</t>
  </si>
  <si>
    <t>"avibactam"[Supplementary Concept] OR "avibactam"[All Fields] OR "avibactam ceftazidime drug combination"[Supplementary Concept] OR "avibactam ceftazidime drug combination"[All Fields] OR "avycaz"[All Fields] OR "ceftazidime"[MeSH Terms] OR "ceftazidime"[All Fields] OR "ceftazidim"[All Fields] OR (("avibactam"[Supplementary Concept] OR "avibactam"[All Fields]) AND ("ceftazidime"[MeSH Terms] OR "ceftazidime"[All Fields] OR "ceftazidim"[All Fields])) OR (("avibactam"[Supplementary Concept] OR "avibactam"[All Fields]) AND ("ceftazidime"[MeSH Terms] OR "ceftazidime"[All Fields] OR "ceftazidim"[All Fields]))</t>
  </si>
  <si>
    <t>(anthrax toxin receptor) AND (1980:2020 [pdat])</t>
  </si>
  <si>
    <t>drug161</t>
  </si>
  <si>
    <t>"regorafenib"[Supplementary Concept] OR "regorafenib"[All Fields] OR "stivarga"[All Fields] OR "regorafenib"[Supplementary Concept] OR "regorafenib"[All Fields] OR "regorafenib"[Supplementary Concept] OR "regorafenib"[All Fields]</t>
  </si>
  <si>
    <t>(urea AND kinase inhibitor) AND (1980:2020 [pdat])</t>
  </si>
  <si>
    <t>drug162</t>
  </si>
  <si>
    <t>"reslizumab"[Supplementary Concept] OR "reslizumab"[All Fields] OR "cinqair"[All Fields] OR "reslizumab"[Supplementary Concept] OR "reslizumab"[All Fields] OR "reslizumab"[Supplementary Concept] OR "reslizumab"[All Fields]</t>
  </si>
  <si>
    <t>drug163</t>
  </si>
  <si>
    <t>"edurant"[All Fields] OR "rilpivirine"[MeSH Terms] OR "rilpivirine"[All Fields] OR "rilpivirine"[MeSH Terms] OR "rilpivirine"[All Fields] OR "rilpivirine"[MeSH Terms] OR "rilpivirine"[All Fields]</t>
  </si>
  <si>
    <t>(HIV reverse transcriptase) AND (1980:2020 [pdat])</t>
  </si>
  <si>
    <t>drug164</t>
  </si>
  <si>
    <t>"riociguat"[Supplementary Concept] OR "riociguat"[All Fields] OR "adempas"[All Fields] OR "riociguat"[Supplementary Concept] OR "riociguat"[All Fields] OR "riociguat"[Supplementary Concept] OR "riociguat"[All Fields]</t>
  </si>
  <si>
    <t>("soluble guanylate cyclase") AND (1980:2020 [pdat])</t>
  </si>
  <si>
    <t>drug165</t>
  </si>
  <si>
    <t>"rivaroxaban"[MeSH Terms] OR "rivaroxaban"[All Fields] OR "xarelto"[All Fields] OR "rivaroxaban"[MeSH Terms] OR "rivaroxaban"[All Fields] OR "rivaroxaban"[MeSH Terms] OR "rivaroxaban"[All Fields]</t>
  </si>
  <si>
    <t>(coagulation factor X) AND (1980:2020 [pdat])</t>
  </si>
  <si>
    <t>drug166</t>
  </si>
  <si>
    <t>"roflumilast"[Supplementary Concept] OR "roflumilast"[All Fields] OR "daliresp"[All Fields] OR "roflumilast"[All Fields] OR "roflumilast"[Supplementary Concept] OR "roflumilast"[All Fields] OR "roflumilast"[All Fields] OR "roflumilast"[Supplementary Concept] OR "roflumilast"[All Fields] OR "roflumilast"[All Fields]</t>
  </si>
  <si>
    <t>"rolapitant"[Supplementary Concept] OR "rolapitant"[All Fields] OR "varubi"[All Fields] OR "rolapitant"[Supplementary Concept] OR "rolapitant"[All Fields] OR "rolapitant"[Supplementary Concept] OR "rolapitant"[All Fields]</t>
  </si>
  <si>
    <t>"rucaparib"[Supplementary Concept] OR "rucaparib"[All Fields] OR "rubraca"[All Fields] OR "rucaparib"[Supplementary Concept] OR "rucaparib"[All Fields] OR "rucaparib"[Supplementary Concept] OR "rucaparib"[All Fields]</t>
  </si>
  <si>
    <t>(poly adp ribose polymerase) AND (1980:2020 [pdat])</t>
  </si>
  <si>
    <t>drug169</t>
  </si>
  <si>
    <t>"incb018424"[Supplementary Concept] OR "incb018424"[All Fields] OR "ruxolitinib"[All Fields] OR "jakafi"[All Fields] OR "incb018424"[Supplementary Concept] OR "incb018424"[All Fields] OR "ruxolitinib"[All Fields] OR "incb018424"[Supplementary Concept] OR "incb018424"[All Fields] OR "ruxolitinib"[All Fields]</t>
  </si>
  <si>
    <t>(janus kinases[MeSH Terms]) AND (1980:2020 [pdat])</t>
  </si>
  <si>
    <t>drug17</t>
  </si>
  <si>
    <t>"atezolizumab"[Supplementary Concept] OR "atezolizumab"[All Fields] OR "tecentriq"[All Fields] OR "atezolizumab"[Supplementary Concept] OR "atezolizumab"[All Fields] OR "atezolizumab"[Supplementary Concept] OR "atezolizumab"[All Fields]</t>
  </si>
  <si>
    <t>(programmed cell death-ligand 1 OR PDL1) AND (1980:2020 [pdat])</t>
  </si>
  <si>
    <t>drug170</t>
  </si>
  <si>
    <t>"sacubitril and valsartan sodium hydrate drug combination"[Supplementary Concept] OR "sacubitril and valsartan sodium hydrate drug combination"[All Fields] OR "entresto"[All Fields] OR "sacubitril"[Supplementary Concept] OR "sacubitril"[All Fields] OR "valsartan"[MeSH Terms] OR "valsartan"[All Fields] OR (("sacubitril"[Supplementary Concept] OR "sacubitril"[All Fields]) AND ("valsartan"[MeSH Terms] OR "valsartan"[All Fields])) OR (("sacubitril"[Supplementary Concept] OR "sacubitril"[All Fields]) AND ("valsartan"[MeSH Terms] OR "valsartan"[All Fields]))</t>
  </si>
  <si>
    <t>(Neutral Endopeptidase) AND (1980:2020 [pdat])</t>
  </si>
  <si>
    <t>drug171</t>
  </si>
  <si>
    <t>"sebelipase alfa"[Supplementary Concept] OR "sebelipase alfa"[All Fields] OR "kanuma"[All Fields] OR "sebelipase alfa"[All Fields] OR "sebelipase alfa"[Supplementary Concept] OR "sebelipase alfa"[All Fields] OR "sebelipase alfa"[All Fields] OR "sebelipase alfa"[Supplementary Concept] OR "sebelipase alfa"[All Fields] OR "sebelipase alfa"[All Fields]</t>
  </si>
  <si>
    <t>(lysosomal acid lipase) AND (1980:2020 [pdat])</t>
  </si>
  <si>
    <t>drug172</t>
  </si>
  <si>
    <t>"secukinumab"[Supplementary Concept] OR "secukinumab"[All Fields] OR "cosentyx"[All Fields] OR "secukinumab"[Supplementary Concept] OR "secukinumab"[All Fields] OR "secukinumab"[Supplementary Concept] OR "secukinumab"[All Fields]</t>
  </si>
  <si>
    <t>drug173</t>
  </si>
  <si>
    <t>"selexipag"[Supplementary Concept] OR "selexipag"[All Fields] OR "uptravi"[All Fields] OR "selexipag"[Supplementary Concept] OR "selexipag"[All Fields] OR "selexipag"[Supplementary Concept] OR "selexipag"[All Fields]</t>
  </si>
  <si>
    <t>(receptors, epoprostenol[MeSH Terms]) AND (1980:2020 [pdat])</t>
  </si>
  <si>
    <t>drug174</t>
  </si>
  <si>
    <t>"siltuximab"[Supplementary Concept] OR "siltuximab"[All Fields] OR "sylvant"[All Fields] OR "siltuximab"[Supplementary Concept] OR "siltuximab"[All Fields] OR "siltuximab"[Supplementary Concept] OR "siltuximab"[All Fields]</t>
  </si>
  <si>
    <t>(interleukin 6 receptor) AND (1980:2020 [pdat])</t>
  </si>
  <si>
    <t>drug175</t>
  </si>
  <si>
    <t>"simeprevir"[MeSH Terms] OR "simeprevir"[All Fields] OR "olysio"[All Fields] OR "simeprevir"[MeSH Terms] OR "simeprevir"[All Fields] OR "simeprevir"[MeSH Terms] OR "simeprevir"[All Fields]</t>
  </si>
  <si>
    <t>(HCV NS3) AND (1980:2020 [pdat])</t>
  </si>
  <si>
    <t>drug176</t>
  </si>
  <si>
    <t>"sofosbuvir"[MeSH Terms] OR "sofosbuvir"[All Fields] OR "sovaldi"[All Fields] OR "sofosbuvir"[MeSH Terms] OR "sofosbuvir"[All Fields] OR "sofosbuvir"[MeSH Terms] OR "sofosbuvir"[All Fields]</t>
  </si>
  <si>
    <t>(HCV NS5B) AND (1980:2020 [pdat])</t>
  </si>
  <si>
    <t>drug177</t>
  </si>
  <si>
    <t>"sonidegib"[Supplementary Concept] OR "sonidegib"[All Fields] OR "odomzo"[All Fields] OR "sonidegib"[Supplementary Concept] OR "sonidegib"[All Fields] OR "sonidegib"[Supplementary Concept] OR "sonidegib"[All Fields]</t>
  </si>
  <si>
    <t>(smoothened) AND (1980:2020 [pdat])</t>
  </si>
  <si>
    <t>drug178</t>
  </si>
  <si>
    <t>"natroba"[All Fields] OR "spinosad"[Supplementary Concept] OR "spinosad"[All Fields] OR "spinosad"[Supplementary Concept] OR "spinosad"[All Fields] OR "spinosad"[Supplementary Concept] OR "spinosad"[All Fields]</t>
  </si>
  <si>
    <t>(receptors, cholinergic[MeSH Terms]) AND (1980:2020 [pdat])</t>
  </si>
  <si>
    <t>drug179</t>
  </si>
  <si>
    <t>"sugammadex"[MeSH Terms] OR "sugammadex"[All Fields] OR "bridion"[All Fields] OR ("sugammadex"[MeSH Terms] OR "sugammadex"[All Fields]) OR ("sugammadex"[MeSH Terms] OR "sugammadex"[All Fields] OR ("sugammadex"[All Fields] AND "sodium"[All Fields]) OR "sugammadex sodium"[All Fields])</t>
  </si>
  <si>
    <t>(Rocuronium OR Vecuronium) AND (1980:2020 [pdat])</t>
  </si>
  <si>
    <t>drug18</t>
  </si>
  <si>
    <t>"avanafil"[Supplementary Concept] OR "avanafil"[All Fields] OR "stendra"[All Fields] OR "avanafil"[Supplementary Concept] OR "avanafil"[All Fields] OR "avanafil"[Supplementary Concept] OR "avanafil"[All Fields]</t>
  </si>
  <si>
    <t>(phosphodiesterase 5) AND (1980:2020 [pdat])</t>
  </si>
  <si>
    <t>drug180</t>
  </si>
  <si>
    <t>"suvorexant"[Supplementary Concept] OR "suvorexant"[All Fields] OR "belsomra"[All Fields] OR "suvorexant"[Supplementary Concept] OR "suvorexant"[All Fields] OR "suvorexant"[Supplementary Concept] OR "suvorexant"[All Fields]</t>
  </si>
  <si>
    <t>(orexin receptor OR hypocretin receptor) AND (1980:2020 [pdat])</t>
  </si>
  <si>
    <t>drug181</t>
  </si>
  <si>
    <t>"tafluprost"[Supplementary Concept] OR "tafluprost"[All Fields] OR "zioptan"[All Fields] OR "tafluprost"[Supplementary Concept] OR "tafluprost"[All Fields] OR "tafluprost"[Supplementary Concept] OR "tafluprost"[All Fields]</t>
  </si>
  <si>
    <t>(Prostaglandin F receptor) AND (1980:2020 [pdat])</t>
  </si>
  <si>
    <t>drug182</t>
  </si>
  <si>
    <t>"taliglucerase alfa"[Supplementary Concept] OR "taliglucerase alfa"[All Fields] OR "elelyso"[All Fields] OR "taliglucerase alfa"[Supplementary Concept] OR "taliglucerase alfa"[All Fields] OR "taliglucerase alfa"[Supplementary Concept] OR "taliglucerase alfa"[All Fields]</t>
  </si>
  <si>
    <t>(beta glucocerebrosidase) AND (1980:2020 [pdat])</t>
  </si>
  <si>
    <t>"hetlioz"[All Fields] OR "tasimelteon"[Supplementary Concept] OR "tasimelteon"[All Fields] OR "tasimelteon"[Supplementary Concept] OR "tasimelteon"[All Fields] OR "tasimelteon"[Supplementary Concept] OR "tasimelteon"[All Fields]</t>
  </si>
  <si>
    <t>(melatonin receptor) AND (1980:2020 [pdat])</t>
  </si>
  <si>
    <t>"meropenem and vaborbactam"[Supplementary Concept] OR "meropenem and vaborbactam"[All Fields] OR "vabomere"[All Fields] OR "meropenem"[MeSH Terms] OR "meropenem"[All Fields] OR "vaborbactam"[Supplementary Concept] OR "vaborbactam"[All Fields] OR ("meropenem and vaborbactam"[Supplementary Concept] OR "meropenem and vaborbactam"[All Fields] OR "meropenem vaborbactam"[All Fields]) OR (("meropenem and vaborbactam"[Supplementary Concept] OR "meropenem and vaborbactam"[All Fields]) AND "Melinta"[All Fields] AND ("therapeutical"[All Fields] OR "therapeutically"[All Fields] OR "therapeuticals"[All Fields] OR "therapeutics"[MeSH Terms] OR "therapeutics"[All Fields] OR "therapeutic"[All Fields]))</t>
  </si>
  <si>
    <t>(Leucyl-tRNA synthetase) AND (1980:2020 [pdat])</t>
  </si>
  <si>
    <t>drug185</t>
  </si>
  <si>
    <t>"ozenoxacin"[Supplementary Concept] OR "ozenoxacin"[All Fields] OR "xepi"[All Fields] OR "ozenoxacin"[Supplementary Concept] OR "ozenoxacin"[All Fields] OR "ozenoxacin"[Supplementary Concept] OR "ozenoxacin"[All Fields]</t>
  </si>
  <si>
    <t>(P site at the ribosomal 50S subunit) AND (1980:2020 [pdat])</t>
  </si>
  <si>
    <t>"gattex"[All Fields] OR "teduglutide"[Supplementary Concept] OR "teduglutide"[All Fields] OR "teduglutide"[Supplementary Concept] OR "teduglutide"[All Fields] OR "teduglutide"[Supplementary Concept] OR "teduglutide"[All Fields]</t>
  </si>
  <si>
    <t>((glucagon-like peptide 2 or glp2 or glp-2)) AND (1980:2020 [pdat])</t>
  </si>
  <si>
    <t>drug187</t>
  </si>
  <si>
    <t>"telaprevir"[Supplementary Concept] OR "telaprevir"[All Fields] OR "incivek"[All Fields] OR "telaprevir"[Supplementary Concept] OR "telaprevir"[All Fields] OR "telaprevir"[Supplementary Concept] OR "telaprevir"[All Fields]</t>
  </si>
  <si>
    <t>drug188</t>
  </si>
  <si>
    <t>"teriflunomide"[Supplementary Concept] OR "teriflunomide"[All Fields] OR "aubagio"[All Fields] OR "teriflunomide"[Supplementary Concept] OR "teriflunomide"[All Fields] OR "teriflunomide"[Supplementary Concept] OR "teriflunomide"[All Fields]</t>
  </si>
  <si>
    <t>(dihydroorotate dehydrogenase) AND (1980:2020 [pdat])</t>
  </si>
  <si>
    <t>drug189</t>
  </si>
  <si>
    <t>"tesamorelin"[Supplementary Concept] OR "tesamorelin"[All Fields] OR "egrifta"[All Fields] OR ("tesamorelin"[Supplementary Concept] OR "tesamorelin"[All Fields]) OR (("tesamorelin"[Supplementary Concept] OR "tesamorelin"[All Fields]) AND ("acetalization"[All Fields] OR "acetalizations"[All Fields] OR "acetalized"[All Fields] OR "acetals"[MeSH Terms] OR "acetals"[All Fields] OR "acetal"[All Fields] OR "acetates"[MeSH Terms] OR "acetates"[All Fields] OR "acetate"[All Fields] OR "acetic"[All Fields]))</t>
  </si>
  <si>
    <t>(growth hormone-releasing hormone[MeSH Terms]) AND (1980:2020 [pdat])</t>
  </si>
  <si>
    <t>drug19</t>
  </si>
  <si>
    <t>"baricitinib"[Supplementary Concept] OR "baricitinib"[All Fields] OR "olumiant"[All Fields] OR "baricitinib"[Supplementary Concept] OR "baricitinib"[All Fields] OR "baricitinib"[Supplementary Concept] OR "baricitinib"[All Fields]</t>
  </si>
  <si>
    <t>(beta lactamases) AND (1980:2020 [pdat])</t>
  </si>
  <si>
    <t>drug190</t>
  </si>
  <si>
    <t>"ticagrelor"[MeSH Terms] OR "ticagrelor"[All Fields] OR "brilinta"[All Fields] OR "ticagrelor"[MeSH Terms] OR "ticagrelor"[All Fields] OR "ticagrelor"[MeSH Terms] OR "ticagrelor"[All Fields]</t>
  </si>
  <si>
    <t>(p2y receptor) AND (1980:2020 [pdat])</t>
  </si>
  <si>
    <t>drug191</t>
  </si>
  <si>
    <t>"tipiracil"[Supplementary Concept] OR "tipiracil"[All Fields] OR "trifluridine tipiracil drug combination"[Supplementary Concept] OR "trifluridine tipiracil drug combination"[All Fields] OR "lonsurf"[All Fields] OR "trifluridine"[MeSH Terms] OR "trifluridine"[All Fields] OR (("tipiracil"[Supplementary Concept] OR "tipiracil"[All Fields]) AND ("trifluridine"[MeSH Terms] OR "trifluridine"[All Fields])) OR (("trifluridine tipiracil drug combination"[Supplementary Concept] OR "trifluridine tipiracil drug combination"[All Fields] OR "trifluridine and tipiracil"[All Fields]) AND ("hydrochlorid"[All Fields] OR "hydrochloride"[All Fields] OR "hydrochlorides"[All Fields]) AND "Servier"[All Fields])</t>
  </si>
  <si>
    <t>(thymidine phosphorylase) AND (1980:2020 [pdat])</t>
  </si>
  <si>
    <t>drug192</t>
  </si>
  <si>
    <t>"luliconazole"[Supplementary Concept] OR "luliconazole"[All Fields] OR "luzu"[All Fields] OR "luliconazole"[Supplementary Concept] OR "luliconazole"[All Fields] OR "luliconazole"[Supplementary Concept] OR "luliconazole"[All Fields]</t>
  </si>
  <si>
    <t>drug193</t>
  </si>
  <si>
    <t>"tofacitinib"[Supplementary Concept] OR "tofacitinib"[All Fields] OR "xeljanz"[All Fields] OR "tofacitinib s"[All Fields] OR "tofacitinib"[Supplementary Concept] OR "tofacitinib"[All Fields] OR "tofacitinib s"[All Fields] OR "tofacitinib"[Supplementary Concept] OR "tofacitinib"[All Fields] OR "tofacitinib s"[All Fields]</t>
  </si>
  <si>
    <t>drug194</t>
  </si>
  <si>
    <t>"trabectedin"[MeSH Terms] OR "trabectedin"[All Fields] OR "yondelis"[All Fields] OR "trabectedin"[MeSH Terms] OR "trabectedin"[All Fields] OR "trabectedin"[MeSH Terms] OR "trabectedin"[All Fields]</t>
  </si>
  <si>
    <t>drug195</t>
  </si>
  <si>
    <t>"mekinist"[All Fields] OR "trametinib"[Supplementary Concept] OR "trametinib"[All Fields] OR "trametinib"[Supplementary Concept] OR "trametinib"[All Fields] OR "trametinib"[Supplementary Concept] OR "trametinib"[All Fields]</t>
  </si>
  <si>
    <t>(mitogen-activated protein kinase kinases[MeSH Terms]) AND (1980:2020 [pdat])</t>
  </si>
  <si>
    <t>drug196</t>
  </si>
  <si>
    <t>"ella"[All Fields] OR "ulipristal"[Supplementary Concept] OR "ulipristal"[All Fields] OR "ulipristal"[Supplementary Concept] OR "ulipristal"[All Fields] OR "ulipristal acetate"[Supplementary Concept] OR "ulipristal acetate"[All Fields]</t>
  </si>
  <si>
    <t>(progesterone receptor[MeSH Terms]) AND (1980:2020 [pdat])</t>
  </si>
  <si>
    <t>drug197</t>
  </si>
  <si>
    <t>(("gsk573719"[Supplementary Concept] OR "gsk573719"[All Fields] OR "umeclidinium"[All Fields] OR "anoro"[All Fields] OR "vilanterol"[Supplementary Concept] OR "vilanterol"[All Fields]) AND "Ellipta"[All Fields]) OR (("gsk573719"[Supplementary Concept] OR "gsk573719"[All Fields] OR "umeclidinium"[All Fields]) AND ("vilanterol"[Supplementary Concept] OR "vilanterol"[All Fields])) OR (("gsk573719"[Supplementary Concept] OR "gsk573719"[All Fields] OR "umeclidinium"[All Fields]) AND ("bromid"[All Fields] OR "bromide s"[All Fields] OR "bromides"[MeSH Terms] OR "bromides"[All Fields] OR "bromide"[All Fields]) AND ("vilanterol"[Supplementary Concept] OR "vilanterol"[All Fields]))</t>
  </si>
  <si>
    <t>drug198</t>
  </si>
  <si>
    <t>"uridine triacetate"[Supplementary Concept] OR "uridine triacetate"[All Fields] OR "xuriden"[All Fields] OR "uridine triacetate"[Supplementary Concept] OR "uridine triacetate"[All Fields] OR "uridine triacetate"[Supplementary Concept] OR "uridine triacetate"[All Fields]</t>
  </si>
  <si>
    <t>(("fluorouracil"[MeSH Terms] OR ("capecitabine"[MeSH Terms]) AND (1980:2020 [pdat])</t>
  </si>
  <si>
    <t>drug199</t>
  </si>
  <si>
    <t>"n 4 bromo 2 fluorophenyl 6 methoxy 7 1 methylpiperidin 4 yl methoxy quinazolin 4 amine"[Supplementary Concept] OR "n 4 bromo 2 fluorophenyl 6 methoxy 7 1 methylpiperidin 4 yl methoxy quinazolin 4 amine"[All Fields] OR "caprelsa"[All Fields] OR "vandetanib"[All Fields] OR "n 4 bromo 2 fluorophenyl 6 methoxy 7 1 methylpiperidin 4 yl methoxy quinazolin 4 amine"[Supplementary Concept] OR "n 4 bromo 2 fluorophenyl 6 methoxy 7 1 methylpiperidin 4 yl methoxy quinazolin 4 amine"[All Fields] OR "vandetanib"[All Fields] OR "n 4 bromo 2 fluorophenyl 6 methoxy 7 1 methylpiperidin 4 yl methoxy quinazolin 4 amine"[Supplementary Concept] OR "n 4 bromo 2 fluorophenyl 6 methoxy 7 1 methylpiperidin 4 yl methoxy quinazolin 4 amine"[All Fields] OR "vandetanib"[All Fields]</t>
  </si>
  <si>
    <t>drug2</t>
  </si>
  <si>
    <t>(("aclidinium"[All Fields] OR "tudorza"[All Fields]) AND "Pressair"[All Fields]) OR ("aclidinium bromide"[Supplementary Concept] OR "aclidinium bromide"[All Fields]) OR ("aclidinium bromide"[Supplementary Concept] OR "aclidinium bromide"[All Fields])</t>
  </si>
  <si>
    <t>(M3 muscarinic receptor) AND (1980:2020 [pdat])</t>
  </si>
  <si>
    <t>drug20</t>
  </si>
  <si>
    <t>"axitinib"[MeSH Terms] OR "axitinib"[All Fields] OR "inlyta"[All Fields] OR "axitinib"[MeSH Terms] OR "axitinib"[All Fields] OR "axitinib"[MeSH Terms] OR "axitinib"[All Fields]</t>
  </si>
  <si>
    <t>(receptors, vascular endothelial growth factor[MeSH Terms]) AND (1980:2020 [pdat])</t>
  </si>
  <si>
    <t>drug200</t>
  </si>
  <si>
    <t>"vedolizumab"[Supplementary Concept] OR "vedolizumab"[All Fields] OR "entyvio"[All Fields] OR "vedolizumab"[Supplementary Concept] OR "vedolizumab"[All Fields] OR "vedolizumab"[Supplementary Concept] OR "vedolizumab"[All Fields]</t>
  </si>
  <si>
    <t>(alpha4beta7 integrin) AND (1980:2020 [pdat])</t>
  </si>
  <si>
    <t>drug201</t>
  </si>
  <si>
    <t>"velaglucerase alfa"[All Fields] OR "vpriv"[All Fields] OR ("Velaglucerase"[All Fields] AND "alfa"[All Fields]) OR ("Velaglucerase"[All Fields] AND "alfa"[All Fields])</t>
  </si>
  <si>
    <t>("beta-glucosidase"[MeSH Terms] OR "beta-glucosidase"[All Fields]) AND (1980:2020 [pdat])</t>
  </si>
  <si>
    <t>drug202</t>
  </si>
  <si>
    <t>"sofosbuvir"[MeSH Terms] OR "sofosbuvir"[All Fields] OR "sofosbuvir velpatasvir drug combination"[Supplementary Concept] OR "sofosbuvir velpatasvir drug combination"[All Fields] OR "epclusa"[All Fields] OR "velpatasvir"[Supplementary Concept] OR "velpatasvir"[All Fields] OR (("sofosbuvir"[MeSH Terms] OR "sofosbuvir"[All Fields]) AND ("velpatasvir"[Supplementary Concept] OR "velpatasvir"[All Fields])) OR (("sofosbuvir"[MeSH Terms] OR "sofosbuvir"[All Fields]) AND ("velpatasvir"[Supplementary Concept] OR "velpatasvir"[All Fields]))</t>
  </si>
  <si>
    <t>drug203</t>
  </si>
  <si>
    <t>"vemurafenib"[MeSH Terms] OR "vemurafenib"[All Fields] OR "zelboraf"[All Fields] OR "vemurafenib"[MeSH Terms] OR "vemurafenib"[All Fields] OR "vemurafenib"[MeSH Terms] OR "vemurafenib"[All Fields]</t>
  </si>
  <si>
    <t>(braf) AND (1980:2020 [pdat])</t>
  </si>
  <si>
    <t>drug204</t>
  </si>
  <si>
    <t>"venetoclax"[Supplementary Concept] OR "venetoclax"[All Fields] OR "venclexta"[All Fields] OR "venetoclax"[Supplementary Concept] OR "venetoclax"[All Fields] OR "venetoclax"[Supplementary Concept] OR "venetoclax"[All Fields]</t>
  </si>
  <si>
    <t>(Bcl-2) AND (1980:2020 [pdat])</t>
  </si>
  <si>
    <t>drug205</t>
  </si>
  <si>
    <t>(("breo"[All Fields] OR "fluticasone"[MeSH Terms] OR "fluticasone"[All Fields] OR "fluticason"[All Fields] OR "vilanterol"[Supplementary Concept] OR "vilanterol"[All Fields]) AND "Ellipta"[All Fields]) OR (("fluticasone"[MeSH Terms] OR "fluticasone"[All Fields] OR "fluticason"[All Fields]) AND ("vilanterol"[Supplementary Concept] OR "vilanterol"[All Fields])) OR (("fluticasone furoate"[Supplementary Concept] OR "fluticasone furoate"[All Fields]) AND ("vilanterol"[Supplementary Concept] OR "vilanterol"[All Fields]))</t>
  </si>
  <si>
    <t>"vilazodone hydrochloride"[MeSH Terms] OR ("vilazodone"[All Fields] AND "hydrochloride"[All Fields]) OR "vilazodone hydrochloride"[All Fields] OR "viibryd"[All Fields] OR "vilazodone"[All Fields] OR ("vilazodone hydrochloride"[MeSH Terms] OR ("vilazodone"[All Fields] AND "hydrochloride"[All Fields]) OR "vilazodone hydrochloride"[All Fields] OR "vilazodone"[All Fields]) OR ("vilazodone hydrochloride"[MeSH Terms] OR ("vilazodone"[All Fields] AND "hydrochloride"[All Fields]) OR "vilazodone hydrochloride"[All Fields] OR "vilazodone"[All Fields])</t>
  </si>
  <si>
    <t>(5-ht1a receptors OR serotonin reuptake) AND (1980:2020 [pdat])</t>
  </si>
  <si>
    <t>drug207</t>
  </si>
  <si>
    <t>"hhantag691"[Supplementary Concept] OR "hhantag691"[All Fields] OR "erivedge"[All Fields] OR "vismodegib"[All Fields] OR "hhantag691"[Supplementary Concept] OR "hhantag691"[All Fields] OR "vismodegib"[All Fields] OR "hhantag691"[Supplementary Concept] OR "hhantag691"[All Fields] OR "vismodegib"[All Fields]</t>
  </si>
  <si>
    <t>(hedgehog signaling OR (hedgehog AND Drosophila)) AND (1980:2020 [pdat])</t>
  </si>
  <si>
    <t>drug208</t>
  </si>
  <si>
    <t>"vorapaxar"[Supplementary Concept] OR "vorapaxar"[All Fields] OR "zontivity"[All Fields] OR "vorapaxar s"[All Fields] OR "vorapaxar"[Supplementary Concept] OR "vorapaxar"[All Fields] OR "vorapaxar s"[All Fields] OR "vorapaxar"[Supplementary Concept] OR "vorapaxar"[All Fields] OR "vorapaxar s"[All Fields]</t>
  </si>
  <si>
    <t>("protease activated receptor") AND (1980:2020 [pdat])</t>
  </si>
  <si>
    <t>drug209</t>
  </si>
  <si>
    <t>(("vortioxetine"[MeSH Terms] OR "vortioxetine"[All Fields] OR "brintellix"[All Fields]) AND ("trintellix"[All Fields] OR "vortioxetine"[MeSH Terms] OR "vortioxetine"[All Fields] OR "vortioxetine s"[All Fields])) OR ("vortioxetine"[MeSH Terms] OR "vortioxetine"[All Fields] OR "vortioxetine s"[All Fields]) OR ("vortioxetine"[MeSH Terms] OR "vortioxetine"[All Fields] OR "vortioxetine s"[All Fields])</t>
  </si>
  <si>
    <t>(serotonin receptor) AND (1980:2020 [pdat])</t>
  </si>
  <si>
    <t>drug21</t>
  </si>
  <si>
    <t>"azilsartan"[Supplementary Concept] OR "azilsartan"[All Fields] OR "edarbi"[All Fields] OR "azilsartan"[Supplementary Concept] OR "azilsartan"[All Fields] OR "azilsartan medoxomil"[Supplementary Concept] OR "azilsartan medoxomil"[All Fields]</t>
  </si>
  <si>
    <t>(angiotensin ii type 1 receptor) AND (1980:2020 [pdat])</t>
  </si>
  <si>
    <t>"aflibercept"[Supplementary Concept] OR "aflibercept"[All Fields] OR "zaltrap"[All Fields] OR "ziv aflibercept"[All Fields] OR "aflibercept"[Supplementary Concept] OR "aflibercept"[All Fields] OR "ziv aflibercept"[All Fields] OR "aflibercept"[Supplementary Concept] OR "aflibercept"[All Fields]</t>
  </si>
  <si>
    <t>drug211</t>
  </si>
  <si>
    <t>"deferiprone"[MeSH Terms] OR "deferiprone"[All Fields] OR "ferriprox"[All Fields] OR ("deferiprone"[MeSH Terms] OR "deferiprone"[All Fields]) OR (("deferiprone"[MeSH Terms] OR "deferiprone"[All Fields]) AND "BTG"[All Fields])</t>
  </si>
  <si>
    <t>drug212</t>
  </si>
  <si>
    <t>"clobazam"[MeSH Terms] OR "clobazam"[All Fields] OR "onfi"[All Fields] OR ("clobazam"[MeSH Terms] OR "clobazam"[All Fields]) OR (("clobazam"[MeSH Terms] OR "clobazam"[All Fields]) AND "Lundbeck"[All Fields])</t>
  </si>
  <si>
    <t>(GABA-A receptor) AND (1980:2020 [pdat])</t>
  </si>
  <si>
    <t>drug213</t>
  </si>
  <si>
    <t>"filgrastim"[MeSH Terms] OR "filgrastim"[All Fields] OR ("tbo"[All Fields] AND "filgrastim"[All Fields]) OR "tbo filgrastim"[All Fields] OR (("filgrastim"[MeSH Terms] OR "filgrastim"[All Fields] OR "filgrastims"[All Fields]) AND "Teva"[All Fields])</t>
  </si>
  <si>
    <t>(Granulocyte-macrophage colony-stimulating factor) AND (1980:2020 [pdat])</t>
  </si>
  <si>
    <t>drug214</t>
  </si>
  <si>
    <t>(("radium ra 223 dichloride"[Supplementary Concept] OR "radium ra 223 dichloride"[All Fields] OR "radium chloride ra 223"[All Fields] OR "xofigo"[All Fields]) AND "formerly"[All Fields] AND "Alpharadin"[All Fields]) OR ("radium ra 223 dichloride"[Supplementary Concept] OR "radium ra 223 dichloride"[All Fields] OR "radium ra 223 dichloride"[All Fields]) OR (("radium 223"[Supplementary Concept] OR "radium 223"[All Fields] OR "radium 223"[All Fields]) AND ("dichloride"[All Fields] OR "dichlorides"[All Fields]))</t>
  </si>
  <si>
    <t>(hydroxyapatite) AND (1980:2020 [pdat])</t>
  </si>
  <si>
    <t>drug215</t>
  </si>
  <si>
    <t>"daclizumab"[MeSH Terms] OR "daclizumab"[All Fields] OR "zinbryta"[All Fields] OR "daclizumab"[MeSH Terms] OR "daclizumab"[All Fields] OR "daclizumab hyp"[Supplementary Concept] OR "daclizumab hyp"[All Fields] OR "daclizumab high yield process"[All Fields]</t>
  </si>
  <si>
    <t>(interleukin 2 receptor) AND (1980:2020 [pdat])</t>
  </si>
  <si>
    <t>drug216</t>
  </si>
  <si>
    <t>"copanlisib"[Supplementary Concept] OR "copanlisib"[All Fields] OR "aliqopa"[All Fields] OR (("copanlisib"[Supplementary Concept] OR "copanlisib"[All Fields]) AND ("bisulfate"[All Fields] OR "bisulphate"[All Fields] OR "dihydrochloride"[All Fields] OR "dihydrochlorides"[All Fields] OR "sulfatated"[All Fields] OR "sulfatation"[All Fields] OR "sulfate s"[All Fields] OR "sulfated"[All Fields] OR "sulfates"[MeSH Terms] OR "sulfates"[All Fields] OR "sulfate"[All Fields] OR "sulphate"[All Fields] OR "sulfating"[All Fields] OR "sulfation"[All Fields] OR "sulfations"[All Fields] OR "sulphated"[All Fields] OR "sulphates"[All Fields] OR "sulphation"[All Fields])) OR ("copanlisib"[Supplementary Concept] OR "copanlisib"[All Fields])</t>
  </si>
  <si>
    <t>(Phosphoinositide 3-kinase OR PI-3 kinase) AND (1980:2020 [pdat])</t>
  </si>
  <si>
    <t>"brigatinib"[Supplementary Concept] OR "brigatinib"[All Fields] OR "alunbrig"[All Fields] OR "brigatinib"[Supplementary Concept] OR "brigatinib"[All Fields] OR "brigatinib"[Supplementary Concept] OR "brigatinib"[All Fields]</t>
  </si>
  <si>
    <t>drug218</t>
  </si>
  <si>
    <t>"deutetrabenazine"[Supplementary Concept] OR "deutetrabenazine"[All Fields] OR "austedo"[All Fields] OR ("deutetrabenazine"[Supplementary Concept] OR "deutetrabenazine"[All Fields]) OR (("deuterate"[All Fields] OR "deuterated"[All Fields] OR "deuterating"[All Fields] OR "deuteration"[All Fields] OR "deuterations"[All Fields]) AND ("tetrabenazine"[MeSH Terms] OR "tetrabenazine"[All Fields]) AND "Auspex"[All Fields] AND ("biopharmaceutics"[MeSH Terms] OR "biopharmaceutics"[All Fields] OR "pharmaceutic"[All Fields] OR "pharmaceutics"[All Fields] OR "pharmaceutical preparations"[MeSH Terms] OR ("pharmaceutical"[All Fields] AND "preparations"[All Fields]) OR "pharmaceutical preparations"[All Fields] OR "pharmaceutical"[All Fields] OR "pharmaceuticals"[All Fields] OR "pharmaceutical s"[All Fields] OR "pharmaceutically"[All Fields]))</t>
  </si>
  <si>
    <t>(monoamine transporter) AND (1980:2020 [pdat])</t>
  </si>
  <si>
    <t>drug219</t>
  </si>
  <si>
    <t>"avelumab"[Supplementary Concept] OR "avelumab"[All Fields] OR "bavencio"[All Fields] OR "avelumab"[Supplementary Concept] OR "avelumab"[All Fields] OR "avelumab"[Supplementary Concept] OR "avelumab"[All Fields]</t>
  </si>
  <si>
    <t>drug22</t>
  </si>
  <si>
    <t>"bazedoxifene"[Supplementary Concept] OR "bazedoxifene"[All Fields] OR "duavee"[All Fields] OR "estrogens conjugated usp"[All Fields] OR (("bazedoxifene"[Supplementary Concept] OR "bazedoxifene"[All Fields] OR "bazedoxifene acetate"[All Fields]) AND ("estrogen s"[All Fields] OR "estrogene"[All Fields] OR "estrogenes"[All Fields] OR "estrogenic"[All Fields] OR "estrogenically"[All Fields] OR "estrogenicities"[All Fields] OR "estrogenicity"[All Fields] OR "estrogenization"[All Fields] OR "estrogenized"[All Fields] OR "oestrogen"[All Fields] OR "estrogens"[Pharmacological Action] OR "estrogens"[MeSH Terms] OR "estrogens"[All Fields] OR "estrogen"[All Fields] OR "oestrogen s"[All Fields] OR "oestrogenic"[All Fields] OR "oestrogenically"[All Fields] OR "oestrogenicity"[All Fields] OR "oestrogenization"[All Fields] OR "oestrogens"[All Fields])) OR ("bazedoxifene"[Supplementary Concept] OR "bazedoxifene"[All Fields])</t>
  </si>
  <si>
    <t>drug220</t>
  </si>
  <si>
    <t>"plazomicin"[Supplementary Concept] OR "plazomicin"[All Fields] OR "zemdri"[All Fields] OR "plazomicin"[Supplementary Concept] OR "plazomicin"[All Fields] OR "plazomicin"[Supplementary Concept] OR "plazomicin"[All Fields]</t>
  </si>
  <si>
    <t>(DNA gyrase OR "topoisomerase IV") AND (1980:2020 [pdat])</t>
  </si>
  <si>
    <t>drug221</t>
  </si>
  <si>
    <t>"triclabendazole"[MeSH Terms] OR "triclabendazole"[All Fields] OR "egaten"[All Fields] OR "triclabendazole"[MeSH Terms] OR "triclabendazole"[All Fields] OR "triclabendazole"[MeSH Terms] OR "triclabendazole"[All Fields]</t>
  </si>
  <si>
    <t>(Trypanosma cruzi infection) AND (1980:2020 [pdat])</t>
  </si>
  <si>
    <t>drug222</t>
  </si>
  <si>
    <t>"inotuzumab ozogamicin"[MeSH Terms] OR ("inotuzumab"[All Fields] AND "ozogamicin"[All Fields]) OR "inotuzumab ozogamicin"[All Fields] OR "besponsa"[All Fields] OR ("inotuzumab ozogamicin"[MeSH Terms] OR ("inotuzumab"[All Fields] AND "ozogamicin"[All Fields]) OR "inotuzumab ozogamicin"[All Fields]) OR ("inotuzumab ozogamicin"[MeSH Terms] OR ("inotuzumab"[All Fields] AND "ozogamicin"[All Fields]) OR "inotuzumab ozogamicin"[All Fields])</t>
  </si>
  <si>
    <t>(CD22) AND (1980:2020 [pdat])</t>
  </si>
  <si>
    <t>drug223</t>
  </si>
  <si>
    <t>"betrixaban"[Supplementary Concept] OR "betrixaban"[All Fields] OR "bevyxxa"[All Fields] OR "betrixaban"[Supplementary Concept] OR "betrixaban"[All Fields] OR "betrixaban"[Supplementary Concept] OR "betrixaban"[All Fields]</t>
  </si>
  <si>
    <t>"cerliponase alfa"[Supplementary Concept] OR "cerliponase alfa"[All Fields] OR "brineura"[All Fields] OR "cerliponase"[All Fields] OR "cerliponase alfa"[Supplementary Concept] OR "cerliponase alfa"[All Fields] OR "cerliponase alfa"[Supplementary Concept] OR "cerliponase alfa"[All Fields]</t>
  </si>
  <si>
    <t>(Tripeptidyl-peptidase) AND (1980:2020 [pdat])</t>
  </si>
  <si>
    <t>drug225</t>
  </si>
  <si>
    <t>"acalabrutinib"[Supplementary Concept] OR "acalabrutinib"[All Fields] OR "calquence"[All Fields] OR "acalabrutinib"[Supplementary Concept] OR "acalabrutinib"[All Fields] OR "acalabrutinib"[Supplementary Concept] OR "acalabrutinib"[All Fields]</t>
  </si>
  <si>
    <t>(bruton's tyrosine kinase) AND (1980:2020 [pdat])</t>
  </si>
  <si>
    <t>"dupilumab"[Supplementary Concept] OR "dupilumab"[All Fields] OR "dupixent"[All Fields] OR "dupilumab"[Supplementary Concept] OR "dupilumab"[All Fields] OR "dupilumab"[Supplementary Concept] OR "dupilumab"[All Fields]</t>
  </si>
  <si>
    <t>(interleukin 4 receptor) AND (1980:2020 [pdat])</t>
  </si>
  <si>
    <t>drug227</t>
  </si>
  <si>
    <t>"deflazacort"[Supplementary Concept] OR "deflazacort"[All Fields] OR "emflaza"[All Fields] OR ("deflazacort"[Supplementary Concept] OR "deflazacort"[All Fields]) OR (("deflazacort"[Supplementary Concept] OR "deflazacort"[All Fields]) AND ("marathon running"[MeSH Terms] OR ("marathon"[All Fields] AND "running"[All Fields]) OR "marathon running"[All Fields] OR "marathon"[All Fields] OR "marathons"[All Fields] OR "marathoner"[All Fields] OR "marathoners"[All Fields]) AND ("biopharmaceutics"[MeSH Terms] OR "biopharmaceutics"[All Fields] OR "pharmaceutic"[All Fields] OR "pharmaceutics"[All Fields] OR "pharmaceutical preparations"[MeSH Terms] OR ("pharmaceutical"[All Fields] AND "preparations"[All Fields]) OR "pharmaceutical preparations"[All Fields] OR "pharmaceutical"[All Fields] OR "pharmaceuticals"[All Fields] OR "pharmaceutical s"[All Fields] OR "pharmaceutically"[All Fields]))</t>
  </si>
  <si>
    <t>(glucocorticoid receptor OR NR3C1) AND (1980:2020 [pdat])</t>
  </si>
  <si>
    <t>drug228</t>
  </si>
  <si>
    <t>"benralizumab"[Supplementary Concept] OR "benralizumab"[All Fields] OR "fasenra"[All Fields] OR "benralizumab"[Supplementary Concept] OR "benralizumab"[All Fields] OR "benralizumab"[Supplementary Concept] OR "benralizumab"[All Fields]</t>
  </si>
  <si>
    <t>(interleukin 5 receptor) AND (1980:2020 [pdat])</t>
  </si>
  <si>
    <t>"giapreza"[Supplementary Concept] OR "giapreza"[All Fields] OR "giapreza"[All Fields] OR "angiotensin ii"[MeSH Terms] OR ("angiotensin"[All Fields] AND "ii"[All Fields]) OR "angiotensin ii"[All Fields] OR ("angiotensin ii"[MeSH Terms] OR ("angiotensin"[All Fields] AND "ii"[All Fields]) OR "angiotensin ii"[All Fields]) OR "LJPC-501"[All Fields]</t>
  </si>
  <si>
    <t>drug23</t>
  </si>
  <si>
    <t>"bedaquiline"[Supplementary Concept] OR "bedaquiline"[All Fields] OR "sirturo"[All Fields] OR "bedaquiline"[Supplementary Concept] OR "bedaquiline"[All Fields] OR "bedaquiline"[Supplementary Concept] OR "bedaquiline"[All Fields]</t>
  </si>
  <si>
    <t>(Escherichia coli ATP synthase) AND (1980:2020 [pdat])</t>
  </si>
  <si>
    <t>drug230</t>
  </si>
  <si>
    <t>"emicizumab"[Supplementary Concept] OR "emicizumab"[All Fields] OR "hemlibra"[All Fields] OR "emicizumab"[Supplementary Concept] OR "emicizumab"[All Fields] OR "emicizumab"[Supplementary Concept] OR "emicizumab"[All Fields]</t>
  </si>
  <si>
    <t>(Coagulation factor IX OR Coagulation factor X) AND (1980:2020 [pdat])</t>
  </si>
  <si>
    <t>"enasidenib"[Supplementary Concept] OR "enasidenib"[All Fields] OR "idhifa"[All Fields] OR (("enasidenib"[Supplementary Concept] OR "enasidenib"[All Fields]) AND ("mesyl"[All Fields] OR "mesylated"[All Fields] OR "mesylates"[MeSH Terms] OR "mesylates"[All Fields] OR "mesilate"[All Fields] OR "mesylate"[All Fields] OR "methanesulfonates"[All Fields] OR "mesylation"[All Fields] OR "methanesulfonic acid"[Supplementary Concept] OR "methanesulfonic acid"[All Fields] OR "methanesulfonate"[All Fields] OR "methanesulphonate"[All Fields] OR "methanesulphonates"[All Fields])) OR ("enasidenib"[Supplementary Concept] OR "enasidenib"[All Fields])</t>
  </si>
  <si>
    <t>(isocitrate dehydrogenase) AND (1980:2020 [pdat])</t>
  </si>
  <si>
    <t>drug232</t>
  </si>
  <si>
    <t>"durvalumab"[Supplementary Concept] OR "durvalumab"[All Fields] OR "imfinzi"[All Fields] OR "durvalumab"[Supplementary Concept] OR "durvalumab"[All Fields] OR "durvalumab"[Supplementary Concept] OR "durvalumab"[All Fields]</t>
  </si>
  <si>
    <t>"valbenazine"[Supplementary Concept] OR "valbenazine"[All Fields] OR "ingrezza"[All Fields] OR (("valbenazine"[Supplementary Concept] OR "valbenazine"[All Fields]) AND ("tosyl"[All Fields] OR "tosylate"[All Fields] OR "tosylated"[All Fields] OR "tosylates"[All Fields] OR "tosylation"[All Fields])) OR ("valbenazine"[Supplementary Concept] OR "valbenazine"[All Fields])</t>
  </si>
  <si>
    <t>"sarilumab"[Supplementary Concept] OR "sarilumab"[All Fields] OR "kevzara"[All Fields] OR "sarilumab"[Supplementary Concept] OR "sarilumab"[All Fields] OR "sarilumab"[Supplementary Concept] OR "sarilumab"[All Fields]</t>
  </si>
  <si>
    <t>drug235</t>
  </si>
  <si>
    <t>"ribociclib"[Supplementary Concept] OR "ribociclib"[All Fields] OR "kisqali"[All Fields] OR (("ribociclib"[Supplementary Concept] OR "ribociclib"[All Fields]) AND ("succinates"[MeSH Terms] OR "succinates"[All Fields] OR "succination"[All Fields] OR "succinic acid"[MeSH Terms] OR ("succinic"[All Fields] AND "acid"[All Fields]) OR "succinic acid"[All Fields] OR "succinate"[All Fields] OR "succinic"[All Fields])) OR ("ribociclib"[Supplementary Concept] OR "ribociclib"[All Fields])</t>
  </si>
  <si>
    <t>("cyclin-dependent kinase") AND (1980:2020 [pdat])</t>
  </si>
  <si>
    <t>drug236</t>
  </si>
  <si>
    <t>"glecaprevir and pibrentasvir"[Supplementary Concept] OR "glecaprevir and pibrentasvir"[All Fields] OR "mavyret"[All Fields] OR "glecaprevir"[Supplementary Concept] OR "glecaprevir"[All Fields] OR "pibrentasvir"[Supplementary Concept] OR "pibrentasvir"[All Fields] OR "glecaprevir and pibrentasvir"[Supplementary Concept] OR "glecaprevir and pibrentasvir"[All Fields] OR "glecaprevir and pibrentasvir"[Supplementary Concept] OR "glecaprevir and pibrentasvir"[All Fields]</t>
  </si>
  <si>
    <t>(NS3 protease OR Nonstructural protein 5A) AND (1980:2020 [pdat])</t>
  </si>
  <si>
    <t>"vestronidase alfa"[Supplementary Concept] OR "vestronidase alfa"[All Fields] OR "mepsevii"[All Fields] OR "vestronidase alfa"[Supplementary Concept] OR "vestronidase alfa"[All Fields] OR "vestronidase alfa vjbk"[All Fields] OR "vestronidase alfa"[Supplementary Concept] OR "vestronidase alfa"[All Fields]</t>
  </si>
  <si>
    <t>(glucuronidase) AND (1980:2020 [pdat])</t>
  </si>
  <si>
    <t>drug238</t>
  </si>
  <si>
    <t>"neratinib"[Supplementary Concept] OR "neratinib"[All Fields] OR "nerlynx"[All Fields] OR "neratinib"[Supplementary Concept] OR "neratinib"[All Fields] OR "neratinib maleate"[All Fields] OR "neratinib"[Supplementary Concept] OR "neratinib"[All Fields]</t>
  </si>
  <si>
    <t>(Epidermal growth factor receptor) AND (1980:2020 [pdat])</t>
  </si>
  <si>
    <t>drug239</t>
  </si>
  <si>
    <t>"ocrelizumab"[Supplementary Concept] OR "ocrelizumab"[All Fields] OR "ocrevus"[All Fields] OR "ocrelizumab"[Supplementary Concept] OR "ocrelizumab"[All Fields] OR "ocrelizumab"[Supplementary Concept] OR "ocrelizumab"[All Fields]</t>
  </si>
  <si>
    <t>drug24</t>
  </si>
  <si>
    <t>"abatacept"[MeSH Terms] OR "abatacept"[All Fields] OR "belatacept"[All Fields] OR "nulojix"[All Fields] OR "abatacept"[MeSH Terms] OR "abatacept"[All Fields] OR "belatacept"[All Fields] OR "abatacept"[MeSH Terms] OR "abatacept"[All Fields] OR "belatacept"[All Fields]</t>
  </si>
  <si>
    <t>(CD80 OR CD86) AND (1980:2020 [pdat])</t>
  </si>
  <si>
    <t>drug240</t>
  </si>
  <si>
    <t>"semaglutide"[Supplementary Concept] OR "semaglutide"[All Fields] OR "ozempic"[All Fields] OR "semaglutide"[Supplementary Concept] OR "semaglutide"[All Fields] OR "semaglutide"[Supplementary Concept] OR "semaglutide"[All Fields]</t>
  </si>
  <si>
    <t>drug241</t>
  </si>
  <si>
    <t>"etelcalcetide hydrochloride"[Supplementary Concept] OR "etelcalcetide hydrochloride"[All Fields] OR "etelcalcetide"[All Fields] OR "parsabiv"[All Fields] OR "etelcalcetide hydrochloride"[Supplementary Concept] OR "etelcalcetide hydrochloride"[All Fields] OR "etelcalcetide"[All Fields] OR "etelcalcetide hydrochloride"[Supplementary Concept] OR "etelcalcetide hydrochloride"[All Fields] OR "velcalcetide"[All Fields]</t>
  </si>
  <si>
    <t>("calcium sensing receptor") AND (1980:2020 [pdat])</t>
  </si>
  <si>
    <t>drug242</t>
  </si>
  <si>
    <t>"letermovir"[Supplementary Concept] OR "letermovir"[All Fields] OR "prevymis"[All Fields] OR "letermovir"[Supplementary Concept] OR "letermovir"[All Fields] OR "letermovir"[Supplementary Concept] OR "letermovir"[All Fields]</t>
  </si>
  <si>
    <t>drug243</t>
  </si>
  <si>
    <t>"edaravone"[MeSH Terms] OR "edaravone"[All Fields] OR "radicava"[All Fields] OR "edaravone"[MeSH Terms] OR "edaravone"[All Fields] OR "edaravone"[MeSH Terms] OR "edaravone"[All Fields]</t>
  </si>
  <si>
    <t>"netarsudil"[Supplementary Concept] OR "netarsudil"[All Fields] OR "rhopressa"[All Fields] OR "netarsudil"[Supplementary Concept] OR "netarsudil"[All Fields] OR "netarsudil"[Supplementary Concept] OR "netarsudil"[All Fields]</t>
  </si>
  <si>
    <t>(Rho-associated protein kinase) AND (1980:2020 [pdat])</t>
  </si>
  <si>
    <t>drug245</t>
  </si>
  <si>
    <t>"midostaurin"[Supplementary Concept] OR "midostaurin"[All Fields] OR "rydapt"[All Fields] OR "midostaurin s"[All Fields] OR "midostaurin"[Supplementary Concept] OR "midostaurin"[All Fields] OR "midostaurin s"[All Fields] OR "midostaurin"[Supplementary Concept] OR "midostaurin"[All Fields] OR "midostaurin s"[All Fields]</t>
  </si>
  <si>
    <t>drug246</t>
  </si>
  <si>
    <t>"brodalumab"[Supplementary Concept] OR "brodalumab"[All Fields] OR "siliq"[All Fields] OR "brodalumab"[Supplementary Concept] OR "brodalumab"[All Fields] OR "brodalumab"[Supplementary Concept] OR "brodalumab"[All Fields]</t>
  </si>
  <si>
    <t>(interleukin 17 receptor) AND (1980:2020 [pdat])</t>
  </si>
  <si>
    <t>drug247</t>
  </si>
  <si>
    <t>"lefamulin"[Supplementary Concept] OR "lefamulin"[All Fields] OR "xenleta"[All Fields] OR "lefamulin"[Supplementary Concept] OR "lefamulin"[All Fields] OR "lefamulin"[Supplementary Concept] OR "lefamulin"[All Fields]</t>
  </si>
  <si>
    <t>drug248</t>
  </si>
  <si>
    <t>"ertugliflozin"[Supplementary Concept] OR "ertugliflozin"[All Fields] OR "steglatro"[All Fields] OR "ertugliflozin"[Supplementary Concept] OR "ertugliflozin"[All Fields] OR "ertugliflozin"[Supplementary Concept] OR "ertugliflozin"[All Fields]</t>
  </si>
  <si>
    <t>(sodium glucose transporter) AND (1980:2020 [pdat])</t>
  </si>
  <si>
    <t>drug249</t>
  </si>
  <si>
    <t>"naldemedine"[Supplementary Concept] OR "naldemedine"[All Fields] OR "symproic"[All Fields] OR "naldemedine"[Supplementary Concept] OR "naldemedine"[All Fields] OR "naldemedine"[Supplementary Concept] OR "naldemedine"[All Fields]</t>
  </si>
  <si>
    <t>(receptors, opioid[MeSH Terms]) AND (1980:2020 [pdat])</t>
  </si>
  <si>
    <t>drug25</t>
  </si>
  <si>
    <t>"belimumab"[Supplementary Concept] OR "belimumab"[All Fields] OR "benlysta"[All Fields] OR "belimumab"[Supplementary Concept] OR "belimumab"[All Fields] OR "belimumab"[Supplementary Concept] OR "belimumab"[All Fields]</t>
  </si>
  <si>
    <t>(TNFSF13B) AND (1980:2020 [pdat])</t>
  </si>
  <si>
    <t>drug250</t>
  </si>
  <si>
    <t>"guselkumab"[Supplementary Concept] OR "guselkumab"[All Fields] OR "tremfya"[All Fields] OR "guselkumab"[Supplementary Concept] OR "guselkumab"[All Fields] OR "guselkumab"[Supplementary Concept] OR "guselkumab"[All Fields]</t>
  </si>
  <si>
    <t>(interleukin 23) AND (1980:2020 [pdat])</t>
  </si>
  <si>
    <t>"plecanatide"[Supplementary Concept] OR "plecanatide"[All Fields] OR "trulance"[All Fields] OR "plecanatide"[Supplementary Concept] OR "plecanatide"[All Fields] OR "plecanatide"[Supplementary Concept] OR "plecanatide"[All Fields]</t>
  </si>
  <si>
    <t>"abaloparatide"[Supplementary Concept] OR "abaloparatide"[All Fields] OR "tymlos"[All Fields] OR "abaloparatide"[Supplementary Concept] OR "abaloparatide"[All Fields] OR "abaloparatide"[Supplementary Concept] OR "abaloparatide"[All Fields]</t>
  </si>
  <si>
    <t>drug253</t>
  </si>
  <si>
    <t>"cefiderocol"[Supplementary Concept] OR "cefiderocol"[All Fields] OR "fetroja"[All Fields] OR (("cefiderocol"[Supplementary Concept] OR "cefiderocol"[All Fields]) AND ("bisulfate"[All Fields] OR "bisulphate"[All Fields] OR "dihydrochloride"[All Fields] OR "dihydrochlorides"[All Fields] OR "sulfatated"[All Fields] OR "sulfatation"[All Fields] OR "sulfate s"[All Fields] OR "sulfated"[All Fields] OR "sulfates"[MeSH Terms] OR "sulfates"[All Fields] OR "sulfate"[All Fields] OR "sulphate"[All Fields] OR "sulfating"[All Fields] OR "sulfation"[All Fields] OR "sulfations"[All Fields] OR "sulphated"[All Fields] OR "sulphates"[All Fields] OR "sulphation"[All Fields]) AND ("tosyl"[All Fields] OR "tosylate"[All Fields] OR "tosylated"[All Fields] OR "tosylates"[All Fields] OR "tosylation"[All Fields])) OR ("cefiderocol"[Supplementary Concept] OR "cefiderocol"[All Fields])</t>
  </si>
  <si>
    <t>drug254</t>
  </si>
  <si>
    <t>"abemaciclib"[Supplementary Concept] OR "abemaciclib"[All Fields] OR "verzenio"[All Fields] OR "abemaciclib"[Supplementary Concept] OR "abemaciclib"[All Fields] OR "abemaciclib"[Supplementary Concept] OR "abemaciclib"[All Fields]</t>
  </si>
  <si>
    <t>drug255</t>
  </si>
  <si>
    <t>"sofosbuvir velpatasvir voxilaprevir drug combination"[Supplementary Concept] OR "sofosbuvir velpatasvir voxilaprevir drug combination"[All Fields] OR "vosevi"[All Fields] OR "sofosbuvir"[MeSH Terms] OR "sofosbuvir"[All Fields] OR "velpatasvir"[Supplementary Concept] OR "velpatasvir"[All Fields] OR "voxilaprevir"[Supplementary Concept] OR "voxilaprevir"[All Fields] OR (("sofosbuvir"[MeSH Terms] OR "sofosbuvir"[All Fields]) AND ("velpatasvir"[Supplementary Concept] OR "velpatasvir"[All Fields]) AND ("voxilaprevir"[Supplementary Concept] OR "voxilaprevir"[All Fields])) OR (("sofosbuvir"[MeSH Terms] OR "sofosbuvir"[All Fields]) AND ("velpatasvir"[Supplementary Concept] OR "velpatasvir"[All Fields]) AND ("voxilaprevir"[Supplementary Concept] OR "voxilaprevir"[All Fields]))</t>
  </si>
  <si>
    <t>(Hepatitis C virus protease) AND (1980:2020 [pdat])</t>
  </si>
  <si>
    <t>drug256</t>
  </si>
  <si>
    <t>"bol 303259 x"[Supplementary Concept] OR "bol 303259 x"[All Fields] OR "latanoprostene bunod"[All Fields] OR "vyzulta"[All Fields] OR "bol 303259 x"[Supplementary Concept] OR "bol 303259 x"[All Fields] OR "latanoprostene bunod"[All Fields] OR "bol 303259 x"[Supplementary Concept] OR "bol 303259 x"[All Fields] OR "latanoprostene bunod"[All Fields]</t>
  </si>
  <si>
    <t>drug257</t>
  </si>
  <si>
    <t>"safinamide"[Supplementary Concept] OR "safinamide"[All Fields] OR "xadago"[All Fields] OR ("safinamide"[Supplementary Concept] OR "safinamide"[All Fields]) OR (("safinamide"[Supplementary Concept] OR "safinamide"[All Fields]) AND ("mesyl"[All Fields] OR "mesylated"[All Fields] OR "mesylates"[MeSH Terms] OR "mesylates"[All Fields] OR "mesilate"[All Fields] OR "mesylate"[All Fields] OR "methanesulfonates"[All Fields] OR "mesylation"[All Fields] OR "methanesulfonic acid"[Supplementary Concept] OR "methanesulfonic acid"[All Fields] OR "methanesulfonate"[All Fields] OR "methanesulphonate"[All Fields] OR "methanesulphonates"[All Fields]))</t>
  </si>
  <si>
    <t>(monoamine oxidase B) AND (1980:2020 [pdat])</t>
  </si>
  <si>
    <t>drug258</t>
  </si>
  <si>
    <t>"cilastatin"[MeSH Terms] OR "cilastatin"[All Fields] OR "imipenem"[MeSH Terms] OR "imipenem"[All Fields] OR "imipenem s"[All Fields] OR "imipenem cilastatin and relebactam"[Supplementary Concept] OR "imipenem cilastatin and relebactam"[All Fields] OR "recarbrio"[All Fields] OR "imipeneme"[All Fields] OR "relebactam"[Supplementary Concept] OR "relebactam"[All Fields] OR (("cilastatin"[MeSH Terms] OR "cilastatin"[All Fields] OR ("cilastatin"[All Fields] AND "sodium"[All Fields]) OR "cilastatin sodium"[All Fields]) AND ("imipenem"[MeSH Terms] OR "imipenem"[All Fields] OR "imipenem s"[All Fields] OR "imipeneme"[All Fields]) AND ("relebactam"[Supplementary Concept] OR "relebactam"[All Fields])) OR (("cilastatin"[MeSH Terms] OR "cilastatin"[All Fields]) AND ("imipenem"[MeSH Terms] OR "imipenem"[All Fields] OR "imipenem s"[All Fields] OR "imipeneme"[All Fields]) AND ("relebactam"[Supplementary Concept] OR "relebactam"[All Fields]))</t>
  </si>
  <si>
    <t>drug259</t>
  </si>
  <si>
    <t>"telotristat ethyl"[Supplementary Concept] OR "telotristat ethyl"[All Fields] OR "xermelo"[All Fields] OR "telotristat"[Supplementary Concept] OR "telotristat"[All Fields] OR "telotristat etiprate"[All Fields] OR "telotristat"[Supplementary Concept] OR "telotristat"[All Fields]</t>
  </si>
  <si>
    <t>(Tryptophan hydroxylase) AND (1980:2020 [pdat])</t>
  </si>
  <si>
    <t>"beleodaq"[All Fields] OR "belinostat"[Supplementary Concept] OR "belinostat"[All Fields] OR "belinostat"[Supplementary Concept] OR "belinostat"[All Fields] OR "belinostat"[Supplementary Concept] OR "belinostat"[All Fields]</t>
  </si>
  <si>
    <t>"niraparib"[Supplementary Concept] OR "niraparib"[All Fields] OR "zejula"[All Fields] OR "niraparib"[Supplementary Concept] OR "niraparib"[All Fields] OR "niraparib"[Supplementary Concept] OR "niraparib"[All Fields]</t>
  </si>
  <si>
    <t>drug261</t>
  </si>
  <si>
    <t>"botulinum toxins, type a"[MeSH Terms] OR "type a botulinum toxins"[All Fields] OR "botulinum toxin type a"[All Fields] OR "prabotulinumtoxin a"[Supplementary Concept] OR "prabotulinumtoxin a"[All Fields] OR "jeuveau"[All Fields] OR ("prabotulinumtoxin a"[Supplementary Concept] OR "prabotulinumtoxin a"[All Fields] OR "prabotulinumtoxina xvfs"[All Fields]) OR ("Prabotulinum"[All Fields] AND ("toxin s"[All Fields] OR "toxine"[All Fields] OR "toxins, biological"[MeSH Terms] OR ("toxins"[All Fields] AND "biological"[All Fields]) OR "biological toxins"[All Fields] OR "toxin"[All Fields] OR "toxins"[All Fields]))</t>
  </si>
  <si>
    <t>(bacterial rna polymerase) AND (1980:2020 [pdat])</t>
  </si>
  <si>
    <t>drug262</t>
  </si>
  <si>
    <t>"erenumab"[Supplementary Concept] OR "erenumab"[All Fields] OR "aimovig"[All Fields] OR "erenumab"[Supplementary Concept] OR "erenumab"[All Fields] OR "erenumab"[Supplementary Concept] OR "erenumab"[All Fields]</t>
  </si>
  <si>
    <t>(calcitonin gene-related peptide receptor) AND (1980:2020 [pdat])</t>
  </si>
  <si>
    <t>drug263</t>
  </si>
  <si>
    <t>"erenumab"[Supplementary Concept] OR "erenumab"[All Fields] OR "ajovy"[All Fields] OR "fremanezumab"[Supplementary Concept] OR "fremanezumab"[All Fields] OR "fremanezumab"[Supplementary Concept] OR "fremanezumab"[All Fields] OR "fremanezumab"[Supplementary Concept] OR "fremanezumab"[All Fields]</t>
  </si>
  <si>
    <t>(calcitonin gene-related peptide) AND (1980:2020 [pdat])</t>
  </si>
  <si>
    <t>drug264</t>
  </si>
  <si>
    <t>"factor xiii"[MeSH Terms] OR ("factor"[All Fields] AND "xiii"[All Fields]) OR "factor xiii"[All Fields] OR "tretten"[All Fields] OR ((("factor xiii"[MeSH Terms] OR ("factor"[All Fields] AND "xiii"[All Fields]) OR "factor xiii"[All Fields] OR ("coagulation"[All Fields] AND "factor"[All Fields] AND "xiii"[All Fields]) OR "coagulation factor xiii"[All Fields]) AND ("protein subunits"[MeSH Terms] OR ("protein"[All Fields] AND "subunits"[All Fields]) OR "protein subunits"[All Fields] OR "subunit"[All Fields] OR "subunit s"[All Fields] OR "subunits"[All Fields])) AND ("f8 protein human"[Supplementary Concept] OR "f8 protein human"[All Fields] OR "recombinate"[All Fields] OR "recombinant"[All Fields] OR "recombinants"[All Fields] OR "recombinated"[All Fields] OR "recombinates"[All Fields] OR "recombination, genetic"[MeSH Terms] OR ("recombination"[All Fields] AND "genetic"[All Fields]) OR "genetic recombination"[All Fields] OR "recombination"[All Fields] OR "recombinations"[All Fields] OR "recombinational"[All Fields] OR "recombinative"[All Fields] OR "recombine"[All Fields] OR "recombined"[All Fields] OR "recombineered"[All Fields] OR "recombineering"[All Fields] OR "recombines"[All Fields] OR "recombining"[All Fields])) OR "catridecacog"[All Fields]</t>
  </si>
  <si>
    <t>drug265</t>
  </si>
  <si>
    <t>"ethinyl oestradiol"[All Fields] OR "ethinyl estradiol"[MeSH Terms] OR ("ethinyl"[All Fields] AND "estradiol"[All Fields]) OR "ethinyl estradiol"[All Fields] OR "segesterone acetate and ethinyl estradiol vaginal system"[Supplementary Concept] OR "segesterone acetate and ethinyl estradiol vaginal system"[All Fields] OR "annovera"[All Fields] OR "segesterone"[All Fields] OR ("segesterone acetate and ethinyl estradiol vaginal system"[Supplementary Concept] OR "segesterone acetate and ethinyl estradiol vaginal system"[All Fields]) OR (("st 1435"[Supplementary Concept] OR "st 1435"[All Fields] OR "nestorone"[All Fields]) AND ("ethinyl estradiol"[MeSH Terms] OR ("ethinyl"[All Fields] AND "estradiol"[All Fields]) OR "ethinyl estradiol"[All Fields] OR "ethinylestradiol"[All Fields] OR "ethinyloestradiol"[All Fields]) AND ("contraceptive devices, female"[MeSH Terms] OR ("contraceptive"[All Fields] AND "devices"[All Fields] AND "female"[All Fields]) OR "female contraceptive devices"[All Fields] OR ("vaginal"[All Fields] AND "ring"[All Fields]) OR "vaginal ring"[All Fields]) AND ("populate"[All Fields] OR "populated"[All Fields] OR "populates"[All Fields] OR "populating"[All Fields] OR "population"[MeSH Terms] OR "population"[All Fields] OR "population groups"[MeSH Terms] OR ("population"[All Fields] AND "groups"[All Fields]) OR "population groups"[All Fields] OR "populations"[All Fields] OR "population s"[All Fields] OR "populational"[All Fields] OR "populous"[All Fields]) AND ("council"[All Fields] OR "council s"[All Fields] OR "councils"[All Fields]))</t>
  </si>
  <si>
    <t>drug266</t>
  </si>
  <si>
    <t>"calaspargase pegol"[Supplementary Concept] OR "calaspargase pegol"[All Fields] OR "asparlas"[All Fields] OR "calaspargase pegol"[Supplementary Concept] OR "calaspargase pegol"[All Fields] OR "calaspargase pegol"[Supplementary Concept] OR "calaspargase pegol"[All Fields]</t>
  </si>
  <si>
    <t>("asparagine"[MeSH Terms]) AND (1980:2020 [pdat])</t>
  </si>
  <si>
    <t>drug267</t>
  </si>
  <si>
    <t>"racivir"[Supplementary Concept] OR "racivir"[All Fields] OR "emtricitabine"[All Fields] OR "emtricitabine"[MeSH Terms] OR "bictegravir"[Supplementary Concept] OR "bictegravir"[All Fields] OR "bictegravir embitcitabine tenofovir alafenamide drug combination"[Supplementary Concept] OR "bictegravir embitcitabine tenofovir alafenamide drug combination"[All Fields] OR "biktarvy"[All Fields] OR "emtricitabin"[All Fields] OR "tenofovir alafenamide"[All Fields] OR (("bictegravir"[Supplementary Concept] OR "bictegravir"[All Fields]) AND ("racivir"[Supplementary Concept] OR "racivir"[All Fields] OR "emtricitabine"[All Fields] OR "emtricitabine"[MeSH Terms] OR "emtricitabin"[All Fields]) AND ("tenofovir"[MeSH Terms] OR "tenofovir"[All Fields]) AND "alafenamide"[All Fields]) OR (("bictegravir"[Supplementary Concept] OR "bictegravir"[All Fields]) AND "emtricitibine"[All Fields] AND ("tenofovir"[MeSH Terms] OR "tenofovir"[All Fields]) AND "alafenamide"[All Fields] AND ("gilead"[All Fields] OR "gilead s"[All Fields]) AND ("science"[MeSH Terms] OR "science"[All Fields] OR "sciences"[All Fields] OR "science s"[All Fields] OR "sciencing"[All Fields]))</t>
  </si>
  <si>
    <t>(HIV integrase) AND (1980:2020 [pdat])</t>
  </si>
  <si>
    <t>drug268</t>
  </si>
  <si>
    <t>"encorafenib"[Supplementary Concept] OR "encorafenib"[All Fields] OR "braftovi"[All Fields] OR "encorafenib"[Supplementary Concept] OR "encorafenib"[All Fields] OR "encorafenib"[Supplementary Concept] OR "encorafenib"[All Fields]</t>
  </si>
  <si>
    <t>"duvelisib"[Supplementary Concept] OR "duvelisib"[All Fields] OR "copiktra"[All Fields] OR "duvelisib"[Supplementary Concept] OR "duvelisib"[All Fields] OR "duvelisib"[Supplementary Concept] OR "duvelisib"[All Fields]</t>
  </si>
  <si>
    <t>drug27</t>
  </si>
  <si>
    <t>"bezlotoxumab"[Supplementary Concept] OR "bezlotoxumab"[All Fields] OR "zinplava"[All Fields] OR "bezlotoxumab"[Supplementary Concept] OR "bezlotoxumab"[All Fields] OR "bezlotoxumab"[Supplementary Concept] OR "bezlotoxumab"[All Fields]</t>
  </si>
  <si>
    <t>(clostridium difficile toxin b) AND (1980:2020 [pdat])</t>
  </si>
  <si>
    <t>"burosumab"[Supplementary Concept] OR "burosumab"[All Fields] OR "crysvita"[All Fields] OR "burosumab"[Supplementary Concept] OR "burosumab"[All Fields] OR "burosumab"[Supplementary Concept] OR "burosumab"[All Fields]</t>
  </si>
  <si>
    <t>(Fibroblast growth factor 23 OR FGF23) AND (1980:2020 [pdat])</t>
  </si>
  <si>
    <t>drug271</t>
  </si>
  <si>
    <t>"glasdegib"[Supplementary Concept] OR "glasdegib"[All Fields] OR "daurismo"[All Fields] OR "glasdegib"[Supplementary Concept] OR "glasdegib"[All Fields] OR "glasdegib"[Supplementary Concept] OR "glasdegib"[All Fields]</t>
  </si>
  <si>
    <t>drug272</t>
  </si>
  <si>
    <t>"stiripentol"[Supplementary Concept] OR "stiripentol"[All Fields] OR "diacomit"[All Fields] OR "stiripentol"[Supplementary Concept] OR "stiripentol"[All Fields] OR "stiripentol"[Supplementary Concept] OR "stiripentol"[All Fields]</t>
  </si>
  <si>
    <t>drug273</t>
  </si>
  <si>
    <t>"avatrombopag"[Supplementary Concept] OR "avatrombopag"[All Fields] OR "doptelet"[All Fields] OR "avatrombopag"[Supplementary Concept] OR "avatrombopag"[All Fields] OR "avatrombopag"[Supplementary Concept] OR "avatrombopag"[All Fields]</t>
  </si>
  <si>
    <t>(Thrombopoietin receptor) AND (1980:2020 [pdat])</t>
  </si>
  <si>
    <t>"tagraxofusp"[Supplementary Concept] OR "tagraxofusp"[All Fields] OR "elzonris"[All Fields] OR "tagraxofusp"[Supplementary Concept] OR "tagraxofusp"[All Fields] OR "tagraxofusp"[Supplementary Concept] OR "tagraxofusp"[All Fields]</t>
  </si>
  <si>
    <t>(CD123) AND (1980:2020 [pdat])</t>
  </si>
  <si>
    <t>drug275</t>
  </si>
  <si>
    <t>"erenumab"[Supplementary Concept] OR "erenumab"[All Fields] OR "emgality"[All Fields] OR "galcanezumab"[Supplementary Concept] OR "galcanezumab"[All Fields] OR "galcanezumab"[Supplementary Concept] OR "galcanezumab"[All Fields] OR "galcanezumab"[Supplementary Concept] OR "galcanezumab"[All Fields]</t>
  </si>
  <si>
    <t>drug276</t>
  </si>
  <si>
    <t>"cannabidiol"[MeSH Terms] OR "cannabidiol"[All Fields] OR "epidiolex"[All Fields] OR "cannabidiolic"[All Fields] OR ("cannabidiol"[MeSH Terms] OR "cannabidiol"[All Fields] OR "cannabidiolic"[All Fields]) OR (("cannabidiol"[MeSH Terms] OR "cannabidiol"[All Fields] OR "cannabidiolic"[All Fields]) AND ("ground water"[Journal] OR "gw"[All Fields]) AND ("biopharmaceutics"[MeSH Terms] OR "biopharmaceutics"[All Fields] OR "pharmaceutic"[All Fields] OR "pharmaceutics"[All Fields] OR "pharmaceutical preparations"[MeSH Terms] OR ("pharmaceutical"[All Fields] AND "preparations"[All Fields]) OR "pharmaceutical preparations"[All Fields] OR "pharmaceutical"[All Fields] OR "pharmaceuticals"[All Fields] OR "pharmaceutical s"[All Fields] OR "pharmaceutically"[All Fields]))</t>
  </si>
  <si>
    <t>drug277</t>
  </si>
  <si>
    <t>"apalutamide"[Supplementary Concept] OR "apalutamide"[All Fields] OR "erleada"[All Fields] OR "apalutamide"[Supplementary Concept] OR "apalutamide"[All Fields] OR "apalutamide"[Supplementary Concept] OR "apalutamide"[All Fields]</t>
  </si>
  <si>
    <t>(androgen receptor) AND (1980:2020 [pdat])</t>
  </si>
  <si>
    <t>"amifampridine"[MeSH Terms] OR "amifampridine"[All Fields] OR "firdapse"[All Fields] OR ("amifampridine"[MeSH Terms] OR "amifampridine"[All Fields]) OR ("amifampridine"[MeSH Terms] OR "amifampridine"[All Fields] OR ("amifampridine"[All Fields] AND "phosphate"[All Fields]) OR "amifampridine phosphate"[All Fields])</t>
  </si>
  <si>
    <t>(potassium channel) AND (1980:2020 [pdat])</t>
  </si>
  <si>
    <t>"migalastat"[Supplementary Concept] OR "migalastat"[All Fields] OR "galafold"[All Fields] OR "migalastat"[Supplementary Concept] OR "migalastat"[All Fields] OR "migalastat"[Supplementary Concept] OR "migalastat"[All Fields] OR "migalastat hydrochloride"[All Fields]</t>
  </si>
  <si>
    <t>(alpha-galactosidase) AND (1980:2020 [pdat])</t>
  </si>
  <si>
    <t>drug28</t>
  </si>
  <si>
    <t>"blinatumomab"[Supplementary Concept] OR "blinatumomab"[All Fields] OR "blincyto"[All Fields] OR "blinatumomab"[Supplementary Concept] OR "blinatumomab"[All Fields] OR "blinatumomab"[Supplementary Concept] OR "blinatumomab"[All Fields]</t>
  </si>
  <si>
    <t>(CD3) AND (1980:2020 [pdat])</t>
  </si>
  <si>
    <t>drug280</t>
  </si>
  <si>
    <t>"emapalumab"[Supplementary Concept] OR "emapalumab"[All Fields] OR "emapalumab"[All Fields] OR "gamifant"[All Fields] OR "emapalumab"[Supplementary Concept] OR "emapalumab"[All Fields] OR "emapalumab"[All Fields] OR "emapalumab"[Supplementary Concept] OR "emapalumab"[All Fields] OR "emapalumab"[All Fields]</t>
  </si>
  <si>
    <t>(interferon gamma) AND (1980:2020 [pdat])</t>
  </si>
  <si>
    <t>drug281</t>
  </si>
  <si>
    <t>"tildrakizumab"[Supplementary Concept] OR "tildrakizumab"[All Fields] OR "ilumya"[All Fields] OR "tildrakizumab"[Supplementary Concept] OR "tildrakizumab"[All Fields] OR "tildrakizumab"[Supplementary Concept] OR "tildrakizumab"[All Fields]</t>
  </si>
  <si>
    <t>drug282</t>
  </si>
  <si>
    <t>"tafenoquine"[Supplementary Concept] OR "tafenoquine"[All Fields] OR "krintafel"[All Fields] OR "tafenoquine"[Supplementary Concept] OR "tafenoquine"[All Fields] OR "tafenoquine"[Supplementary Concept] OR "tafenoquine"[All Fields]</t>
  </si>
  <si>
    <t>"cemiplimab"[Supplementary Concept] OR "cemiplimab"[All Fields] OR "libtayo"[All Fields] OR "cemiplimab"[Supplementary Concept] OR "cemiplimab"[All Fields] OR "cemiplimab"[Supplementary Concept] OR "cemiplimab"[All Fields]</t>
  </si>
  <si>
    <t>drug284</t>
  </si>
  <si>
    <t>"factor viii"[MeSH Terms] OR ("factor"[All Fields] AND "viii"[All Fields]) OR "factor viii"[All Fields] OR "nuwiq"[All Fields] OR ("Simoctocog"[All Fields] AND "alfa"[All Fields]) OR ("Simoctocog"[All Fields] AND "alfa"[All Fields])</t>
  </si>
  <si>
    <t>(potassium AND hyperkalemia) AND (1980:2020 [pdat])</t>
  </si>
  <si>
    <t>drug285</t>
  </si>
  <si>
    <t>"lorlatinib"[Supplementary Concept] OR "lorlatinib"[All Fields] OR "lorbrena"[All Fields] OR "lorlatinib"[Supplementary Concept] OR "lorlatinib"[All Fields] OR "lorlatinib"[Supplementary Concept] OR "lorlatinib"[All Fields]</t>
  </si>
  <si>
    <t>(ALK tyrosine kinase receptorÂ ) AND (1980:2020 [pdat])</t>
  </si>
  <si>
    <t>drug286</t>
  </si>
  <si>
    <t>"lofexidine"[Supplementary Concept] OR "lofexidine"[All Fields] OR "lucemyra"[All Fields] OR "lofexidine"[Supplementary Concept] OR "lofexidine"[All Fields] OR "lofexidine"[Supplementary Concept] OR "lofexidine"[All Fields]</t>
  </si>
  <si>
    <t>(alpha-2-adrenergic receptor) AND (1980:2020 [pdat])</t>
  </si>
  <si>
    <t>drug287</t>
  </si>
  <si>
    <t>"immunotoxin ha22"[Supplementary Concept] OR "immunotoxin ha22"[All Fields] OR "lumoxiti"[All Fields] OR "moxetumomab pasudotox"[All Fields] OR "immunotoxin ha22"[Supplementary Concept] OR "immunotoxin ha22"[All Fields] OR "moxetumomab pasudotox"[All Fields] OR "immunotoxin ha22"[Supplementary Concept] OR "immunotoxin ha22"[All Fields] OR "moxetumomab pasudotox"[All Fields]</t>
  </si>
  <si>
    <t>drug288</t>
  </si>
  <si>
    <t>"binimetinib"[Supplementary Concept] OR "binimetinib"[All Fields] OR "mektovi"[All Fields] OR "binimetinib"[Supplementary Concept] OR "binimetinib"[All Fields] OR "binimetinib"[Supplementary Concept] OR "binimetinib"[All Fields]</t>
  </si>
  <si>
    <t>drug289</t>
  </si>
  <si>
    <t>"prucalopride"[Supplementary Concept] OR "prucalopride"[All Fields] OR "motegrity"[All Fields] OR ("prucalopride"[Supplementary Concept] OR "prucalopride"[All Fields]) OR (("prucalopride"[Supplementary Concept] OR "prucalopride"[All Fields]) AND ("succinates"[MeSH Terms] OR "succinates"[All Fields] OR "succination"[All Fields] OR "succinic acid"[MeSH Terms] OR ("succinic"[All Fields] AND "acid"[All Fields]) OR "succinic acid"[All Fields] OR "succinate"[All Fields] OR "succinic"[All Fields]))</t>
  </si>
  <si>
    <t>(5-HT4) AND (1980:2020 [pdat])</t>
  </si>
  <si>
    <t>drug29</t>
  </si>
  <si>
    <t>"n 3 amino 1 cyclobutylmethyl 2 3 dioxopropyl 3 2 1 1 dimethylethyl amino carbonyl amino 3 3 dimethyl 1 oxobutyl 6 6 dimethyl 3 azabicyclo 3 1 0 hexan 2 carboxamide"[Supplementary Concept] OR "n 3 amino 1 cyclobutylmethyl 2 3 dioxopropyl 3 2 1 1 dimethylethyl amino carbonyl amino 3 3 dimethyl 1 oxobutyl 6 6 dimethyl 3 azabicyclo 3 1 0 hexan 2 carboxamide"[All Fields] OR "boceprevir"[All Fields] OR "victrelis"[All Fields] OR "n 3 amino 1 cyclobutylmethyl 2 3 dioxopropyl 3 2 1 1 dimethylethyl amino carbonyl amino 3 3 dimethyl 1 oxobutyl 6 6 dimethyl 3 azabicyclo 3 1 0 hexan 2 carboxamide"[Supplementary Concept] OR "n 3 amino 1 cyclobutylmethyl 2 3 dioxopropyl 3 2 1 1 dimethylethyl amino carbonyl amino 3 3 dimethyl 1 oxobutyl 6 6 dimethyl 3 azabicyclo 3 1 0 hexan 2 carboxamide"[All Fields] OR "boceprevir"[All Fields] OR "n 3 amino 1 cyclobutylmethyl 2 3 dioxopropyl 3 2 1 1 dimethylethyl amino carbonyl amino 3 3 dimethyl 1 oxobutyl 6 6 dimethyl 3 azabicyclo 3 1 0 hexan 2 carboxamide"[Supplementary Concept] OR "n 3 amino 1 cyclobutylmethyl 2 3 dioxopropyl 3 2 1 1 dimethylethyl amino carbonyl amino 3 3 dimethyl 1 oxobutyl 6 6 dimethyl 3 azabicyclo 3 1 0 hexan 2 carboxamide"[All Fields] OR "boceprevir"[All Fields]</t>
  </si>
  <si>
    <t>drug290</t>
  </si>
  <si>
    <t>"moxidectin"[Supplementary Concept] OR "moxidectin"[All Fields] OR "moxidectin"[Supplementary Concept] OR "moxidectin"[All Fields] OR "moxidectin"[Supplementary Concept] OR "moxidectin"[All Fields]</t>
  </si>
  <si>
    <t>("chloride channels"[MeSH Terms]) AND (1980:2020 [pdat])</t>
  </si>
  <si>
    <t>drug291</t>
  </si>
  <si>
    <t>"lusutrombopag"[Supplementary Concept] OR "lusutrombopag"[All Fields] OR "mulpleta"[All Fields] OR "lusutrombopag"[Supplementary Concept] OR "lusutrombopag"[All Fields] OR "lusutrombopag"[Supplementary Concept] OR "lusutrombopag"[All Fields]</t>
  </si>
  <si>
    <t>"prt064445"[Supplementary Concept] OR "prt064445"[All Fields] OR "andexanet alfa"[All Fields] OR "andexxa"[All Fields] OR ((("factor xa"[MeSH Terms] OR ("factor"[All Fields] AND "xa"[All Fields]) OR "factor xa"[All Fields] OR ("coagulation"[All Fields] AND "factor"[All Fields] AND "xa"[All Fields]) OR "coagulation factor xa"[All Fields]) AND ("f8 protein human"[Supplementary Concept] OR "f8 protein human"[All Fields] OR "recombinate"[All Fields] OR "recombinant"[All Fields] OR "recombinants"[All Fields] OR "recombinated"[All Fields] OR "recombinates"[All Fields] OR "recombination, genetic"[MeSH Terms] OR ("recombination"[All Fields] AND "genetic"[All Fields]) OR "genetic recombination"[All Fields] OR "recombination"[All Fields] OR "recombinations"[All Fields] OR "recombinational"[All Fields] OR "recombinative"[All Fields] OR "recombine"[All Fields] OR "recombined"[All Fields] OR "recombineered"[All Fields] OR "recombineering"[All Fields] OR "recombines"[All Fields] OR "recombining"[All Fields])) AND ("inactivate"[All Fields] OR "inactivated"[All Fields] OR "inactivates"[All Fields] OR "inactivating"[All Fields] OR "inactivation"[All Fields] OR "inactivations"[All Fields] OR "inactivator"[All Fields] OR "inactivators"[All Fields] OR "inactived"[All Fields])) OR ("prt064445"[Supplementary Concept] OR "prt064445"[All Fields] OR "andexanet alfa"[All Fields])</t>
  </si>
  <si>
    <t>(30S ribosomal) AND (1980:2020 [pdat])</t>
  </si>
  <si>
    <t>drug293</t>
  </si>
  <si>
    <t>"Hyqvia"[All Fields] OR ((("human s"[All Fields] OR "humans"[MeSH Terms] OR "humans"[All Fields] OR "human"[All Fields]) AND ("immunoglobulin g"[MeSH Terms] OR "immunoglobulin g"[All Fields])) AND ("immunoglobulins, intravenous"[MeSH Terms] OR ("immunoglobulins"[All Fields] AND "intravenous"[All Fields]) OR "intravenous immunoglobulins"[All Fields] OR "ivig"[All Fields])) OR (("immunoglobulin s"[All Fields] OR "immunoglobuline"[All Fields] OR "immunoglobulines"[All Fields] OR "immunoglobulins"[MeSH Terms] OR "immunoglobulins"[All Fields] OR "immunoglobulin"[All Fields]) AND "Baxter-2"[All Fields] AND "Enhanze"[All Fields])</t>
  </si>
  <si>
    <t>drug295</t>
  </si>
  <si>
    <t>"patisiran"[Supplementary Concept] OR "patisiran"[All Fields] OR "onpattro"[All Fields] OR "patisiran"[Supplementary Concept] OR "patisiran"[All Fields] OR "patisiran"[Supplementary Concept] OR "patisiran"[All Fields]</t>
  </si>
  <si>
    <t>(Transthyretin) AND (1980:2020 [pdat])</t>
  </si>
  <si>
    <t>drug296</t>
  </si>
  <si>
    <t>"elagolix"[Supplementary Concept] OR "elagolix"[All Fields] OR "orilissa"[All Fields] OR "elagolix"[Supplementary Concept] OR "elagolix"[All Fields] OR "elagolix sodium"[All Fields] OR "elagolix"[Supplementary Concept] OR "elagolix"[All Fields]</t>
  </si>
  <si>
    <t>(Gonadotropin-releasing hormone receptor) AND (1980:2020 [pdat])</t>
  </si>
  <si>
    <t>drug297</t>
  </si>
  <si>
    <t>"cenegermin"[Supplementary Concept] OR "cenegermin"[All Fields] OR "oxervate"[All Fields] OR "cenegermin"[Supplementary Concept] OR "cenegermin"[All Fields] OR "cenegermin"[Supplementary Concept] OR "cenegermin"[All Fields]</t>
  </si>
  <si>
    <t>("nerve growth factor") AND (1980:2020 [pdat])</t>
  </si>
  <si>
    <t>"pegvaliase"[Supplementary Concept] OR "pegvaliase"[All Fields] OR "palynziq"[All Fields] OR "pegvaliase"[Supplementary Concept] OR "pegvaliase"[All Fields] OR "pegvaliase"[Supplementary Concept] OR "pegvaliase"[All Fields]</t>
  </si>
  <si>
    <t>(phenylalanine ammonia) AND (1980:2020 [pdat])</t>
  </si>
  <si>
    <t>drug299</t>
  </si>
  <si>
    <t>"doravirine"[Supplementary Concept] OR "doravirine"[All Fields] OR "pifeltro"[All Fields] OR "doravirine"[Supplementary Concept] OR "doravirine"[All Fields] OR "doravirine"[Supplementary Concept] OR "doravirine"[All Fields]</t>
  </si>
  <si>
    <t>drug3</t>
  </si>
  <si>
    <t>"ado trastuzumab emtansine"[MeSH Terms] OR ("ado trastuzumab"[All Fields] AND "emtansine"[All Fields]) OR "ado trastuzumab emtansine"[All Fields] OR "kadcyla"[All Fields] OR ("ado"[All Fields] AND "trastuzumab"[All Fields] AND "emtansine"[All Fields]) OR "ado trastuzumab emtansine"[All Fields] OR "trastuzumab"[MeSH Terms] OR "trastuzumab"[All Fields] OR "trastuzumab s"[All Fields] OR ("ado trastuzumab emtansine"[MeSH Terms] OR ("ado trastuzumab"[All Fields] AND "emtansine"[All Fields]) OR "ado trastuzumab emtansine"[All Fields] OR ("ado"[All Fields] AND "trastuzumab"[All Fields] AND "emtansine"[All Fields]) OR "ado trastuzumab emtansine"[All Fields]) OR ("ado trastuzumab emtansine"[MeSH Terms] OR ("ado trastuzumab"[All Fields] AND "emtansine"[All Fields]) OR "ado trastuzumab emtansine"[All Fields] OR ("trastuzumab"[All Fields] AND "emtansine"[All Fields]) OR "trastuzumab emtansine"[All Fields])</t>
  </si>
  <si>
    <t>drug30</t>
  </si>
  <si>
    <t>"bosulif"[All Fields] OR "bosutinib"[Supplementary Concept] OR "bosutinib"[All Fields] OR "bosutinib"[Supplementary Concept] OR "bosutinib"[All Fields] OR "bosutinib"[Supplementary Concept] OR "bosutinib"[All Fields]</t>
  </si>
  <si>
    <t>(src kinase) AND (1980:2020 [pdat])</t>
  </si>
  <si>
    <t>drug300</t>
  </si>
  <si>
    <t>"diroximel fumarate"[All Fields] OR "vumerity"[All Fields] OR ("diroximel"[All Fields] AND ("fumarates"[MeSH Terms] OR "fumarates"[All Fields] OR "fumarate"[All Fields] OR "fumaric"[All Fields])) OR ("diroximel"[All Fields] AND ("fumarates"[MeSH Terms] OR "fumarates"[All Fields] OR "fumarate"[All Fields] OR "fumaric"[All Fields]))</t>
  </si>
  <si>
    <t>(CCR4) AND (1980:2020 [pdat])</t>
  </si>
  <si>
    <t>drug301</t>
  </si>
  <si>
    <t>"t 91825"[Supplementary Concept] OR "t 91825"[All Fields] OR "ceftaroline"[All Fields] OR "ceftaroline fosamil"[Supplementary Concept] OR "ceftaroline fosamil"[All Fields] OR "teflaro"[All Fields] OR ("ceftaroline fosamil"[Supplementary Concept] OR "ceftaroline fosamil"[All Fields]) OR (("t 91825"[Supplementary Concept] OR "t 91825"[All Fields] OR "ceftaroline"[All Fields]) AND ("acetalization"[All Fields] OR "acetalizations"[All Fields] OR "acetalized"[All Fields] OR "acetals"[MeSH Terms] OR "acetals"[All Fields] OR "acetal"[All Fields] OR "acetates"[MeSH Terms] OR "acetates"[All Fields] OR "acetate"[All Fields] OR "acetic"[All Fields]))</t>
  </si>
  <si>
    <t>("adenosine deaminase") AND (1980:2020 [pdat])</t>
  </si>
  <si>
    <t>drug302</t>
  </si>
  <si>
    <t>"sarecycline"[Supplementary Concept] OR "sarecycline"[All Fields] OR "seysara"[All Fields] OR "sarecycline"[Supplementary Concept] OR "sarecycline"[All Fields] OR "sarecycline"[Supplementary Concept] OR "sarecycline"[All Fields]</t>
  </si>
  <si>
    <t>drug303</t>
  </si>
  <si>
    <t>"tezacaftor ivacaftor drug combination"[Supplementary Concept] OR "tezacaftor ivacaftor drug combination"[All Fields] OR "symdeko"[All Fields] OR ("tezacaftor ivacaftor drug combination"[Supplementary Concept] OR "tezacaftor ivacaftor drug combination"[All Fields] OR "tezacaftor and ivacaftor"[All Fields]) OR (("ivacaftor"[Supplementary Concept] OR "ivacaftor"[All Fields]) AND ("tezacaftor"[Supplementary Concept] OR "tezacaftor"[All Fields]) AND ("vertex"[All Fields] OR "vertexes"[All Fields]))</t>
  </si>
  <si>
    <t>drug304</t>
  </si>
  <si>
    <t>"lanadelumab"[Supplementary Concept] OR "lanadelumab"[All Fields] OR "takhzyro"[All Fields] OR "lanadelumab"[Supplementary Concept] OR "lanadelumab"[All Fields] OR "lanadelumab"[Supplementary Concept] OR "lanadelumab"[All Fields]</t>
  </si>
  <si>
    <t>(plasma kallikrein) AND (1980:2020 [pdat])</t>
  </si>
  <si>
    <t>"talazoparib"[Supplementary Concept] OR "talazoparib"[All Fields] OR "talzenna"[All Fields] OR "talazoparib"[Supplementary Concept] OR "talazoparib"[All Fields] OR "talazoparib"[Supplementary Concept] OR "talazoparib"[All Fields]</t>
  </si>
  <si>
    <t>drug306</t>
  </si>
  <si>
    <t>"fostamatinib"[Supplementary Concept] OR "fostamatinib"[All Fields] OR "tavalisse"[All Fields] OR ("fostamatinib"[Supplementary Concept] OR "fostamatinib"[All Fields]) OR (("fostamatinib"[Supplementary Concept] OR "fostamatinib"[All Fields]) AND "disodium"[All Fields])</t>
  </si>
  <si>
    <t>(spleen tyrosine kinase) AND (1980:2020 [pdat])</t>
  </si>
  <si>
    <t>"inotersen"[Supplementary Concept] OR "inotersen"[All Fields] OR "inotersen"[All Fields] OR "tegsedi"[All Fields] OR "inotersen"[Supplementary Concept] OR "inotersen"[All Fields] OR "inotersen"[All Fields] OR "inotersen"[Supplementary Concept] OR "inotersen"[All Fields] OR "inotersen"[All Fields]</t>
  </si>
  <si>
    <t>"ivosidenib"[Supplementary Concept] OR "ivosidenib"[All Fields] OR "tibsovo"[All Fields] OR "ivosidenib"[Supplementary Concept] OR "ivosidenib"[All Fields] OR "ivosidenib"[Supplementary Concept] OR "ivosidenib"[All Fields]</t>
  </si>
  <si>
    <t>drug309</t>
  </si>
  <si>
    <t>"tecovirimat"[Supplementary Concept] OR "tecovirimat"[All Fields] OR "tecovirimat"[All Fields] OR "tpoxx"[All Fields] OR "tecovirimat"[Supplementary Concept] OR "tecovirimat"[All Fields] OR "tecovirimat"[All Fields] OR "tecovirimat"[Supplementary Concept] OR "tecovirimat"[All Fields] OR "tecovirimat"[All Fields]</t>
  </si>
  <si>
    <t>("orthopoxvirus envelope") AND (1980:2020 [pdat])</t>
  </si>
  <si>
    <t>"brentuximab vedotin"[MeSH Terms] OR ("brentuximab"[All Fields] AND "vedotin"[All Fields]) OR "brentuximab vedotin"[All Fields] OR "adcetris"[All Fields] OR ("brentuximab vedotin"[MeSH Terms] OR ("brentuximab"[All Fields] AND "vedotin"[All Fields]) OR "brentuximab vedotin"[All Fields]) OR ("brentuximab vedotin"[MeSH Terms] OR ("brentuximab"[All Fields] AND "vedotin"[All Fields]) OR "brentuximab vedotin"[All Fields])</t>
  </si>
  <si>
    <t>(CD30) AND (1980:2020 [pdat])</t>
  </si>
  <si>
    <t>drug310</t>
  </si>
  <si>
    <t>"ibalizumab"[Supplementary Concept] OR "ibalizumab"[All Fields] OR "trogarzo"[All Fields] OR "ibalizumab"[Supplementary Concept] OR "ibalizumab"[All Fields] OR "ibalizumab"[Supplementary Concept] OR "ibalizumab"[All Fields]</t>
  </si>
  <si>
    <t>(CD4) AND (1980:2020 [pdat])</t>
  </si>
  <si>
    <t>"ravulizumab"[Supplementary Concept] OR "ravulizumab"[All Fields] OR "ultomiris"[All Fields] OR "ravulizumab"[Supplementary Concept] OR "ravulizumab"[All Fields] OR "ravulizumab"[Supplementary Concept] OR "ravulizumab"[All Fields]</t>
  </si>
  <si>
    <t>("complement C5 protein") AND (1980:2020 [pdat])</t>
  </si>
  <si>
    <t>"larotrectinib"[Supplementary Concept] OR "larotrectinib"[All Fields] OR "vitrakvi"[All Fields] OR "larotrectinib"[Supplementary Concept] OR "larotrectinib"[All Fields] OR "larotrectinib"[Supplementary Concept] OR "larotrectinib"[All Fields]</t>
  </si>
  <si>
    <t>(tropomyosin receptor kinases) AND (1980:2020 [pdat])</t>
  </si>
  <si>
    <t>drug313</t>
  </si>
  <si>
    <t>"dacomitinib"[Supplementary Concept] OR "dacomitinib"[All Fields] OR "vizimpro"[All Fields] OR "dacomitinib"[Supplementary Concept] OR "dacomitinib"[All Fields] OR "dacomitinib"[Supplementary Concept] OR "dacomitinib"[All Fields]</t>
  </si>
  <si>
    <t>"ceftolozane"[Supplementary Concept] OR "ceftolozane"[All Fields] OR "ceftolozane tazobactam drug combination"[Supplementary Concept] OR "ceftolozane tazobactam drug combination"[All Fields] OR "zerbaxa"[All Fields] OR "tazobactam"[MeSH Terms] OR "tazobactam"[All Fields] OR (("ceftolozane"[Supplementary Concept] OR "ceftolozane"[All Fields]) AND ("tazobactam"[MeSH Terms] OR "tazobactam"[All Fields])) OR (("ceftolozane"[Supplementary Concept] OR "ceftolozane"[All Fields] OR "ceftolozane sulfate"[All Fields]) AND ("tazobactam"[MeSH Terms] OR "tazobactam"[All Fields]))</t>
  </si>
  <si>
    <t>drug315</t>
  </si>
  <si>
    <t>"baloxavir"[Supplementary Concept] OR "baloxavir"[All Fields] OR "baloxavir marboxil"[All Fields] OR "xofluza"[All Fields] OR "baloxavir"[Supplementary Concept] OR "baloxavir"[All Fields] OR "baloxavir marboxil"[All Fields] OR "baloxavir"[Supplementary Concept] OR "baloxavir"[All Fields] OR "baloxavir marboxil"[All Fields]</t>
  </si>
  <si>
    <t>(Polymerase Acidic Endonuclease) AND (1980:2020 [pdat])</t>
  </si>
  <si>
    <t>drug316</t>
  </si>
  <si>
    <t>"gilteritinib"[Supplementary Concept] OR "gilteritinib"[All Fields] OR "xospata"[All Fields] OR "gilteritinib"[Supplementary Concept] OR "gilteritinib"[All Fields] OR "gilteritinib"[Supplementary Concept] OR "gilteritinib"[All Fields]</t>
  </si>
  <si>
    <t>drug317</t>
  </si>
  <si>
    <t>"revefenacin"[Supplementary Concept] OR "revefenacin"[All Fields] OR "yupelri"[All Fields] OR "revefenacin"[Supplementary Concept] OR "revefenacin"[All Fields] OR "revefenacin"[Supplementary Concept] OR "revefenacin"[All Fields]</t>
  </si>
  <si>
    <t>(muscarinic receptor) AND (1980:2020 [pdat])</t>
  </si>
  <si>
    <t>drug318</t>
  </si>
  <si>
    <t>"efinaconazole"[Supplementary Concept] OR "efinaconazole"[All Fields] OR "jublia"[All Fields] OR "efinaconazole"[Supplementary Concept] OR "efinaconazole"[All Fields] OR "efinaconazole"[Supplementary Concept] OR "efinaconazole"[All Fields]</t>
  </si>
  <si>
    <t>drug319</t>
  </si>
  <si>
    <t>"finafloxacin"[Supplementary Concept] OR "finafloxacin"[All Fields] OR "xtoro"[All Fields] OR "finafloxacin"[Supplementary Concept] OR "finafloxacin"[All Fields] OR "finafloxacin"[Supplementary Concept] OR "finafloxacin"[All Fields]</t>
  </si>
  <si>
    <t>drug32</t>
  </si>
  <si>
    <t>"brexpiprazole"[Supplementary Concept] OR "brexpiprazole"[All Fields] OR "rexulti"[All Fields] OR "brexpiprazole"[Supplementary Concept] OR "brexpiprazole"[All Fields] OR "brexpiprazole"[Supplementary Concept] OR "brexpiprazole"[All Fields]</t>
  </si>
  <si>
    <t>drug320</t>
  </si>
  <si>
    <t>"brexanolone"[Supplementary Concept] OR "brexanolone"[All Fields] OR "zulresso"[All Fields] OR "brexanolone"[Supplementary Concept] OR "brexanolone"[All Fields] OR "brexanolone"[Supplementary Concept] OR "brexanolone"[All Fields]</t>
  </si>
  <si>
    <t>drug321</t>
  </si>
  <si>
    <t>"solriamfetol"[Supplementary Concept] OR "solriamfetol"[All Fields] OR "sunosi"[All Fields] OR "solriamfetol"[Supplementary Concept] OR "solriamfetol"[All Fields] OR "solriamfetol"[Supplementary Concept] OR "solriamfetol"[All Fields]</t>
  </si>
  <si>
    <t>((noradrenaline reuptake) OR (dopamine reuptake)) AND (1980:2020 [pdat])</t>
  </si>
  <si>
    <t>drug322</t>
  </si>
  <si>
    <t>"siponimod"[Supplementary Concept] OR "siponimod"[All Fields] OR "mayzent"[All Fields] OR "siponimod"[Supplementary Concept] OR "siponimod"[All Fields] OR "siponimod"[Supplementary Concept] OR "siponimod"[All Fields]</t>
  </si>
  <si>
    <t>(sphingosine 1-phosphate) AND (1980:2020 [pdat])</t>
  </si>
  <si>
    <t>drug323</t>
  </si>
  <si>
    <t>"erdafitinib"[Supplementary Concept] OR "erdafitinib"[All Fields] OR "balversa"[All Fields] OR "erdafitinib"[Supplementary Concept] OR "erdafitinib"[All Fields] OR "erdafitinib"[Supplementary Concept] OR "erdafitinib"[All Fields]</t>
  </si>
  <si>
    <t>(fibroblast growth factor receptor) AND (1980:2020 [pdat])</t>
  </si>
  <si>
    <t>drug324</t>
  </si>
  <si>
    <t>"tafamidis"[Supplementary Concept] OR "tafamidis"[All Fields] OR "vyndaqel"[All Fields] OR "tafamidis"[Supplementary Concept] OR "tafamidis"[All Fields] OR "tafamidis meglumine"[All Fields] OR "tafamidis"[Supplementary Concept] OR "tafamidis"[All Fields]</t>
  </si>
  <si>
    <t>drug325</t>
  </si>
  <si>
    <t>"alpelisib"[Supplementary Concept] OR "alpelisib"[All Fields] OR "alpelisib"[All Fields] OR "piqray"[All Fields] OR "alpelisib"[Supplementary Concept] OR "alpelisib"[All Fields] OR "alpelisib"[All Fields] OR "alpelisib"[Supplementary Concept] OR "alpelisib"[All Fields] OR "alpelisib"[All Fields]</t>
  </si>
  <si>
    <t>drug326</t>
  </si>
  <si>
    <t>"bremelanotide"[Supplementary Concept] OR "bremelanotide"[All Fields] OR "vyleesi"[All Fields] OR ("bremelanotide"[Supplementary Concept] OR "bremelanotide"[All Fields]) OR (("bremelanotide"[Supplementary Concept] OR "bremelanotide"[All Fields]) AND ("acetalization"[All Fields] OR "acetalizations"[All Fields] OR "acetalized"[All Fields] OR "acetals"[MeSH Terms] OR "acetals"[All Fields] OR "acetal"[All Fields] OR "acetates"[MeSH Terms] OR "acetates"[All Fields] OR "acetate"[All Fields] OR "acetic"[All Fields]))</t>
  </si>
  <si>
    <t>(melanocortin receptor) AND (1980:2020 [pdat])</t>
  </si>
  <si>
    <t>drug327</t>
  </si>
  <si>
    <t>"selinexor"[Supplementary Concept] OR "selinexor"[All Fields] OR "xpovio"[All Fields] OR "selinexor"[Supplementary Concept] OR "selinexor"[All Fields] OR "selinexor"[Supplementary Concept] OR "selinexor"[All Fields]</t>
  </si>
  <si>
    <t>(exportin) AND (1980:2020 [pdat])</t>
  </si>
  <si>
    <t>drug329</t>
  </si>
  <si>
    <t>"darolutamide"[Supplementary Concept] OR "darolutamide"[All Fields] OR "nubeqa"[All Fields] OR "darolutamide"[Supplementary Concept] OR "darolutamide"[All Fields] OR "darolutamide"[Supplementary Concept] OR "darolutamide"[All Fields]</t>
  </si>
  <si>
    <t>drug33</t>
  </si>
  <si>
    <t>"brivaracetam"[Supplementary Concept] OR "brivaracetam"[All Fields] OR "briviact"[All Fields] OR "brivaracetam"[Supplementary Concept] OR "brivaracetam"[All Fields] OR "brivaracetam"[Supplementary Concept] OR "brivaracetam"[All Fields]</t>
  </si>
  <si>
    <t>drug330</t>
  </si>
  <si>
    <t>"pexidartinib"[Supplementary Concept] OR "pexidartinib"[All Fields] OR "turalio"[All Fields] OR "pexidartinib"[Supplementary Concept] OR "pexidartinib"[All Fields] OR "pexidartinib"[Supplementary Concept] OR "pexidartinib"[All Fields]</t>
  </si>
  <si>
    <t>(cd117 OR cd115) AND (1980:2020 [pdat])</t>
  </si>
  <si>
    <t>drug331</t>
  </si>
  <si>
    <t>"pitolisant"[Supplementary Concept] OR "pitolisant"[All Fields] OR "wakix"[All Fields] OR (("pitolisant"[Supplementary Concept] OR "pitolisant"[All Fields]) AND ("hydrochlorid"[All Fields] OR "hydrochloride"[All Fields] OR "hydrochlorides"[All Fields])) OR ("pitolisant"[Supplementary Concept] OR "pitolisant"[All Fields])</t>
  </si>
  <si>
    <t>(histamine H3 receptor) AND (1980:2020 [pdat])</t>
  </si>
  <si>
    <t>drug332</t>
  </si>
  <si>
    <t>"pretomanid"[Supplementary Concept] OR "pretomanid"[All Fields] OR "pretomanid"[Supplementary Concept] OR "pretomanid"[All Fields] OR "pretomanid"[Supplementary Concept] OR "pretomanid"[All Fields]</t>
  </si>
  <si>
    <t>drug333</t>
  </si>
  <si>
    <t>"entrectinib"[Supplementary Concept] OR "entrectinib"[All Fields] OR "rozlytrek"[All Fields] OR "entrectinib"[Supplementary Concept] OR "entrectinib"[All Fields] OR "entrectinib"[Supplementary Concept] OR "entrectinib"[All Fields]</t>
  </si>
  <si>
    <t>drug334</t>
  </si>
  <si>
    <t>"upadacitinib"[Supplementary Concept] OR "upadacitinib"[All Fields] OR "rinvoq"[All Fields] OR "upadacitinib"[Supplementary Concept] OR "upadacitinib"[All Fields] OR "upadacitinib"[Supplementary Concept] OR "upadacitinib"[All Fields]</t>
  </si>
  <si>
    <t>drug335</t>
  </si>
  <si>
    <t>"fedratinib"[Supplementary Concept] OR "fedratinib"[All Fields] OR "fedratinib"[All Fields] OR "inrebic"[All Fields] OR "fedratinib"[Supplementary Concept] OR "fedratinib"[All Fields] OR "fedratinib hydrochloride"[All Fields] OR "fedratinib"[Supplementary Concept] OR "fedratinib"[All Fields] OR "fedratinib"[All Fields]</t>
  </si>
  <si>
    <t>drug336</t>
  </si>
  <si>
    <t>"gaa protein human"[Supplementary Concept] OR "gaa protein human"[All Fields] OR "alglucosidase alfa"[All Fields] OR "lumizyme"[All Fields] OR "gaa protein human"[Supplementary Concept] OR "gaa protein human"[All Fields] OR "alglucosidase alfa"[All Fields] OR "gaa protein human"[Supplementary Concept] OR "gaa protein human"[All Fields] OR "alglucosidase alfa"[All Fields]</t>
  </si>
  <si>
    <t>(50s ribosomal) AND (1980:2020 [pdat])</t>
  </si>
  <si>
    <t>drug337</t>
  </si>
  <si>
    <t>"istradefylline"[Supplementary Concept] OR "istradefylline"[All Fields] OR "nourianz"[All Fields] OR "istradefylline"[Supplementary Concept] OR "istradefylline"[All Fields] OR "istradefylline"[Supplementary Concept] OR "istradefylline"[All Fields]</t>
  </si>
  <si>
    <t>("adenosine receptor") AND (1980:2020 [pdat])</t>
  </si>
  <si>
    <t>drug338</t>
  </si>
  <si>
    <t>"ibsrela"[All Fields] OR "tenapanor"[Supplementary Concept] OR "tenapanor"[All Fields] OR ("tenapanor"[Supplementary Concept] OR "tenapanor"[All Fields]) OR (("tenapanor"[Supplementary Concept] OR "tenapanor"[All Fields]) AND ("hydrochlorid"[All Fields] OR "hydrochloride"[All Fields] OR "hydrochlorides"[All Fields]))</t>
  </si>
  <si>
    <t>(sodium hydrogen exchanger) AND (1980:2020 [pdat])</t>
  </si>
  <si>
    <t>drug339</t>
  </si>
  <si>
    <t>"aklief"[All Fields] OR "trifarotene"[Supplementary Concept] OR "trifarotene"[All Fields] OR "trifarotene"[Supplementary Concept] OR "trifarotene"[All Fields] OR "trifarotene"[Supplementary Concept] OR "trifarotene"[All Fields]</t>
  </si>
  <si>
    <t>("retinoic acid receptor") AND (1980:2020 [pdat])</t>
  </si>
  <si>
    <t>drug34</t>
  </si>
  <si>
    <t>"cabazitaxel"[Supplementary Concept] OR "cabazitaxel"[All Fields] OR "jevtana"[All Fields] OR "cabazitaxel"[Supplementary Concept] OR "cabazitaxel"[All Fields] OR "cabazitaxel"[Supplementary Concept] OR "cabazitaxel"[All Fields]</t>
  </si>
  <si>
    <t>(microtubule assembly) AND (1980:2020 [pdat])</t>
  </si>
  <si>
    <t>drug340</t>
  </si>
  <si>
    <t>"afamelanotide"[Supplementary Concept] OR "afamelanotide"[All Fields] OR "scenesse"[All Fields] OR "afamelanotide"[Supplementary Concept] OR "afamelanotide"[All Fields] OR "afamelanotide"[Supplementary Concept] OR "afamelanotide"[All Fields]</t>
  </si>
  <si>
    <t>drug341</t>
  </si>
  <si>
    <t>"lasmiditan"[Supplementary Concept] OR "lasmiditan"[All Fields] OR "reyvow"[All Fields] OR (("lasmiditan"[Supplementary Concept] OR "lasmiditan"[All Fields]) AND ("succinates"[MeSH Terms] OR "succinates"[All Fields] OR "succination"[All Fields] OR "succinic acid"[MeSH Terms] OR ("succinic"[All Fields] AND "acid"[All Fields]) OR "succinic acid"[All Fields] OR "succinate"[All Fields] OR "succinic"[All Fields])) OR ("lasmiditan"[Supplementary Concept] OR "lasmiditan"[All Fields])</t>
  </si>
  <si>
    <t>(5-HT1 receptor) AND (1980:2020 [pdat])</t>
  </si>
  <si>
    <t>drug342</t>
  </si>
  <si>
    <t>"elexcaftor ivacaftor tezacaftor drug combination"[Supplementary Concept] OR "elexcaftor ivacaftor tezacaftor drug combination"[All Fields] OR "trikafta"[All Fields] OR (("elexacaftor"[Supplementary Concept] OR "elexacaftor"[All Fields]) AND ("ivacaftor"[Supplementary Concept] OR "ivacaftor"[All Fields]) AND ("tezacaftor"[Supplementary Concept] OR "tezacaftor"[All Fields])) OR (("ivacaftor"[Supplementary Concept] OR "ivacaftor"[All Fields]) AND ("elexacaftor"[Supplementary Concept] OR "elexacaftor"[All Fields]) AND ("vertex"[All Fields] OR "vertexes"[All Fields]))</t>
  </si>
  <si>
    <t>drug343</t>
  </si>
  <si>
    <t>"botulinum toxins, type a"[MeSH Terms] OR "type a botulinum toxins"[All Fields] OR "botulinum toxin type a"[All Fields] OR "incobotulinumtoxin a"[All Fields] OR "incobotulinumtoxina"[Supplementary Concept] OR "incobotulinumtoxina"[All Fields] OR "xeomin"[All Fields] OR "incobotulinumtoxina"[Supplementary Concept] OR "incobotulinumtoxina"[All Fields] OR "incobotulinumtoxina"[All Fields] OR "incobotulinumtoxina"[Supplementary Concept] OR "incobotulinumtoxina"[All Fields] OR "incobotulinumtoxina"[All Fields]</t>
  </si>
  <si>
    <t>(penicillin-binding proteins) AND (1980:2020 [pdat])</t>
  </si>
  <si>
    <t>drug344</t>
  </si>
  <si>
    <t>"zanubrutinib"[Supplementary Concept] OR "zanubrutinib"[All Fields] OR "brukinsa"[All Fields] OR "zanubrutinib"[Supplementary Concept] OR "zanubrutinib"[All Fields] OR "zanubrutinib"[Supplementary Concept] OR "zanubrutinib"[All Fields]</t>
  </si>
  <si>
    <t>drug345</t>
  </si>
  <si>
    <t>"givosiran"[Supplementary Concept] OR "givosiran"[All Fields] OR "givlaari"[All Fields] OR (("givosiran"[Supplementary Concept] OR "givosiran"[All Fields]) AND ("sodium, dietary"[MeSH Terms] OR ("sodium"[All Fields] AND "dietary"[All Fields]) OR "dietary sodium"[All Fields] OR "sodium"[All Fields] OR "sodium"[MeSH Terms] OR "sodiums"[All Fields])) OR ("givosiran"[Supplementary Concept] OR "givosiran"[All Fields])</t>
  </si>
  <si>
    <t>(aminolevulinate synthase) AND (1980:2020 [pdat])</t>
  </si>
  <si>
    <t>drug346</t>
  </si>
  <si>
    <t>"cenobamate"[Supplementary Concept] OR "cenobamate"[All Fields] OR "cenobamate"[All Fields] OR "xcopri"[All Fields] OR "cenobamate"[Supplementary Concept] OR "cenobamate"[All Fields] OR "cenobamate"[All Fields] OR "cenobamate"[Supplementary Concept] OR "cenobamate"[All Fields] OR "cenobamate"[All Fields]</t>
  </si>
  <si>
    <t>(voltage gated sodium channel) AND (1980:2020 [pdat])</t>
  </si>
  <si>
    <t>drug347</t>
  </si>
  <si>
    <t>"voxelotor"[Supplementary Concept] OR "voxelotor"[All Fields] OR "oxbryta"[All Fields] OR "voxelotor"[Supplementary Concept] OR "voxelotor"[All Fields] OR "voxelotor"[Supplementary Concept] OR "voxelotor"[All Fields]</t>
  </si>
  <si>
    <t>(hemoglobin S) AND (1980:2020 [pdat])</t>
  </si>
  <si>
    <t>drug348</t>
  </si>
  <si>
    <t>"isavuconazole"[Supplementary Concept] OR "isavuconazole"[All Fields] OR "cresemba"[All Fields] OR "Isavuconazonium"[All Fields] OR "Isavuconazonium"[All Fields] OR ("Isavuconazonium"[All Fields] AND ("chlorid"[All Fields] OR "chlorides"[MeSH Terms] OR "chlorides"[All Fields] OR "chloride"[All Fields]))</t>
  </si>
  <si>
    <t>drug349</t>
  </si>
  <si>
    <t>"caplyta"[All Fields] OR "lumateperone"[Supplementary Concept] OR "lumateperone"[All Fields] OR "lumateperone"[Supplementary Concept] OR "lumateperone"[All Fields] OR "lumateperone"[Supplementary Concept] OR "lumateperone"[All Fields] OR "lumateperone tosylate"[All Fields]</t>
  </si>
  <si>
    <t>drug35</t>
  </si>
  <si>
    <t>"cabozantinib"[Supplementary Concept] OR "cabozantinib"[All Fields] OR "cometriq"[All Fields] OR "cabozantinib"[Supplementary Concept] OR "cabozantinib"[All Fields] OR "cabozantinib"[Supplementary Concept] OR "cabozantinib"[All Fields]</t>
  </si>
  <si>
    <t>(c-Met or hepatocyte growth factor) AND (1980:2020 [pdat])</t>
  </si>
  <si>
    <t>drug350</t>
  </si>
  <si>
    <t>"lemborexant"[Supplementary Concept] OR "lemborexant"[All Fields] OR "dayvigo"[All Fields] OR "lemborexant"[Supplementary Concept] OR "lemborexant"[All Fields] OR "lemborexant"[Supplementary Concept] OR "lemborexant"[All Fields]</t>
  </si>
  <si>
    <t>drug351</t>
  </si>
  <si>
    <t>"ubrogepant"[Supplementary Concept] OR "ubrogepant"[All Fields] OR "ubrelvy"[All Fields] OR "ubrogepant"[Supplementary Concept] OR "ubrogepant"[All Fields] OR "ubrogepant"[Supplementary Concept] OR "ubrogepant"[All Fields]</t>
  </si>
  <si>
    <t>drug352</t>
  </si>
  <si>
    <t>"caplacizumab"[Supplementary Concept] OR "caplacizumab"[All Fields] OR "cablivi"[All Fields] OR "caplacizumab"[Supplementary Concept] OR "caplacizumab"[All Fields] OR "caplacizumab yhdp"[All Fields] OR "caplacizumab"[Supplementary Concept] OR "caplacizumab"[All Fields]</t>
  </si>
  <si>
    <t>(von willebrand factor) AND (1980:2020 [pdat])</t>
  </si>
  <si>
    <t>drug353</t>
  </si>
  <si>
    <t>"ivabradine"[MeSH Terms] OR "ivabradine"[All Fields] OR "corlanor"[All Fields] OR "ivabradin"[All Fields] OR "ivabradine s"[All Fields] OR "ivabradine"[MeSH Terms] OR "ivabradine"[All Fields] OR "ivabradin"[All Fields] OR "ivabradine s"[All Fields] OR "ivabradine"[MeSH Terms] OR "ivabradine"[All Fields] OR "ivabradin"[All Fields] OR "ivabradine s"[All Fields]</t>
  </si>
  <si>
    <t>(SNAP25 OR SNAP-25) AND (1980:2020 [pdat])</t>
  </si>
  <si>
    <t>drug354</t>
  </si>
  <si>
    <t>"romosozumab"[Supplementary Concept] OR "romosozumab"[All Fields] OR "evenity"[All Fields] OR "romosozumab"[Supplementary Concept] OR "romosozumab"[All Fields] OR "romosozumab"[Supplementary Concept] OR "romosozumab"[All Fields]</t>
  </si>
  <si>
    <t>(sclerostin) AND (1980:2020 [pdat])</t>
  </si>
  <si>
    <t>drug355</t>
  </si>
  <si>
    <t>"risankizumab"[Supplementary Concept] OR "risankizumab"[All Fields] OR "skyrizi"[All Fields] OR "risankizumab"[Supplementary Concept] OR "risankizumab"[All Fields] OR "risankizumab rzaa"[All Fields] OR "risankizumab"[Supplementary Concept] OR "risankizumab"[All Fields]</t>
  </si>
  <si>
    <t>drug356</t>
  </si>
  <si>
    <t>"polatuzumab vedotin"[Supplementary Concept] OR "polatuzumab vedotin"[All Fields] OR "polivy"[All Fields] OR "polatuzumab vedotin"[Supplementary Concept] OR "polatuzumab vedotin"[All Fields] OR "polatuzumab vedotin piiq"[All Fields] OR "polatuzumab vedotin"[Supplementary Concept] OR "polatuzumab vedotin"[All Fields]</t>
  </si>
  <si>
    <t>(CD79b) AND (1980:2020 [pdat])</t>
  </si>
  <si>
    <t>drug357</t>
  </si>
  <si>
    <t>"beovu"[All Fields] OR "brolucizumab"[Supplementary Concept] OR "brolucizumab"[All Fields] OR "brolucizumab"[Supplementary Concept] OR "brolucizumab"[All Fields]</t>
  </si>
  <si>
    <t>(vascular endothelial growth factor A) AND (1980:2020 [pdat])</t>
  </si>
  <si>
    <t>drug358</t>
  </si>
  <si>
    <t>"luspatercept"[Supplementary Concept] OR "luspatercept"[All Fields] OR "reblozyl"[All Fields] OR "luspatercept"[Supplementary Concept] OR "luspatercept"[All Fields] OR "luspatercept aamt"[All Fields] OR "luspatercept"[Supplementary Concept] OR "luspatercept"[All Fields]</t>
  </si>
  <si>
    <t>(tgf beta) AND (1980:2020 [pdat])</t>
  </si>
  <si>
    <t>drug359</t>
  </si>
  <si>
    <t>"crizanlizumab"[Supplementary Concept] OR "crizanlizumab"[All Fields] OR "adakveo"[All Fields] OR "Crizanlizumab-TMCA"[All Fields] OR "crizanlizumab"[Supplementary Concept] OR "crizanlizumab"[All Fields]</t>
  </si>
  <si>
    <t>(p-selectin) AND (1980:2020 [pdat])</t>
  </si>
  <si>
    <t>drug36</t>
  </si>
  <si>
    <t>"canagliflozin"[MeSH Terms] OR "canagliflozin"[All Fields] OR "invokana"[All Fields] OR "canagliflozin"[MeSH Terms] OR "canagliflozin"[All Fields] OR "canagliflozin"[MeSH Terms] OR "canagliflozin"[All Fields]</t>
  </si>
  <si>
    <t>drug361</t>
  </si>
  <si>
    <t>"Enfortumab"[All Fields] OR "padcev"[All Fields] OR ("Enfortumab"[All Fields] AND "vedotin-EJFV"[All Fields]) OR ("enfortumab vedotin"[Supplementary Concept] OR "enfortumab vedotin"[All Fields])</t>
  </si>
  <si>
    <t>(Nectin) AND (1980:2020 [pdat])</t>
  </si>
  <si>
    <t>drug362</t>
  </si>
  <si>
    <t>"enhertu"[All Fields] OR "trastuzumab"[MeSH Terms] OR "trastuzumab"[All Fields] OR "trastuzumab s"[All Fields] OR ("Fam-Trastuzumab"[All Fields] AND "Deruxtecan-NXKI"[All Fields]) OR ("trastuzumab deruxtecan"[Supplementary Concept] OR "trastuzumab deruxtecan"[All Fields])</t>
  </si>
  <si>
    <t>(HER2 OR eErb2 OR p185 or topoisomerase i) AND (1980:2020 [pdat])</t>
  </si>
  <si>
    <t>drug363</t>
  </si>
  <si>
    <t>"sipuleucel t"[Supplementary Concept] OR "sipuleucel t"[All Fields] OR "provenge"[All Fields] OR "sipuleucel t"[All Fields] OR "sipuleucel t"[Supplementary Concept] OR "sipuleucel t"[All Fields] OR "sipuleucel t"[All Fields] OR "sipuleucel t"[Supplementary Concept] OR "sipuleucel t"[All Fields] OR "sipuleucel t"[All Fields]</t>
  </si>
  <si>
    <t>(Prostatic acid phosphatase) AND (1980:2020 [pdat])</t>
  </si>
  <si>
    <t>drug364</t>
  </si>
  <si>
    <t>"alpha 1 antitrypsin"[MeSH Terms] OR ("alpha"[All Fields] AND "1 antitrypsin"[All Fields]) OR "alpha 1 antitrypsin"[All Fields] OR "alpha 1 antitrypsin"[All Fields] OR "glassia"[All Fields] OR ("alpha 1 antitrypsin"[MeSH Terms] OR ("alpha"[All Fields] AND "1 antitrypsin"[All Fields]) OR "alpha 1 antitrypsin"[All Fields] OR "alpha 1 proteinase inhibitor"[All Fields]) OR (("alpha 1 antitrypsin"[MeSH Terms] OR ("alpha"[All Fields] AND "1 antitrypsin"[All Fields]) OR "alpha 1 antitrypsin"[All Fields] OR "alpha 1 antitrypsin"[All Fields]) AND "iv"[All Fields] AND ("kamada"[All Fields] OR "kamada s"[All Fields]))</t>
  </si>
  <si>
    <t>(Alpha-1-antitrypsin) AND (1980:2020 [pdat])</t>
  </si>
  <si>
    <t>drug365</t>
  </si>
  <si>
    <t>"factor viii"[MeSH Terms] OR ("factor"[All Fields] AND "viii"[All Fields]) OR "factor viii"[All Fields] OR "novoeight"[All Fields] OR ("recombinant factor viii n8"[Supplementary Concept] OR "recombinant factor viii n8"[All Fields] OR "turoctocog alfa"[All Fields]) OR ("recombinant factor viii n8"[Supplementary Concept] OR "recombinant factor viii n8"[All Fields] OR "turoctocog alfa"[All Fields])</t>
  </si>
  <si>
    <t>(coagulation "factor VIII") AND (1980:2020 [pdat])</t>
  </si>
  <si>
    <t>drug366</t>
  </si>
  <si>
    <t>"factor ix"[MeSH Terms] OR ("factor"[All Fields] AND "ix"[All Fields]) OR "factor ix"[All Fields] OR "rixubis"[All Fields] OR (("factor ix"[MeSH Terms] OR ("factor"[All Fields] AND "ix"[All Fields]) OR "factor ix"[All Fields] OR ("coagulation"[All Fields] AND "factor"[All Fields] AND "ix"[All Fields]) OR "coagulation factor ix"[All Fields]) AND ("f8 protein human"[Supplementary Concept] OR "f8 protein human"[All Fields] OR "recombinate"[All Fields] OR "recombinant"[All Fields] OR "recombinants"[All Fields] OR "recombinated"[All Fields] OR "recombinates"[All Fields] OR "recombination, genetic"[MeSH Terms] OR ("recombination"[All Fields] AND "genetic"[All Fields]) OR "genetic recombination"[All Fields] OR "recombination"[All Fields] OR "recombinations"[All Fields] OR "recombinational"[All Fields] OR "recombinative"[All Fields] OR "recombine"[All Fields] OR "recombined"[All Fields] OR "recombineered"[All Fields] OR "recombineering"[All Fields] OR "recombines"[All Fields] OR "recombining"[All Fields])) OR ("nonacog"[All Fields] AND ("gamma rays"[MeSH Terms] OR ("gamma"[All Fields] AND "rays"[All Fields]) OR "gamma rays"[All Fields] OR "gamma"[All Fields] OR "gamma s"[All Fields] OR "gammae"[All Fields] OR "gammas"[All Fields]))</t>
  </si>
  <si>
    <t>(coagulation factor IX) AND (1980:2020 [pdat])</t>
  </si>
  <si>
    <t>drug367</t>
  </si>
  <si>
    <t>"delafloxacin"[Supplementary Concept] OR "delafloxacin"[All Fields] OR "baxdela"[All Fields] OR "delafloxacin"[Supplementary Concept] OR "delafloxacin"[All Fields] OR "delafloxacin"[Supplementary Concept] OR "delafloxacin"[All Fields]</t>
  </si>
  <si>
    <t>(Coagulation Factor XIII) AND (1980:2020 [pdat])</t>
  </si>
  <si>
    <t>drug368</t>
  </si>
  <si>
    <t>"factor viii"[MeSH Terms] OR ("factor"[All Fields] AND "viii"[All Fields]) OR "factor viii"[All Fields] OR "obizur"[All Fields] OR ("Susoctocog"[All Fields] AND "alfa"[All Fields]) OR ("Susoctocog"[All Fields] AND "alfa"[All Fields])</t>
  </si>
  <si>
    <t>drug369</t>
  </si>
  <si>
    <t>"complement c1 inhibitor protein"[MeSH Terms] OR ("complement"[All Fields] AND "c1"[All Fields] AND "inhibitor"[All Fields] AND "protein"[All Fields]) OR "complement c1 inhibitor protein"[All Fields] OR ("c1"[All Fields] AND "esterase"[All Fields] AND "inhibitor"[All Fields]) OR "c1 esterase inhibitor"[All Fields] OR "conestat alfa"[Supplementary Concept] OR "conestat alfa"[All Fields] OR "ruconest"[All Fields] OR ("conestat alfa"[Supplementary Concept] OR "conestat alfa"[All Fields]) OR ("conestat alfa"[Supplementary Concept] OR "conestat alfa"[All Fields])</t>
  </si>
  <si>
    <t>(C1 esterase) AND (1980:2020 [pdat])</t>
  </si>
  <si>
    <t>"cangrelor"[Supplementary Concept] OR "cangrelor"[All Fields] OR "kengreal"[All Fields] OR "cangrelor"[Supplementary Concept] OR "cangrelor"[All Fields] OR "cangrelor"[Supplementary Concept] OR "cangrelor"[All Fields] OR "cangrelor tetrasodium"[All Fields]</t>
  </si>
  <si>
    <t>drug370</t>
  </si>
  <si>
    <t>"efmoroctocog alfa"[All Fields] OR "factor viii fc fusion protein"[Supplementary Concept] OR "factor viii fc fusion protein"[All Fields] OR "eloctate"[All Fields] OR ("Efmoroctocog"[All Fields] AND "alfa"[All Fields]) OR ("efraloctocog"[All Fields] AND "alfa"[All Fields])</t>
  </si>
  <si>
    <t>drug371</t>
  </si>
  <si>
    <t>"factor ix fc fusion protein"[Supplementary Concept] OR "factor ix fc fusion protein"[All Fields] OR "alprolix"[All Fields] OR "factor ix fc fusion protein"[Supplementary Concept] OR "factor ix fc fusion protein"[All Fields] OR "eftrenonacog alfa"[All Fields] OR "factor ix fc fusion protein"[Supplementary Concept] OR "factor ix fc fusion protein"[All Fields] OR "eftrenonacog alfa"[All Fields]</t>
  </si>
  <si>
    <t>drug372</t>
  </si>
  <si>
    <t>"bax 855"[Supplementary Concept] OR "bax 855"[All Fields] OR "adynovate"[All Fields] OR "factor viii"[MeSH Terms] OR ("factor"[All Fields] AND "viii"[All Fields]) OR "factor viii"[All Fields] OR ((("antihaemophilic factor"[All Fields] OR "factor viii"[MeSH Terms] OR ("factor"[All Fields] AND "viii"[All Fields]) OR "factor viii"[All Fields] OR ("antihemophilic"[All Fields] AND "factor"[All Fields]) OR "antihemophilic factor"[All Fields]) AND ("f8 protein human"[Supplementary Concept] OR "f8 protein human"[All Fields] OR "recombinate"[All Fields] OR "recombinant"[All Fields] OR "recombinants"[All Fields] OR "recombinated"[All Fields] OR "recombinates"[All Fields] OR "recombination, genetic"[MeSH Terms] OR ("recombination"[All Fields] AND "genetic"[All Fields]) OR "genetic recombination"[All Fields] OR "recombination"[All Fields] OR "recombinations"[All Fields] OR "recombinational"[All Fields] OR "recombinative"[All Fields] OR "recombine"[All Fields] OR "recombined"[All Fields] OR "recombineered"[All Fields] OR "recombineering"[All Fields] OR "recombines"[All Fields] OR "recombining"[All Fields])) AND ("pegylate"[All Fields] OR "pegylated"[All Fields] OR "pegylates"[All Fields] OR "pegylating"[All Fields] OR "pegylation"[All Fields] OR "pegylations"[All Fields])) OR (("bax 855"[Supplementary Concept] OR "bax 855"[All Fields] OR "rurioctocog alfa pegol"[All Fields]) AND ("shire"[All Fields] OR "shires"[All Fields]))</t>
  </si>
  <si>
    <t>drug373</t>
  </si>
  <si>
    <t>"factor ix"[MeSH Terms] OR ("factor"[All Fields] AND "ix"[All Fields]) OR "factor ix"[All Fields] OR "ixinity"[All Fields] OR (("f8 protein human"[Supplementary Concept] OR "f8 protein human"[All Fields] OR "recombinate"[All Fields] OR "recombinant"[All Fields] OR "recombinants"[All Fields] OR "recombinated"[All Fields] OR "recombinates"[All Fields] OR "recombination, genetic"[MeSH Terms] OR ("recombination"[All Fields] AND "genetic"[All Fields]) OR "genetic recombination"[All Fields] OR "recombination"[All Fields] OR "recombinations"[All Fields] OR "recombinational"[All Fields] OR "recombinative"[All Fields] OR "recombine"[All Fields] OR "recombined"[All Fields] OR "recombineered"[All Fields] OR "recombineering"[All Fields] OR "recombines"[All Fields] OR "recombining"[All Fields]) AND ("factor ix"[MeSH Terms] OR ("factor"[All Fields] AND "ix"[All Fields]) OR "factor ix"[All Fields] OR ("coagulation"[All Fields] AND "factor"[All Fields] AND "ix"[All Fields]) OR "coagulation factor ix"[All Fields])) OR ("trenonacog"[All Fields] AND "alfa"[All Fields])</t>
  </si>
  <si>
    <t>drug374</t>
  </si>
  <si>
    <t>"mogamulizumab"[Supplementary Concept] OR "mogamulizumab"[All Fields] OR "poteligeo"[All Fields] OR "mogamulizumab"[Supplementary Concept] OR "mogamulizumab"[All Fields] OR "mogamulizumab"[Supplementary Concept] OR "mogamulizumab"[All Fields] OR "mogamulizumab kpkc"[All Fields]</t>
  </si>
  <si>
    <t>drug375</t>
  </si>
  <si>
    <t>"herpesvirus 1, human"[MeSH Terms] OR "human herpesvirus 1"[All Fields] OR "herpesvirus 1 human"[All Fields] OR "imlygic"[All Fields] OR "talimogene laherparepvec"[Supplementary Concept] OR "talimogene laherparepvec"[All Fields] OR "talimogene laherparepvec"[Supplementary Concept] OR "talimogene laherparepvec"[All Fields]</t>
  </si>
  <si>
    <t>drug376</t>
  </si>
  <si>
    <t>"vonicog alfa"[All Fields] OR "vonvendi"[All Fields] OR (("von willebrand factor"[MeSH Terms] OR ("von"[All Fields] AND "willebrand"[All Fields] AND "factor"[All Fields]) OR "von willebrand factor"[All Fields]) AND ("f8 protein human"[Supplementary Concept] OR "f8 protein human"[All Fields] OR "recombinate"[All Fields] OR "recombinant"[All Fields] OR "recombinants"[All Fields] OR "recombinated"[All Fields] OR "recombinates"[All Fields] OR "recombination, genetic"[MeSH Terms] OR ("recombination"[All Fields] AND "genetic"[All Fields]) OR "genetic recombination"[All Fields] OR "recombination"[All Fields] OR "recombinations"[All Fields] OR "recombinational"[All Fields] OR "recombinative"[All Fields] OR "recombine"[All Fields] OR "recombined"[All Fields] OR "recombineered"[All Fields] OR "recombineering"[All Fields] OR "recombines"[All Fields] OR "recombining"[All Fields])) OR ("vonicog"[All Fields] AND "alfa"[All Fields])</t>
  </si>
  <si>
    <t>drug377</t>
  </si>
  <si>
    <t>"albutrepenonacog alfa"[Supplementary Concept] OR "albutrepenonacog alfa"[All Fields] OR "idelvion"[All Fields] OR "factor ix"[MeSH Terms] OR ("factor"[All Fields] AND "ix"[All Fields]) OR "factor ix"[All Fields] OR ("albutrepenonacog alfa"[Supplementary Concept] OR "albutrepenonacog alfa"[All Fields]) OR ("albutrepenonacog alfa"[Supplementary Concept] OR "albutrepenonacog alfa"[All Fields])</t>
  </si>
  <si>
    <t>drug378</t>
  </si>
  <si>
    <t>(Kovaltry)or(Recombinant Antihemophilic Factor VIII (Human))or(Factor VIII (recombinant) and Bayer-2)</t>
  </si>
  <si>
    <t>drug379</t>
  </si>
  <si>
    <t>"afstyla"[All Fields] OR "factor viii"[MeSH Terms] OR ("factor"[All Fields] AND "viii"[All Fields]) OR "factor viii"[All Fields] OR ("Lonoctocog"[All Fields] AND "alfa"[All Fields]) OR ("Lonoctocog"[All Fields] AND "alfa"[All Fields])</t>
  </si>
  <si>
    <t>"carfilzomib"[Supplementary Concept] OR "carfilzomib"[All Fields] OR "kyprolis"[All Fields] OR "carfilzomib"[Supplementary Concept] OR "carfilzomib"[All Fields] OR "carfilzomib"[Supplementary Concept] OR "carfilzomib"[All Fields]</t>
  </si>
  <si>
    <t>(proteasome endopeptidase complex[MeSH Terms]) AND (1980:2020 [pdat])</t>
  </si>
  <si>
    <t>drug380</t>
  </si>
  <si>
    <t>"factor ix"[MeSH Terms] OR ("factor"[All Fields] AND "ix"[All Fields]) OR "factor ix"[All Fields] OR "rebinyn"[All Fields] OR ("nonacog beta pegol"[Supplementary Concept] OR "nonacog beta pegol"[All Fields]) OR ("nonacog beta pegol"[Supplementary Concept] OR "nonacog beta pegol"[All Fields])</t>
  </si>
  <si>
    <t>drug381</t>
  </si>
  <si>
    <t>"tisagenlecleucel"[Supplementary Concept] OR "tisagenlecleucel"[All Fields] OR "kymriah"[All Fields] OR "tisagenlecleucel"[Supplementary Concept] OR "tisagenlecleucel"[All Fields] OR "tisagenlecleucel-t"[All Fields]</t>
  </si>
  <si>
    <t>(CD19) AND (1980:2020 [pdat])</t>
  </si>
  <si>
    <t>drug382</t>
  </si>
  <si>
    <t>"axicabtagene ciloleucel"[Supplementary Concept] OR "axicabtagene ciloleucel"[All Fields] OR "yescarta"[All Fields] OR "axicabtagene ciloleucel"[Supplementary Concept] OR "axicabtagene ciloleucel"[All Fields] OR "axicabtagene ciloleucel"[Supplementary Concept] OR "axicabtagene ciloleucel"[All Fields]</t>
  </si>
  <si>
    <t>drug383</t>
  </si>
  <si>
    <t>"luxturna"[All Fields] OR "voretigene neparvovec"[All Fields] OR ("voretigene"[All Fields] AND "neparvovec"[All Fields]) OR ("voretigene"[All Fields] AND "neparvovec"[All Fields])</t>
  </si>
  <si>
    <t>(retinoid isomerohydrolase OR RPE65) AND (1980:2020 [pdat])</t>
  </si>
  <si>
    <t>drug384</t>
  </si>
  <si>
    <t>"damoctocog alfa pegol"[All Fields] OR "jivi"[All Fields] OR ("Damoctocog"[All Fields] AND "alfa"[All Fields] AND "pegol"[All Fields]) OR ("Damoctocog"[All Fields] AND "alfa"[All Fields] AND "pegol"[All Fields])</t>
  </si>
  <si>
    <t>drug385</t>
  </si>
  <si>
    <t>"fidaxomicin"[MeSH Terms] OR "fidaxomicin"[All Fields] OR "dificid"[All Fields] OR "fidaxomicin"[MeSH Terms] OR "fidaxomicin"[All Fields] OR "fidaxomicin"[MeSH Terms] OR "fidaxomicin"[All Fields]</t>
  </si>
  <si>
    <t>drug386</t>
  </si>
  <si>
    <t>"zolgensma"[Supplementary Concept] OR "zolgensma"[All Fields] OR "zolgensma"[All Fields] OR "onasemnogene abeparvovec"[All Fields] OR ("zolgensma"[Supplementary Concept] OR "zolgensma"[All Fields] OR "onasemnogene abeparvovec xioi"[All Fields]) OR ("onasemnogene"[All Fields] AND "abeparvovec"[All Fields])</t>
  </si>
  <si>
    <t>drug387</t>
  </si>
  <si>
    <t>(Esperoct)or(Antihemophilic Factor (recombinant) and GlycoPEGylated-exei)or(turoctocog alfa pegol)</t>
  </si>
  <si>
    <t>drug388</t>
  </si>
  <si>
    <t>"rifamycin sv"[Supplementary Concept] OR "rifamycin sv"[All Fields] OR "aemcolo"[All Fields] OR "rifamycin sv"[All Fields] OR "rifamycins"[MeSH Terms] OR "rifamycins"[All Fields] OR ("rifamycin"[All Fields] AND "sv"[All Fields]) OR ("rifamycins"[MeSH Terms] OR "rifamycins"[All Fields] OR "rifamycin"[All Fields]) OR (("rifamycin sv"[Supplementary Concept] OR "rifamycin sv"[All Fields] OR "rifamycin sv"[All Fields] OR "rifamycins"[MeSH Terms] OR "rifamycins"[All Fields] OR ("rifamycin"[All Fields] AND "sv"[All Fields])) AND "Cosmo"[All Fields])</t>
  </si>
  <si>
    <t>drug39</t>
  </si>
  <si>
    <t>"carglumic acid"[Supplementary Concept] OR "carglumic acid"[All Fields] OR "carbaglu"[All Fields] OR ("carglumic acid"[Supplementary Concept] OR "carglumic acid"[All Fields]) OR (("carglumic acid"[Supplementary Concept] OR "carglumic acid"[All Fields]) AND ("child, orphaned"[MeSH Terms] OR ("child"[All Fields] AND "orphaned"[All Fields]) OR "orphaned child"[All Fields] OR "orphan"[All Fields] OR "orphaned"[All Fields] OR "orphans"[All Fields] OR "orphaning"[All Fields]) AND ("europe"[MeSH Terms] OR "europe"[All Fields] OR "europe s"[All Fields] OR "europes"[All Fields]))</t>
  </si>
  <si>
    <t>(carbamoyl-phosphate synthase) AND (1980:2020 [pdat])</t>
  </si>
  <si>
    <t>drug391</t>
  </si>
  <si>
    <t>"golodirsen"[Supplementary Concept] OR "golodirsen"[All Fields] OR "vyondys 53"[All Fields] OR "golodirsen"[Supplementary Concept] OR "golodirsen"[All Fields] OR "golodirsen"[Supplementary Concept] OR "golodirsen"[All Fields]</t>
  </si>
  <si>
    <t>(dystrophin) AND (1980:2020 [pdat])</t>
  </si>
  <si>
    <t>drug393</t>
  </si>
  <si>
    <t>"benznidazol"[All Fields] OR "benzonidazole"[Supplementary Concept] OR "benzonidazole"[All Fields] OR "benznidazole"[All Fields] OR "benznidazol"[All Fields] OR "benzonidazole"[Supplementary Concept] OR "benzonidazole"[All Fields] OR "benznidazole"[All Fields] OR "benznidazol"[All Fields] OR "benzonidazole"[Supplementary Concept] OR "benzonidazole"[All Fields] OR "benznidazole"[All Fields]</t>
  </si>
  <si>
    <t>drug4</t>
  </si>
  <si>
    <t>"afatinib"[MeSH Terms] OR "afatinib"[All Fields] OR "gilotrif"[All Fields] OR "afatinib"[MeSH Terms] OR "afatinib"[All Fields] OR "afatinib"[MeSH Terms] OR "afatinib"[All Fields]</t>
  </si>
  <si>
    <t>(erbb1 OR erbb2) AND (1980:2020 [pdat])</t>
  </si>
  <si>
    <t>drug40</t>
  </si>
  <si>
    <t>"cariprazine"[Supplementary Concept] OR "cariprazine"[All Fields] OR "vraylar"[All Fields] OR "cariprazine"[Supplementary Concept] OR "cariprazine"[All Fields] OR "cariprazine"[Supplementary Concept] OR "cariprazine"[All Fields]</t>
  </si>
  <si>
    <t>(dopamine receptor) AND (1980:2020 [pdat])</t>
  </si>
  <si>
    <t>drug41</t>
  </si>
  <si>
    <t>"homoharringtonine"[MeSH Terms] OR "homoharringtonine"[All Fields] OR "synribo"[All Fields] OR ("omacetaxine"[All Fields] AND "mepesuccinate"[All Fields]) OR "omacetaxine mepesuccinate"[All Fields] OR ("homoharringtonine"[MeSH Terms] OR "homoharringtonine"[All Fields] OR ("omacetaxine"[All Fields] AND "mepesuccinate"[All Fields]) OR "omacetaxine mepesuccinate"[All Fields]) OR ("homoharringtonine"[MeSH Terms] OR "homoharringtonine"[All Fields] OR ("omacetaxine"[All Fields] AND "mepesuccinate"[All Fields]) OR "omacetaxine mepesuccinate"[All Fields])</t>
  </si>
  <si>
    <t>(penicillin binding proteins) AND (1980:2020 [pdat])</t>
  </si>
  <si>
    <t>(("netupitant"[Supplementary Concept] OR "netupitant"[All Fields] OR "netupitant palosentron drug combination"[Supplementary Concept] OR "netupitant palosentron drug combination"[All Fields] OR "akynzeo"[All Fields] OR "palonosetron"[MeSH Terms] OR "palonosetron"[All Fields] OR "palonosetron s"[All Fields]) AND "IV"[All Fields]) OR (("palonosetron"[MeSH Terms] OR "palonosetron"[All Fields] OR "palonosetron s"[All Fields]) AND "fosnetupitant"[All Fields]) OR "fosnetupitant"[All Fields]</t>
  </si>
  <si>
    <t>drug43</t>
  </si>
  <si>
    <t>"ceritinib"[Supplementary Concept] OR "ceritinib"[All Fields] OR "zykadia"[All Fields] OR "ceritinib"[Supplementary Concept] OR "ceritinib"[All Fields] OR "ceritinib"[Supplementary Concept] OR "ceritinib"[All Fields]</t>
  </si>
  <si>
    <t>(anaplastic lymphoma kinase) AND (1980:2020 [pdat])</t>
  </si>
  <si>
    <t>drug44</t>
  </si>
  <si>
    <t>"cholic acid"[MeSH Terms] OR ("cholic"[All Fields] AND "acid"[All Fields]) OR "cholic acid"[All Fields] OR "cholbam"[All Fields] OR ("cholic acid"[MeSH Terms] OR ("cholic"[All Fields] AND "acid"[All Fields]) OR "cholic acid"[All Fields]) OR (("cholic acid"[MeSH Terms] OR ("cholic"[All Fields] AND "acid"[All Fields]) OR "cholic acid"[All Fields]) AND "Asklepion"[All Fields])</t>
  </si>
  <si>
    <t>(cholic acid[MeSH Terms]) AND (1980:2020 [pdat])</t>
  </si>
  <si>
    <t>drug45</t>
  </si>
  <si>
    <t>"cobimetinib"[Supplementary Concept] OR "cobimetinib"[All Fields] OR "cotellic"[All Fields] OR "cobimetinib"[Supplementary Concept] OR "cobimetinib"[All Fields] OR "cobimetinib"[Supplementary Concept] OR "cobimetinib"[All Fields]</t>
  </si>
  <si>
    <t>drug46</t>
  </si>
  <si>
    <t>"microbial collagenase"[MeSH Terms] OR ("microbial"[All Fields] AND "collagenase"[All Fields]) OR "microbial collagenase"[All Fields] OR ("collagenase"[All Fields] AND "clostridium"[All Fields] AND "histolyticum"[All Fields]) OR "collagenase clostridium histolyticum"[All Fields] OR "xiaflex"[All Fields] OR ("microbial collagenase"[MeSH Terms] OR ("microbial"[All Fields] AND "collagenase"[All Fields]) OR "microbial collagenase"[All Fields] OR ("collagenase"[All Fields] AND "clostridium"[All Fields] AND "histolyticum"[All Fields]) OR "collagenase clostridium histolyticum"[All Fields]) OR ("microbial collagenase"[MeSH Terms] OR ("microbial"[All Fields] AND "collagenase"[All Fields]) OR "microbial collagenase"[All Fields] OR ("collagenase"[All Fields] AND "clostridium"[All Fields] AND "histolyticum"[All Fields]) OR "collagenase clostridium histolyticum"[All Fields])</t>
  </si>
  <si>
    <t>("microbial collagenase"[MeSH Terms]) AND (1980:2020 [pdat])</t>
  </si>
  <si>
    <t>"crisaborole"[Supplementary Concept] OR "crisaborole"[All Fields] OR "eucrisa"[All Fields] OR "crisaborole"[Supplementary Concept] OR "crisaborole"[All Fields] OR "crisaborole"[Supplementary Concept] OR "crisaborole"[All Fields]</t>
  </si>
  <si>
    <t>drug48</t>
  </si>
  <si>
    <t>"crizotinib"[MeSH Terms] OR "crizotinib"[All Fields] OR "xalkori"[All Fields] OR "crizotinib s"[All Fields] OR "crizotinib"[MeSH Terms] OR "crizotinib"[All Fields] OR "crizotinib s"[All Fields] OR "crizotinib"[MeSH Terms] OR "crizotinib"[All Fields] OR "crizotinib s"[All Fields]</t>
  </si>
  <si>
    <t>"crofelemer"[Supplementary Concept] OR "crofelemer"[All Fields] OR "fulyzaq"[All Fields] OR ("crofelemer"[Supplementary Concept] OR "crofelemer"[All Fields]) OR (("crofelemer"[Supplementary Concept] OR "crofelemer"[All Fields]) AND "Napo"[All Fields])</t>
  </si>
  <si>
    <t>"aflibercept"[Supplementary Concept] OR "aflibercept"[All Fields] OR "eylea"[All Fields] OR ("aflibercept"[Supplementary Concept] OR "aflibercept"[All Fields]) OR (("aflibercept"[Supplementary Concept] OR "aflibercept"[All Fields]) AND ("ophthalmic solutions"[Pharmacological Action] OR "ophthalmic solutions"[MeSH Terms] OR ("ophthalmic"[All Fields] AND "solutions"[All Fields]) OR "ophthalmic solutions"[All Fields] OR ("ophthalmic"[All Fields] AND "solution"[All Fields]) OR "ophthalmic solution"[All Fields]))</t>
  </si>
  <si>
    <t>drug50</t>
  </si>
  <si>
    <t>"dabigatran"[MeSH Terms] OR "dabigatran"[All Fields] OR "pradaxa"[All Fields] OR ("dabigatran"[All Fields] AND "etexilate"[All Fields]) OR "dabigatran etexilate"[All Fields] OR ("dabigatran"[MeSH Terms] OR "dabigatran"[All Fields] OR "dabigatran s"[All Fields]) OR ("dabigatran"[MeSH Terms] OR "dabigatran"[All Fields] OR ("dabigatran"[All Fields] AND "etexilate"[All Fields]) OR "dabigatran etexilate"[All Fields])</t>
  </si>
  <si>
    <t>(thrombin[MeSH Terms]) AND (1980:2020 [pdat])</t>
  </si>
  <si>
    <t>drug51</t>
  </si>
  <si>
    <t>"dabrafenib"[Supplementary Concept] OR "dabrafenib"[All Fields] OR "tafinlar"[All Fields] OR "dabrafenib"[Supplementary Concept] OR "dabrafenib"[All Fields] OR "dabrafenib"[Supplementary Concept] OR "dabrafenib"[All Fields]</t>
  </si>
  <si>
    <t>drug52</t>
  </si>
  <si>
    <t>"daclatasvir"[Supplementary Concept] OR "daclatasvir"[All Fields] OR "daklinza"[All Fields] OR "daclatasvir"[Supplementary Concept] OR "daclatasvir"[All Fields] OR "daclatasvir"[Supplementary Concept] OR "daclatasvir"[All Fields]</t>
  </si>
  <si>
    <t>drug53</t>
  </si>
  <si>
    <t>"dalbavancin"[Supplementary Concept] OR "dalbavancin"[All Fields] OR "dalvance"[All Fields] OR "dalbavancin"[Supplementary Concept] OR "dalbavancin"[All Fields] OR "dalbavancin"[Supplementary Concept] OR "dalbavancin"[All Fields]</t>
  </si>
  <si>
    <t>drug54</t>
  </si>
  <si>
    <t>"4 aminopyridine"[MeSH Terms] OR "4 aminopyridine"[All Fields] OR "dalfampridine"[All Fields] OR "ampyra"[All Fields] OR "4 aminopyridine"[MeSH Terms] OR "4 aminopyridine"[All Fields] OR "dalfampridine"[All Fields] OR "4 aminopyridine"[MeSH Terms] OR "4 aminopyridine"[All Fields] OR "dalfampridine"[All Fields]</t>
  </si>
  <si>
    <t>drug55</t>
  </si>
  <si>
    <t>"dapagliflozin propanediol"[All Fields] OR "dapagliflozin"[Supplementary Concept] OR "dapagliflozin"[All Fields] OR "farxiga"[All Fields] OR "dapagliflozin s"[All Fields] OR "dapagliflozin"[Supplementary Concept] OR "dapagliflozin"[All Fields] OR "dapagliflozin s"[All Fields] OR "dapagliflozin"[Supplementary Concept] OR "dapagliflozin"[All Fields] OR "dapagliflozin s"[All Fields]</t>
  </si>
  <si>
    <t>drug56</t>
  </si>
  <si>
    <t>"daratumumab"[Supplementary Concept] OR "daratumumab"[All Fields] OR "darzalex"[All Fields] OR "daratumumab"[Supplementary Concept] OR "daratumumab"[All Fields] OR "daratumumab"[Supplementary Concept] OR "daratumumab"[All Fields]</t>
  </si>
  <si>
    <t>(CD38) AND (1980:2020 [pdat])</t>
  </si>
  <si>
    <t>drug57</t>
  </si>
  <si>
    <t>"defibrotide"[Supplementary Concept] OR "defibrotide"[All Fields] OR "defitelio"[All Fields] OR "defibrotide"[Supplementary Concept] OR "defibrotide"[All Fields] OR "defibrotide sodium"[All Fields] OR "defibrotide"[Supplementary Concept] OR "defibrotide"[All Fields]</t>
  </si>
  <si>
    <t>drug58</t>
  </si>
  <si>
    <t>"denosumab"[MeSH Terms] OR "denosumab"[All Fields] OR "prolia"[All Fields] OR "denosumab s"[All Fields] OR "denosumab"[MeSH Terms] OR "denosumab"[All Fields] OR "denosumab s"[All Fields] OR "denosumab"[MeSH Terms] OR "denosumab"[All Fields] OR "denosumab s"[All Fields]</t>
  </si>
  <si>
    <t>(tnfsf11) AND (1980:2020 [pdat])</t>
  </si>
  <si>
    <t>"deoxycholates"[All Fields] OR "deoxycholic acid"[MeSH Terms] OR ("deoxycholic"[All Fields] AND "acid"[All Fields]) OR "deoxycholic acid"[All Fields] OR "deoxycholate"[All Fields] OR "kybella"[All Fields] OR "deoxycholic"[All Fields] OR ("deoxycholic acid"[MeSH Terms] OR ("deoxycholic"[All Fields] AND "acid"[All Fields]) OR "deoxycholic acid"[All Fields]) OR ("deoxycholic acid"[MeSH Terms] OR ("deoxycholic"[All Fields] AND "acid"[All Fields]) OR "deoxycholic acid"[All Fields])</t>
  </si>
  <si>
    <t>drug6</t>
  </si>
  <si>
    <t>"rglp 1 protein"[Supplementary Concept] OR "rglp 1 protein"[All Fields] OR "albiglutide"[All Fields] OR "tanzeum"[All Fields] OR "rglp 1 protein"[Supplementary Concept] OR "rglp 1 protein"[All Fields] OR "albiglutide"[All Fields] OR "rglp 1 protein"[Supplementary Concept] OR "rglp 1 protein"[All Fields] OR "albiglutide"[All Fields]</t>
  </si>
  <si>
    <t>drug60</t>
  </si>
  <si>
    <t>"Natazia"[All Fields] OR (("estradiol"[MeSH Terms] OR "estradiol"[All Fields] OR ("oestradiol"[All Fields] AND "valerate"[All Fields]) OR "oestradiol valerate"[All Fields]) AND ("dienogest"[Supplementary Concept] OR "dienogest"[All Fields])) OR (("dienogest"[Supplementary Concept] OR "dienogest"[All Fields]) AND ("estradiol"[MeSH Terms] OR "estradiol"[All Fields] OR ("estradiol"[All Fields] AND "valerate"[All Fields]) OR "estradiol valerate"[All Fields]) AND ("sequential"[All Fields] OR "sequentially"[All Fields] OR "sequentials"[All Fields]) AND "Bayer"[All Fields] AND "Schering"[All Fields])</t>
  </si>
  <si>
    <t>drug61</t>
  </si>
  <si>
    <t>"dimethyl fumarate"[MeSH Terms] OR ("dimethyl"[All Fields] AND "fumarate"[All Fields]) OR "dimethyl fumarate"[All Fields] OR "tecfidera"[All Fields] OR ("dimethyl fumarate"[MeSH Terms] OR ("dimethyl"[All Fields] AND "fumarate"[All Fields]) OR "dimethyl fumarate"[All Fields]) OR ("dimethyl fumarate"[MeSH Terms] OR ("dimethyl"[All Fields] AND "fumarate"[All Fields]) OR "dimethyl fumarate"[All Fields])</t>
  </si>
  <si>
    <t>(nrf2 OR NFE2l2) AND (1980:2020 [pdat])</t>
  </si>
  <si>
    <t>drug62</t>
  </si>
  <si>
    <t>"dinutuximab"[Supplementary Concept] OR "dinutuximab"[All Fields] OR "unituxin"[All Fields] OR "dinutuximab"[Supplementary Concept] OR "dinutuximab"[All Fields] OR "dinutuximab"[Supplementary Concept] OR "dinutuximab"[All Fields]</t>
  </si>
  <si>
    <t>((glycolipid gd2) OR disialoganglioside gd2) AND (1980:2020 [pdat])</t>
  </si>
  <si>
    <t>drug63</t>
  </si>
  <si>
    <t>"dolutegravir"[Supplementary Concept] OR "dolutegravir"[All Fields] OR "tivicay"[All Fields] OR "dolutegravir"[Supplementary Concept] OR "dolutegravir"[All Fields] OR "dolutegravir"[Supplementary Concept] OR "dolutegravir"[All Fields]</t>
  </si>
  <si>
    <t>"droxidopa"[MeSH Terms] OR "droxidopa"[All Fields] OR "northera"[All Fields] OR "droxidopa"[MeSH Terms] OR "droxidopa"[All Fields] OR "droxidopa"[MeSH Terms] OR "droxidopa"[All Fields]</t>
  </si>
  <si>
    <t>(adrenergic receptor) AND (1980:2020 [pdat])</t>
  </si>
  <si>
    <t>drug65</t>
  </si>
  <si>
    <t>"dulaglutide"[Supplementary Concept] OR "dulaglutide"[All Fields] OR "trulicity"[All Fields] OR "dulaglutide"[Supplementary Concept] OR "dulaglutide"[All Fields] OR "dulaglutide"[Supplementary Concept] OR "dulaglutide"[All Fields]</t>
  </si>
  <si>
    <t>drug66</t>
  </si>
  <si>
    <t>"edoxaban"[Supplementary Concept] OR "edoxaban"[All Fields] OR "savaysa"[All Fields] OR "edoxaban"[Supplementary Concept] OR "edoxaban"[All Fields] OR "edoxaban"[Supplementary Concept] OR "edoxaban"[All Fields]</t>
  </si>
  <si>
    <t>drug67</t>
  </si>
  <si>
    <t>"sodium zirconium cyclosilicate"[Supplementary Concept] OR "sodium zirconium cyclosilicate"[All Fields] OR "lokelma"[All Fields] OR "sodium zirconium cyclosilicate"[Supplementary Concept] OR "sodium zirconium cyclosilicate"[All Fields] OR "sodium zirconium cyclosilicate"[Supplementary Concept] OR "sodium zirconium cyclosilicate"[All Fields]</t>
  </si>
  <si>
    <t>drug68</t>
  </si>
  <si>
    <t>"2 pyrrolidin 2 yl 5 2 4 5 pyrrolidin 2 yl 1h imidazol 2 yl phenyl benzofuran 5 yl 1h imidazole"[Supplementary Concept] OR "2 pyrrolidin 2 yl 5 2 4 5 pyrrolidin 2 yl 1h imidazol 2 yl phenyl benzofuran 5 yl 1h imidazole"[All Fields] OR "elbasvir"[All Fields] OR "elbasvir grazoprevir drug combination"[Supplementary Concept] OR "elbasvir grazoprevir drug combination"[All Fields] OR "zepatier"[All Fields] OR "grazoprevir"[Supplementary Concept] OR "grazoprevir"[All Fields] OR (("2 pyrrolidin 2 yl 5 2 4 5 pyrrolidin 2 yl 1h imidazol 2 yl phenyl benzofuran 5 yl 1h imidazole"[Supplementary Concept] OR "2 pyrrolidin 2 yl 5 2 4 5 pyrrolidin 2 yl 1h imidazol 2 yl phenyl benzofuran 5 yl 1h imidazole"[All Fields] OR "elbasvir"[All Fields]) AND ("grazoprevir"[Supplementary Concept] OR "grazoprevir"[All Fields])) OR (("2 pyrrolidin 2 yl 5 2 4 5 pyrrolidin 2 yl 1h imidazol 2 yl phenyl benzofuran 5 yl 1h imidazole"[Supplementary Concept] OR "2 pyrrolidin 2 yl 5 2 4 5 pyrrolidin 2 yl 1h imidazol 2 yl phenyl benzofuran 5 yl 1h imidazole"[All Fields] OR "elbasvir"[All Fields]) AND ("grazoprevir"[Supplementary Concept] OR "grazoprevir"[All Fields]))</t>
  </si>
  <si>
    <t>(hcv ns3 OR hcv ns4a) AND (1980:2020 [pdat])</t>
  </si>
  <si>
    <t>drug69</t>
  </si>
  <si>
    <t>"eliglustat"[Supplementary Concept] OR "eliglustat"[All Fields] OR "cerdelga"[All Fields] OR "eliglustat"[Supplementary Concept] OR "eliglustat"[All Fields] OR "eliglustat"[Supplementary Concept] OR "eliglustat"[All Fields]</t>
  </si>
  <si>
    <t>(Ceramide glucosyltransferase OR glucosylceramide synthase) AND (1980:2020 [pdat])</t>
  </si>
  <si>
    <t>drug7</t>
  </si>
  <si>
    <t>"alcaftadine"[Supplementary Concept] OR "alcaftadine"[All Fields] OR "lastacaft"[All Fields] OR "alcaftadine"[Supplementary Concept] OR "alcaftadine"[All Fields] OR "alcaftadine"[Supplementary Concept] OR "alcaftadine"[All Fields]</t>
  </si>
  <si>
    <t>(H1 histamine receptor[MeSH Terms]) AND (1980:2020 [pdat])</t>
  </si>
  <si>
    <t>"galns protein human"[Supplementary Concept] OR "galns protein human"[All Fields] OR "elosulfase alfa"[All Fields] OR "vimizim"[All Fields] OR "galns protein human"[Supplementary Concept] OR "galns protein human"[All Fields] OR "elosulfase alfa"[All Fields] OR "galns protein human"[Supplementary Concept] OR "galns protein human"[All Fields] OR "elosulfase alfa"[All Fields]</t>
  </si>
  <si>
    <t>(N Acetylgalactosamine 6 sulfatase) AND (1980:2020 [pdat])</t>
  </si>
  <si>
    <t>drug71</t>
  </si>
  <si>
    <t>"elotuzumab"[Supplementary Concept] OR "elotuzumab"[All Fields] OR "empliciti"[All Fields] OR "elotuzumab"[Supplementary Concept] OR "elotuzumab"[All Fields] OR "elotuzumab"[Supplementary Concept] OR "elotuzumab"[All Fields]</t>
  </si>
  <si>
    <t>(slamf7) AND (1980:2020 [pdat])</t>
  </si>
  <si>
    <t>"eluxadoline"[Supplementary Concept] OR "eluxadoline"[All Fields] OR "viberzi"[All Fields] OR "eluxadoline"[Supplementary Concept] OR "eluxadoline"[All Fields] OR "eluxadoline"[Supplementary Concept] OR "eluxadoline"[All Fields]</t>
  </si>
  <si>
    <t>drug73</t>
  </si>
  <si>
    <t>"jtk 303"[Supplementary Concept] OR "jtk 303"[All Fields] OR "elvitegravir"[All Fields] OR "racivir"[Supplementary Concept] OR "racivir"[All Fields] OR "emtricitabine"[All Fields] OR "emtricitabine"[MeSH Terms] OR "cobicistat"[MeSH Terms] OR "cobicistat"[All Fields] OR "elvitegravir, cobicistat, emtricitabine, tenofovir disoproxil fumarate drug combination"[MeSH Terms] OR ("elvitegravir"[All Fields] AND "cobicistat"[All Fields] AND "emtricitabine"[All Fields] AND "tenofovir"[All Fields] AND "disoproxil"[All Fields] AND "fumarate"[All Fields] AND "drug"[All Fields] AND "combination"[All Fields]) OR "tenofovir disoproxil fumarate drug combination emtricitabine cobicistat elvitegravir"[All Fields] OR "genvoya"[All Fields] OR "emtricitabin"[All Fields] OR "tenofovir alafenamide"[All Fields] OR (("jtk 303"[Supplementary Concept] OR "jtk 303"[All Fields] OR "elvitegravir"[All Fields]) AND ("cobicistat"[MeSH Terms] OR "cobicistat"[All Fields]) AND ("racivir"[Supplementary Concept] OR "racivir"[All Fields] OR "emtricitabine"[All Fields] OR "emtricitabine"[MeSH Terms] OR "emtricitabin"[All Fields]) AND ("tenofovir"[MeSH Terms] OR "tenofovir"[All Fields]))</t>
  </si>
  <si>
    <t>(HIV integrase or CYP3A) AND (1980:2020 [pdat])</t>
  </si>
  <si>
    <t>drug74</t>
  </si>
  <si>
    <t>"empagliflozin"[Supplementary Concept] OR "empagliflozin"[All Fields] OR "jardiance"[All Fields] OR "empagliflozin"[Supplementary Concept] OR "empagliflozin"[All Fields] OR "empagliflozin"[Supplementary Concept] OR "empagliflozin"[All Fields]</t>
  </si>
  <si>
    <t>"enzalutamide"[Supplementary Concept] OR "enzalutamide"[All Fields] OR "xtandi"[All Fields] OR "enzalutamide"[Supplementary Concept] OR "enzalutamide"[All Fields] OR "enzalutamide"[Supplementary Concept] OR "enzalutamide"[All Fields]</t>
  </si>
  <si>
    <t>drug76</t>
  </si>
  <si>
    <t>"eribulin"[Supplementary Concept] OR "eribulin"[All Fields] OR "halaven"[All Fields] OR "eribulin"[Supplementary Concept] OR "eribulin"[All Fields] OR "eribulin"[Supplementary Concept] OR "eribulin"[All Fields] OR "eribulin mesylate"[All Fields]</t>
  </si>
  <si>
    <t>drug77</t>
  </si>
  <si>
    <t>"eslicarbazepine acetate"[Supplementary Concept] OR "eslicarbazepine acetate"[All Fields] OR "aptiom"[All Fields] OR "eslicarbazepine"[Supplementary Concept] OR "eslicarbazepine"[All Fields] OR "eslicarbazepine acetate"[Supplementary Concept] OR "eslicarbazepine acetate"[All Fields] OR "eslicarbazepine acetate"[Supplementary Concept] OR "eslicarbazepine acetate"[All Fields]</t>
  </si>
  <si>
    <t>"eteplirsen"[Supplementary Concept] OR "eteplirsen"[All Fields] OR "exondys 51"[All Fields] OR "eteplirsen"[Supplementary Concept] OR "eteplirsen"[All Fields] OR "eteplirsen"[Supplementary Concept] OR "eteplirsen"[All Fields]</t>
  </si>
  <si>
    <t>drug79</t>
  </si>
  <si>
    <t>"eicosapentaenoic acid ethyl ester"[Supplementary Concept] OR "eicosapentaenoic acid ethyl ester"[All Fields] OR "icosapent ethyl"[All Fields] OR "vascepa"[All Fields] OR ("eicosapentaenoic acid ethyl ester"[Supplementary Concept] OR "eicosapentaenoic acid ethyl ester"[All Fields] OR "ethyl eicosapentaenoic acid"[All Fields]) OR (("ethyl"[All Fields] OR "ethylate"[All Fields] OR "ethylated"[All Fields] OR "ethylates"[All Fields] OR "ethylating"[All Fields] OR "ethylation"[All Fields] OR "ethylations"[All Fields] OR "ethyls"[All Fields]) AND "icosapentate"[All Fields] AND "Amarin"[All Fields])</t>
  </si>
  <si>
    <t>drug8</t>
  </si>
  <si>
    <t>"alectinib"[Supplementary Concept] OR "alectinib"[All Fields] OR "alecensa"[All Fields] OR ("alectinib"[Supplementary Concept] OR "alectinib"[All Fields]) OR (("alectinib"[Supplementary Concept] OR "alectinib"[All Fields]) AND ("hydrochlorid"[All Fields] OR "hydrochloride"[All Fields] OR "hydrochlorides"[All Fields]))</t>
  </si>
  <si>
    <t>drug80</t>
  </si>
  <si>
    <t>"evolocumab"[Supplementary Concept] OR "evolocumab"[All Fields] OR "repatha"[All Fields] OR "evolocumab"[Supplementary Concept] OR "evolocumab"[All Fields] OR "evolocumab"[Supplementary Concept] OR "evolocumab"[All Fields]</t>
  </si>
  <si>
    <t>drug81</t>
  </si>
  <si>
    <t>"ezogabine"[Supplementary Concept] OR "ezogabine"[All Fields] OR "potiga"[All Fields] OR "ezogabine"[Supplementary Concept] OR "ezogabine"[All Fields] OR "ezogabine"[Supplementary Concept] OR "ezogabine"[All Fields]</t>
  </si>
  <si>
    <t>(potassium voltage-gated channel) AND (1980:2020 [pdat])</t>
  </si>
  <si>
    <t>"tavaborole"[Supplementary Concept] OR "tavaborole"[All Fields] OR "kerydin"[All Fields] OR "tavaborole"[Supplementary Concept] OR "tavaborole"[All Fields] OR "tavaborole"[Supplementary Concept] OR "tavaborole"[All Fields]</t>
  </si>
  <si>
    <t>drug83</t>
  </si>
  <si>
    <t>"omadacycline"[Supplementary Concept] OR "omadacycline"[All Fields] OR "nuzyra"[All Fields] OR "omadacycline"[Supplementary Concept] OR "omadacycline"[All Fields] OR "omadacycline"[Supplementary Concept] OR "omadacycline"[All Fields]</t>
  </si>
  <si>
    <t>drug84</t>
  </si>
  <si>
    <t>"fingolimod hydrochloride"[MeSH Terms] OR ("fingolimod"[All Fields] AND "hydrochloride"[All Fields]) OR "fingolimod hydrochloride"[All Fields] OR "fingolimod"[All Fields] OR "gilenya"[All Fields] OR "fingolimod s"[All Fields] OR ("fingolimod hydrochloride"[MeSH Terms] OR ("fingolimod"[All Fields] AND "hydrochloride"[All Fields]) OR "fingolimod hydrochloride"[All Fields] OR "fingolimod"[All Fields] OR "fingolimod s"[All Fields]) OR ("fingolimod hydrochloride"[MeSH Terms] OR ("fingolimod"[All Fields] AND "hydrochloride"[All Fields]) OR "fingolimod hydrochloride"[All Fields])</t>
  </si>
  <si>
    <t>(receptors, lysosphingolipid[MeSH Terms]) AND (1980:2020 [pdat])</t>
  </si>
  <si>
    <t>drug85</t>
  </si>
  <si>
    <t>"flibanserin"[Supplementary Concept] OR "flibanserin"[All Fields] OR "addyi"[All Fields] OR "flibanserin"[Supplementary Concept] OR "flibanserin"[All Fields] OR "flibanserin"[Supplementary Concept] OR "flibanserin"[All Fields]</t>
  </si>
  <si>
    <t>drug86</t>
  </si>
  <si>
    <t>"gabapentin"[MeSH Terms] OR "gabapentin"[All Fields] OR "gabapentine"[All Fields] OR "gabapentin s"[All Fields] OR "horizant"[All Fields] OR "1 alpha isobutanoyloxyethoxy carbonyl aminomethyl 1 cyclohexaneacetic acid"[Supplementary Concept] OR "1 alpha isobutanoyloxyethoxy carbonyl aminomethyl 1 cyclohexaneacetic acid"[All Fields] OR "gabapentin enacarbil"[All Fields] OR "1 alpha isobutanoyloxyethoxy carbonyl aminomethyl 1 cyclohexaneacetic acid"[Supplementary Concept] OR "1 alpha isobutanoyloxyethoxy carbonyl aminomethyl 1 cyclohexaneacetic acid"[All Fields] OR "gabapentin enacarbil"[All Fields]</t>
  </si>
  <si>
    <t>(voltage gated calcium channel) AND (1980:2020 [pdat])</t>
  </si>
  <si>
    <t>drug87</t>
  </si>
  <si>
    <t>"glucarpidase"[Supplementary Concept] OR "glucarpidase"[All Fields] OR "gamma glutamyl hydrolase"[MeSH Terms] OR ("gamma glutamyl"[All Fields] AND "hydrolase"[All Fields]) OR "gamma glutamyl hydrolase"[All Fields] OR "voraxaze"[All Fields] OR ("glucarpidase"[Supplementary Concept] OR "glucarpidase"[All Fields] OR "gamma glutamyl hydrolase"[MeSH Terms] OR ("gamma glutamyl"[All Fields] AND "hydrolase"[All Fields]) OR "gamma glutamyl hydrolase"[All Fields]) OR (("glucarpidase"[Supplementary Concept] OR "glucarpidase"[All Fields] OR "gamma glutamyl hydrolase"[MeSH Terms] OR ("gamma glutamyl"[All Fields] AND "hydrolase"[All Fields]) OR "gamma glutamyl hydrolase"[All Fields]) AND "HPA"[All Fields])</t>
  </si>
  <si>
    <t>(carboxypeptidase G) AND (1980:2020 [pdat])</t>
  </si>
  <si>
    <t>"ibrutinib"[Supplementary Concept] OR "ibrutinib"[All Fields] OR "imbruvica"[All Fields] OR "ibrutinib s"[All Fields] OR "ibrutinib"[Supplementary Concept] OR "ibrutinib"[All Fields] OR "ibrutinib s"[All Fields] OR "ibrutinib"[Supplementary Concept] OR "ibrutinib"[All Fields] OR "ibrutinib s"[All Fields]</t>
  </si>
  <si>
    <t>drug89</t>
  </si>
  <si>
    <t>"firazyr"[All Fields] OR "icatibant"[Supplementary Concept] OR "icatibant"[All Fields] OR "icatibant"[Supplementary Concept] OR "icatibant"[All Fields] OR "icatibant"[Supplementary Concept] OR "icatibant"[All Fields]</t>
  </si>
  <si>
    <t>(bradykinin receptor B2) AND (1980:2020 [pdat])</t>
  </si>
  <si>
    <t>drug9</t>
  </si>
  <si>
    <t>"oritavancin"[Supplementary Concept] OR "oritavancin"[All Fields] OR "oritavancin s"[All Fields] OR "oritavancin"[Supplementary Concept] OR "oritavancin"[All Fields] OR "oritavancin s"[All Fields]</t>
  </si>
  <si>
    <t>(alpha glucosidase FAILED TIME) AND (1980:2020 [pdat])</t>
  </si>
  <si>
    <t>drug90</t>
  </si>
  <si>
    <t>"idarucizumab"[Supplementary Concept] OR "idarucizumab"[All Fields] OR "praxbind"[All Fields] OR "idarucizumab"[Supplementary Concept] OR "idarucizumab"[All Fields] OR "idarucizumab"[Supplementary Concept] OR "idarucizumab"[All Fields]</t>
  </si>
  <si>
    <t>(Dabigatran) AND (1980:2020 [pdat])</t>
  </si>
  <si>
    <t>drug91</t>
  </si>
  <si>
    <t>"idelalisib"[Supplementary Concept] OR "idelalisib"[All Fields] OR "zydelig"[All Fields] OR "idelalisib"[Supplementary Concept] OR "idelalisib"[All Fields] OR "idelalisib"[Supplementary Concept] OR "idelalisib"[All Fields]</t>
  </si>
  <si>
    <t>drug92</t>
  </si>
  <si>
    <t>"raxibacumab"[Supplementary Concept] OR "raxibacumab"[All Fields] OR "raxibacumab"[Supplementary Concept] OR "raxibacumab"[All Fields] OR "raxibacumab"[Supplementary Concept] OR "raxibacumab"[All Fields]</t>
  </si>
  <si>
    <t>(botulinum toxin A) AND (1980:2020 [pdat])</t>
  </si>
  <si>
    <t>drug93</t>
  </si>
  <si>
    <t>"indacaterol"[Supplementary Concept] OR "indacaterol"[All Fields] OR "arcapta neohaler"[All Fields] OR ("indacaterol"[Supplementary Concept] OR "indacaterol"[All Fields]) OR (("indacaterol"[Supplementary Concept] OR "indacaterol"[All Fields]) AND ("maleat"[All Fields] OR "maleates"[MeSH Terms] OR "maleates"[All Fields] OR "maleic acid"[Supplementary Concept] OR "maleic acid"[All Fields] OR "maleate"[All Fields]))</t>
  </si>
  <si>
    <t>drug94</t>
  </si>
  <si>
    <t>"3 ingenyl angelate"[Supplementary Concept] OR "3 ingenyl angelate"[All Fields] OR "ingenol mebutate"[All Fields] OR "picato"[All Fields] OR "3 ingenyl angelate"[Supplementary Concept] OR "3 ingenyl angelate"[All Fields] OR "ingenol mebutate"[All Fields] OR "3 ingenyl angelate"[Supplementary Concept] OR "3 ingenyl angelate"[All Fields] OR "ingenol mebutate"[All Fields]</t>
  </si>
  <si>
    <t>(protein kinase c-delta[MeSH Terms]) AND (1980:2020 [pdat])</t>
  </si>
  <si>
    <t>drug95</t>
  </si>
  <si>
    <t>"insulin degludec"[Supplementary Concept] OR "insulin degludec"[All Fields] OR "tresiba"[All Fields] OR "insulin degludec"[Supplementary Concept] OR "insulin degludec"[All Fields] OR "insulin degludec"[Supplementary Concept] OR "insulin degludec"[All Fields]</t>
  </si>
  <si>
    <t>(insulin receptor) AND (1980:2020 [pdat])</t>
  </si>
  <si>
    <t>drug96</t>
  </si>
  <si>
    <t>"ipilimumab"[MeSH Terms] OR "ipilimumab"[All Fields] OR "yervoy"[All Fields] OR "ipilimumab"[MeSH Terms] OR "ipilimumab"[All Fields] OR "ipilimumab"[MeSH Terms] OR "ipilimumab"[All Fields]</t>
  </si>
  <si>
    <t>(cytotoxic T-lymphocyte-associated protein 4 OR CTLA-4) AND (1980:2020 [pdat])</t>
  </si>
  <si>
    <t>drug97</t>
  </si>
  <si>
    <t>"elapegademase"[Supplementary Concept] OR "elapegademase"[All Fields] OR "revcovi"[All Fields] OR "elapegademase"[Supplementary Concept] OR "elapegademase"[All Fields] OR "elapegademase"[Supplementary Concept] OR "elapegademase"[All Fields]</t>
  </si>
  <si>
    <t>drug98</t>
  </si>
  <si>
    <t>"eravacycline"[Supplementary Concept] OR "eravacycline"[All Fields] OR "xerava"[All Fields] OR "eravacycline"[Supplementary Concept] OR "eravacycline"[All Fields] OR "eravacycline"[Supplementary Concept] OR "eravacycline"[All Fields]</t>
  </si>
  <si>
    <t>(hyperpolarization-activated cyclic nucleotide-gated channels) AND (1980:2020 [pdat])</t>
  </si>
  <si>
    <t>drug99</t>
  </si>
  <si>
    <t>"ivacaftor"[Supplementary Concept] OR "ivacaftor"[All Fields] OR "kalydeco"[All Fields] OR "ivacaftor"[Supplementary Concept] OR "ivacaftor"[All Fields] OR "ivacaftor"[Supplementary Concept] OR "ivacaftor"[All Fields]</t>
  </si>
  <si>
    <t>DiMasi(2018USD - after inf adjustment)</t>
  </si>
  <si>
    <t xml:space="preserve">     out-of-pocket costs</t>
  </si>
  <si>
    <t>Type - by unique drug</t>
  </si>
  <si>
    <t>Average per drug</t>
  </si>
  <si>
    <t>Total_drugs</t>
  </si>
  <si>
    <t>Wouter Set only Phase 1-3 No inlfation adjustment 10.5%</t>
  </si>
  <si>
    <t>Wouter Set only Phase 1-3 No inlfation adjustment  0%</t>
  </si>
  <si>
    <t>By Unique APY - Wouters</t>
  </si>
  <si>
    <t>By Unique APY - Wouters  - NO inflation adjustment</t>
  </si>
  <si>
    <t>By Unique APY - NIH P1-3</t>
  </si>
  <si>
    <t>By Unique APY - NIH P1-3 - NO inflation adjustment</t>
  </si>
  <si>
    <t>234 (99.6%)</t>
  </si>
  <si>
    <t>26.302 - 58.859</t>
  </si>
  <si>
    <t>32.126 - 106.83</t>
  </si>
  <si>
    <t>204.78 - 360.41</t>
  </si>
  <si>
    <t>235.63 - 416.35</t>
  </si>
  <si>
    <t>$42.58 (26.30-58.86)</t>
  </si>
  <si>
    <t>$69.48 (32.13-106.83)</t>
  </si>
  <si>
    <t>$282.59 (204.78 - 360.41)</t>
  </si>
  <si>
    <t>$325.99 (235.63-416.35)</t>
  </si>
  <si>
    <t>S-Table 3B: In Millions non-cost to capital (2018USD)</t>
  </si>
  <si>
    <t>S-Table 3A: Average NIH funding per drug by phase compared to industry spending</t>
  </si>
  <si>
    <t>S-Table 3C: Mann-Whitney 2-Tail test of NIH vs Wouters</t>
  </si>
  <si>
    <t>S-Table 3E: Number of Drugs/Compounds included in each analysis</t>
  </si>
  <si>
    <t>S-Table 3F: DiMasi inflation adjustment</t>
  </si>
  <si>
    <t>S-Table 9A:Drug search terms</t>
  </si>
  <si>
    <t>S-Table 9B:Target search terms</t>
  </si>
  <si>
    <t>451 ( 24.03%)</t>
  </si>
  <si>
    <t>884 ( 26.44%)</t>
  </si>
  <si>
    <t>500 ( 11.69%)</t>
  </si>
  <si>
    <t>66 ( 14.67%)</t>
  </si>
  <si>
    <t>66 ( 2.76%)</t>
  </si>
  <si>
    <t>1967 ( 15.94%)</t>
  </si>
  <si>
    <t>Phase 1-3</t>
  </si>
  <si>
    <t>Unique Drugs for all PMID</t>
  </si>
  <si>
    <t>Table 1. Developmental research by phase</t>
  </si>
  <si>
    <t>Unique Drugs per phase with funding</t>
  </si>
  <si>
    <t>P1-4NCT + No Inflation adjustment, 10.5%</t>
  </si>
  <si>
    <t>Phase 1-3 + No Inflation adjustment, 10.5%</t>
  </si>
  <si>
    <t>Phase 1-3 + No Inflation adjustment,  0%</t>
  </si>
  <si>
    <t>Total Funding</t>
  </si>
  <si>
    <t>S-Table 6A. Total unique APY per grant type</t>
  </si>
  <si>
    <t>S-Table 6B. Total NIH Funding per grant type</t>
  </si>
  <si>
    <t>S-Table 5A. Grant type total funding by phase</t>
  </si>
  <si>
    <t>S-Table 5B. Grant type Unique APY by phase</t>
  </si>
  <si>
    <t>S-Table 5C. Uncombined Grant type Unique APY by phase</t>
  </si>
  <si>
    <t>Stander deviation</t>
  </si>
  <si>
    <t xml:space="preserve">Cost to capital of 10.5% was applied to each APY cost of each year before the approval year for each drug. Each drug was taken as its own unique development cycle to calculate years before approval; as such, APY is not unique between drugs for this analysis. Phase APY costs after the approval year are considered cost on year 0, and no cost to capital was applied. No inflation adjustment was applied to any years in this analysis.  Average per drug cost included drugs with no phase funding.   </t>
  </si>
  <si>
    <t>Confidence Level(95.0%)</t>
  </si>
  <si>
    <t>CI upper</t>
  </si>
  <si>
    <t>CI lower</t>
  </si>
  <si>
    <t>Mean (95%) in millions</t>
  </si>
  <si>
    <t>Funding</t>
  </si>
  <si>
    <t>Year</t>
  </si>
  <si>
    <t>Funding with Grant Start before drug approval</t>
  </si>
  <si>
    <t>S-Figure 3A. Funding in millions by years from approval</t>
  </si>
  <si>
    <t>Year from approval</t>
  </si>
  <si>
    <t>APY grant start before approval</t>
  </si>
  <si>
    <t>S-Figure 3B. APY by years from approval</t>
  </si>
  <si>
    <t>3A and 3B: Years before approval was calcalated by APY - Drug approval year (unique by drug)</t>
  </si>
  <si>
    <t>3C and 3D: Years before approval was calculated by unique APY were Drug approval years was taken as the earliest shared drug approved between APYs</t>
  </si>
  <si>
    <t>NIH Funding</t>
  </si>
  <si>
    <t>Program Projects and Centers*1</t>
  </si>
  <si>
    <t>Fellowship/Training Programs*2</t>
  </si>
  <si>
    <t>Figure 2B: Grant type by Phase Funding</t>
  </si>
  <si>
    <t>Figure 2 A: Grant type by Phase APY</t>
  </si>
  <si>
    <t>Text example: Possible showing in C-D of follow-up products as A-B dosnt show this 4y+ spike = its likley these are follow - on products - or that 2011 super grant boost</t>
  </si>
  <si>
    <t>Average per drug spending by phase (not including zeros)</t>
  </si>
  <si>
    <t>DiMasi(2013USD - Unweighted)</t>
  </si>
  <si>
    <t>DiMasi (2018 - unweighted)</t>
  </si>
  <si>
    <t>Phase 1-3 totals</t>
  </si>
  <si>
    <t>$363.09 (85.07%)</t>
  </si>
  <si>
    <t>$1.54 (0.36%)</t>
  </si>
  <si>
    <t>$12.74 (2.99%)</t>
  </si>
  <si>
    <t>$10.04 (2.35%)</t>
  </si>
  <si>
    <t>$33.97 (7.96%)</t>
  </si>
  <si>
    <t>$5.43 (1.27%)</t>
  </si>
  <si>
    <r>
      <t>Categories of NIH-funded projects contributing to phased clinical development of drugs approved 2010-2019. Projects are categorized by Activity Code. A. Fiscal years of project funding (project years) associated with published reports of clinical trials. B. NIH costs associated with published reports of clinical trials. 1-</t>
    </r>
    <r>
      <rPr>
        <sz val="12"/>
        <color rgb="FF000000"/>
        <rFont val="Calibri"/>
        <family val="2"/>
        <scheme val="minor"/>
      </rPr>
      <t xml:space="preserve">Program Projects and Centers includes </t>
    </r>
    <r>
      <rPr>
        <sz val="11"/>
        <color theme="1"/>
        <rFont val="Calibri"/>
        <family val="2"/>
        <scheme val="minor"/>
      </rPr>
      <t xml:space="preserve">General Clinical Research Centers funded prior to 2005. 2-Fellowship/Training Programs include Research Career Programs, Training Programs, Institutional Training, and Fellowship Programs.  </t>
    </r>
  </si>
  <si>
    <t>DiMasi(2018USD - Approved drugs only)</t>
  </si>
  <si>
    <t>DiMasi(Approved drugs only)</t>
  </si>
  <si>
    <t>S-Table 3H: Approved drug only comparision</t>
  </si>
  <si>
    <t>S-Table 3G: Approved drug only per phase inflation adjustment</t>
  </si>
  <si>
    <t>S-Table 11. Number of unique drug search terms in each phase, and per phase average costs.</t>
  </si>
  <si>
    <t>S-Figure 3D. APY by years from approval</t>
  </si>
  <si>
    <t>S-Figure 3C. Funding in millions by years from approval</t>
  </si>
  <si>
    <t>S-Table 8. 10.5% cost to capital analysis for NIH funding</t>
  </si>
  <si>
    <t>S-Table 4. Grant association of 264 cooperative agreement NIH funded phase subset</t>
  </si>
  <si>
    <t>&lt; 0.001</t>
  </si>
  <si>
    <t>56.7 (69.2 - 44.2)</t>
  </si>
  <si>
    <t>33.7 (24.5-42.9)</t>
  </si>
  <si>
    <t>34.8 (26.8-42.8)</t>
  </si>
  <si>
    <t>125.2 (109.1-141.4)</t>
  </si>
  <si>
    <t xml:space="preserve">Table 2. Paired comparison of NIH costs for development and industry costs reported by Wouters et al (2020) for 63 drugs approved 2010-2019.  </t>
  </si>
  <si>
    <r>
      <t xml:space="preserve">Average NIH costs </t>
    </r>
    <r>
      <rPr>
        <b/>
        <vertAlign val="superscript"/>
        <sz val="12"/>
        <color rgb="FF000000"/>
        <rFont val="Calibri"/>
        <family val="2"/>
        <scheme val="minor"/>
      </rPr>
      <t>1</t>
    </r>
  </si>
  <si>
    <t>Average industry cost</t>
  </si>
  <si>
    <r>
      <t xml:space="preserve">(Wouters et al 2020) </t>
    </r>
    <r>
      <rPr>
        <b/>
        <vertAlign val="superscript"/>
        <sz val="12"/>
        <color rgb="FF000000"/>
        <rFont val="Calibri"/>
        <family val="2"/>
        <scheme val="minor"/>
      </rPr>
      <t>2</t>
    </r>
  </si>
  <si>
    <t>Mean difference (95% CI)</t>
  </si>
  <si>
    <r>
      <t>P-Value</t>
    </r>
    <r>
      <rPr>
        <b/>
        <vertAlign val="superscript"/>
        <sz val="12"/>
        <color rgb="FF000000"/>
        <rFont val="Calibri"/>
        <family val="2"/>
        <scheme val="minor"/>
      </rPr>
      <t>3</t>
    </r>
  </si>
  <si>
    <r>
      <t xml:space="preserve">$54.79 </t>
    </r>
    <r>
      <rPr>
        <vertAlign val="superscript"/>
        <sz val="12"/>
        <color rgb="FF000000"/>
        <rFont val="Calibri"/>
        <family val="2"/>
        <scheme val="minor"/>
      </rPr>
      <t>4</t>
    </r>
  </si>
  <si>
    <r>
      <t xml:space="preserve">$385.78 </t>
    </r>
    <r>
      <rPr>
        <vertAlign val="superscript"/>
        <sz val="12"/>
        <color rgb="FF000000"/>
        <rFont val="Calibri"/>
        <family val="2"/>
        <scheme val="minor"/>
      </rPr>
      <t>5</t>
    </r>
  </si>
  <si>
    <r>
      <t>1 – Data of the 60 drugs from this report that matched to Wouters 63 drug set; 2 - Data from Wouters et al</t>
    </r>
    <r>
      <rPr>
        <vertAlign val="superscript"/>
        <sz val="12"/>
        <color rgb="FF000000"/>
        <rFont val="Calibri"/>
        <family val="2"/>
        <scheme val="minor"/>
      </rPr>
      <t>28</t>
    </r>
    <r>
      <rPr>
        <sz val="12"/>
        <color rgb="FF000000"/>
        <rFont val="Calibri"/>
        <family val="2"/>
        <scheme val="minor"/>
      </rPr>
      <t xml:space="preserve"> as shown in Supplemental S-Table 3 inflation-adjusted to 2018USD; 3 – Two-tailed paired t-test. Estimates of industry funding include only phase-specific costs as reported by the author and do not include costs associated with clinical failures or cost-of-capital;4-Totals include duplicate cost from publications contributing to multiple drugs. 5 – Wouters total was calculated as the sum of phased averages. </t>
    </r>
  </si>
  <si>
    <t>Average NIH funding per drug by phase (unique APY cost / # unique drug)</t>
  </si>
  <si>
    <t>NIH (240 set unique APY costs)</t>
  </si>
  <si>
    <t>S-Table 3D: Paired T-test, Two-tail (60 matched set)</t>
  </si>
  <si>
    <t>Total Sample Size</t>
  </si>
  <si>
    <t>S-Table 1B: NCT(not phase) overview</t>
  </si>
  <si>
    <t>S-Table 1A: 310 NCT hand check phase assignment</t>
  </si>
  <si>
    <t>PMID by phase</t>
  </si>
  <si>
    <t>% by phase</t>
  </si>
  <si>
    <t>PMID by Type</t>
  </si>
  <si>
    <t>% by Type</t>
  </si>
  <si>
    <t>S-Table 12. Project years unique to drug, ignore zero funding (SWOG comparison)</t>
  </si>
  <si>
    <t>S-Table 10B. Overview of PMID, APY, and funding</t>
  </si>
  <si>
    <t>S-Table 10A. Overview of unique drugs in each step of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</si>
</sst>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8" formatCode="&quot;$&quot;#,##0.00_);[Red]\(&quot;$&quot;#,##0.00\)"/>
    <numFmt numFmtId="44" formatCode="_(&quot;$&quot;* #,##0.00_);_(&quot;$&quot;* \(#,##0.00\);_(&quot;$&quot;* &quot;-&quot;??_);_(@_)"/>
    <numFmt numFmtId="164" formatCode="&quot;$&quot;#,##0"/>
    <numFmt numFmtId="165" formatCode="&quot;$&quot;#,##0.00"/>
    <numFmt numFmtId="166" formatCode="0.0%"/>
    <numFmt numFmtId="167" formatCode="0.000%"/>
    <numFmt numFmtId="168" formatCode="#,##0.000"/>
    <numFmt numFmtId="169" formatCode="#,##0.000000"/>
    <numFmt numFmtId="170" formatCode="&quot;$&quot;#,##0.00000"/>
    <numFmt numFmtId="171" formatCode="&quot;$&quot;#,##0.000000"/>
  </numFmts>
  <fonts count="54">
    <font>
      <sz val="11"/>
      <color theme="1"/>
      <name val="Calibri"/>
      <family val="2"/>
      <scheme val="minor"/>
    </font>
    <font>
      <sz val="11"/>
      <color rgb="FF9C0006"/>
      <name val="Calibri"/>
      <family val="2"/>
      <scheme val="minor"/>
    </font>
    <font>
      <b/>
      <sz val="10"/>
      <color rgb="FF000000"/>
      <name val="Calibri"/>
      <family val="2"/>
      <scheme val="minor"/>
    </font>
    <font>
      <sz val="10"/>
      <color rgb="FF000000"/>
      <name val="Calibri"/>
      <family val="2"/>
      <scheme val="minor"/>
    </font>
    <font>
      <sz val="14"/>
      <color rgb="FF000000"/>
      <name val="Calibri"/>
      <family val="2"/>
      <scheme val="minor"/>
    </font>
    <font>
      <sz val="12"/>
      <color rgb="FF000000"/>
      <name val="Calibri"/>
      <family val="2"/>
      <scheme val="minor"/>
    </font>
    <font>
      <sz val="11"/>
      <name val="Calibri"/>
      <family val="2"/>
      <scheme val="minor"/>
    </font>
    <font>
      <sz val="10"/>
      <color theme="1"/>
      <name val="Var(--jp-code-font-family)"/>
    </font>
    <font>
      <sz val="11"/>
      <color rgb="FF00B050"/>
      <name val="Calibri"/>
      <family val="2"/>
      <scheme val="minor"/>
    </font>
    <font>
      <sz val="11"/>
      <color rgb="FF002060"/>
      <name val="Calibri"/>
      <family val="2"/>
      <scheme val="minor"/>
    </font>
    <font>
      <b/>
      <sz val="11"/>
      <color rgb="FF000000"/>
      <name val="Calibri"/>
      <family val="2"/>
      <scheme val="minor"/>
    </font>
    <font>
      <sz val="11"/>
      <color rgb="FF000000"/>
      <name val="Calibri"/>
      <family val="2"/>
      <scheme val="minor"/>
    </font>
    <font>
      <b/>
      <sz val="11"/>
      <color theme="1"/>
      <name val="Calibri"/>
      <family val="2"/>
      <scheme val="minor"/>
    </font>
    <font>
      <sz val="12"/>
      <color theme="1"/>
      <name val="Calibri"/>
      <family val="2"/>
      <scheme val="minor"/>
    </font>
    <font>
      <sz val="12"/>
      <color rgb="FF002060"/>
      <name val="Calibri"/>
      <family val="2"/>
      <scheme val="minor"/>
    </font>
    <font>
      <b/>
      <sz val="12"/>
      <color rgb="FF000000"/>
      <name val="Calibri"/>
      <family val="2"/>
      <scheme val="minor"/>
    </font>
    <font>
      <sz val="12"/>
      <name val="Calibri"/>
      <family val="2"/>
      <scheme val="minor"/>
    </font>
    <font>
      <sz val="14"/>
      <color theme="2" tint="-0.249977111117893"/>
      <name val="Calibri"/>
      <family val="2"/>
      <scheme val="minor"/>
    </font>
    <font>
      <b/>
      <sz val="12"/>
      <color theme="1"/>
      <name val="Calibri"/>
      <family val="2"/>
      <scheme val="minor"/>
    </font>
    <font>
      <b/>
      <sz val="14"/>
      <color rgb="FF000000"/>
      <name val="Calibri"/>
      <family val="2"/>
      <scheme val="minor"/>
    </font>
    <font>
      <sz val="14"/>
      <name val="Calibri"/>
      <family val="2"/>
      <scheme val="minor"/>
    </font>
    <font>
      <b/>
      <sz val="14"/>
      <name val="Calibri"/>
      <family val="2"/>
      <scheme val="minor"/>
    </font>
    <font>
      <sz val="14"/>
      <color theme="1"/>
      <name val="Calibri"/>
      <family val="2"/>
      <scheme val="minor"/>
    </font>
    <font>
      <sz val="11"/>
      <color theme="1"/>
      <name val="Calibri"/>
      <family val="2"/>
      <scheme val="minor"/>
    </font>
    <font>
      <sz val="9"/>
      <color rgb="FF000000"/>
      <name val="Calibri"/>
      <family val="2"/>
      <scheme val="minor"/>
    </font>
    <font>
      <sz val="11"/>
      <color theme="4"/>
      <name val="Calibri"/>
      <family val="2"/>
      <scheme val="minor"/>
    </font>
    <font>
      <sz val="16"/>
      <color rgb="FF000000"/>
      <name val="Calibri"/>
      <family val="2"/>
      <scheme val="minor"/>
    </font>
    <font>
      <sz val="11"/>
      <color theme="2" tint="-0.499984740745262"/>
      <name val="Calibri"/>
      <family val="2"/>
      <scheme val="minor"/>
    </font>
    <font>
      <u/>
      <sz val="12"/>
      <color theme="1"/>
      <name val="Calibri"/>
      <family val="2"/>
      <scheme val="minor"/>
    </font>
    <font>
      <sz val="8"/>
      <color rgb="FF5A5A5A"/>
      <name val="Arial"/>
      <family val="2"/>
    </font>
    <font>
      <sz val="7"/>
      <name val="Calibri Light"/>
      <family val="2"/>
      <scheme val="major"/>
    </font>
    <font>
      <sz val="11"/>
      <color rgb="FFFF0000"/>
      <name val="Calibri"/>
      <family val="2"/>
      <scheme val="minor"/>
    </font>
    <font>
      <sz val="11"/>
      <color rgb="FF0070C0"/>
      <name val="Calibri"/>
      <family val="2"/>
      <scheme val="minor"/>
    </font>
    <font>
      <sz val="11"/>
      <color rgb="FFFFC000"/>
      <name val="Calibri"/>
      <family val="2"/>
      <scheme val="minor"/>
    </font>
    <font>
      <sz val="11"/>
      <color rgb="FF7030A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i/>
      <sz val="11"/>
      <color theme="1"/>
      <name val="Calibri"/>
      <family val="2"/>
      <scheme val="minor"/>
    </font>
    <font>
      <b/>
      <u/>
      <sz val="12"/>
      <color rgb="FF000000"/>
      <name val="Calibri"/>
      <family val="2"/>
      <scheme val="minor"/>
    </font>
    <font>
      <b/>
      <vertAlign val="superscript"/>
      <sz val="12"/>
      <color rgb="FF000000"/>
      <name val="Calibri"/>
      <family val="2"/>
      <scheme val="minor"/>
    </font>
    <font>
      <vertAlign val="superscript"/>
      <sz val="12"/>
      <color rgb="FF000000"/>
      <name val="Calibri"/>
      <family val="2"/>
      <scheme val="minor"/>
    </font>
    <font>
      <u/>
      <sz val="11"/>
      <color theme="1"/>
      <name val="Calibri"/>
      <family val="2"/>
      <scheme val="minor"/>
    </font>
    <font>
      <sz val="11"/>
      <color theme="5" tint="-0.249977111117893"/>
      <name val="Calibri"/>
      <family val="2"/>
      <scheme val="minor"/>
    </font>
  </fonts>
  <fills count="47">
    <fill>
      <patternFill patternType="none"/>
    </fill>
    <fill>
      <patternFill patternType="gray125"/>
    </fill>
    <fill>
      <patternFill patternType="solid">
        <fgColor rgb="FFFFC7CE"/>
      </patternFill>
    </fill>
    <fill>
      <patternFill patternType="solid">
        <fgColor rgb="FFF2F2F2"/>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theme="4" tint="0.79998168889431442"/>
        <bgColor theme="4" tint="0.79998168889431442"/>
      </patternFill>
    </fill>
    <fill>
      <patternFill patternType="solid">
        <fgColor theme="0" tint="-4.9989318521683403E-2"/>
        <bgColor indexed="64"/>
      </patternFill>
    </fill>
    <fill>
      <patternFill patternType="solid">
        <fgColor theme="1" tint="0.249977111117893"/>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
      <patternFill patternType="solid">
        <fgColor theme="1" tint="4.9989318521683403E-2"/>
        <bgColor indexed="64"/>
      </patternFill>
    </fill>
    <fill>
      <patternFill patternType="solid">
        <fgColor theme="1"/>
        <bgColor indexed="64"/>
      </patternFill>
    </fill>
    <fill>
      <patternFill patternType="solid">
        <fgColor theme="2" tint="-0.89999084444715716"/>
        <bgColor indexed="64"/>
      </patternFill>
    </fill>
    <fill>
      <patternFill patternType="solid">
        <fgColor theme="2" tint="-0.749992370372631"/>
        <bgColor indexed="64"/>
      </patternFill>
    </fill>
  </fills>
  <borders count="34">
    <border>
      <left/>
      <right/>
      <top/>
      <bottom/>
      <diagonal/>
    </border>
    <border>
      <left/>
      <right/>
      <top/>
      <bottom style="medium">
        <color rgb="FF000000"/>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rgb="FF000000"/>
      </top>
      <bottom/>
      <diagonal/>
    </border>
    <border>
      <left/>
      <right/>
      <top/>
      <bottom style="thin">
        <color indexed="64"/>
      </bottom>
      <diagonal/>
    </border>
    <border>
      <left/>
      <right/>
      <top style="thin">
        <color indexed="64"/>
      </top>
      <bottom style="thin">
        <color indexed="64"/>
      </bottom>
      <diagonal/>
    </border>
    <border>
      <left/>
      <right/>
      <top/>
      <bottom style="thin">
        <color theme="4" tint="0.39997558519241921"/>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right/>
      <top style="thin">
        <color indexed="64"/>
      </top>
      <bottom/>
      <diagonal/>
    </border>
    <border>
      <left/>
      <right/>
      <top/>
      <bottom style="medium">
        <color indexed="64"/>
      </bottom>
      <diagonal/>
    </border>
    <border>
      <left style="medium">
        <color rgb="FF000000"/>
      </left>
      <right style="medium">
        <color rgb="FF000000"/>
      </right>
      <top style="medium">
        <color rgb="FF000000"/>
      </top>
      <bottom/>
      <diagonal/>
    </border>
    <border>
      <left style="medium">
        <color indexed="64"/>
      </left>
      <right/>
      <top style="medium">
        <color indexed="64"/>
      </top>
      <bottom style="thin">
        <color indexed="64"/>
      </bottom>
      <diagonal/>
    </border>
    <border>
      <left/>
      <right/>
      <top style="medium">
        <color indexed="64"/>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bottom/>
      <diagonal/>
    </border>
  </borders>
  <cellStyleXfs count="44">
    <xf numFmtId="0" fontId="0" fillId="0" borderId="0"/>
    <xf numFmtId="0" fontId="1" fillId="2" borderId="0" applyNumberFormat="0" applyBorder="0" applyAlignment="0" applyProtection="0"/>
    <xf numFmtId="44" fontId="23" fillId="0" borderId="0" applyFont="0" applyFill="0" applyBorder="0" applyAlignment="0" applyProtection="0"/>
    <xf numFmtId="9" fontId="23" fillId="0" borderId="0" applyFont="0" applyFill="0" applyBorder="0" applyAlignment="0" applyProtection="0"/>
    <xf numFmtId="0" fontId="35" fillId="0" borderId="0" applyNumberFormat="0" applyFill="0" applyBorder="0" applyAlignment="0" applyProtection="0"/>
    <xf numFmtId="0" fontId="36" fillId="0" borderId="19" applyNumberFormat="0" applyFill="0" applyAlignment="0" applyProtection="0"/>
    <xf numFmtId="0" fontId="37" fillId="0" borderId="20" applyNumberFormat="0" applyFill="0" applyAlignment="0" applyProtection="0"/>
    <xf numFmtId="0" fontId="38" fillId="0" borderId="21" applyNumberFormat="0" applyFill="0" applyAlignment="0" applyProtection="0"/>
    <xf numFmtId="0" fontId="38" fillId="0" borderId="0" applyNumberFormat="0" applyFill="0" applyBorder="0" applyAlignment="0" applyProtection="0"/>
    <xf numFmtId="0" fontId="39" fillId="12" borderId="0" applyNumberFormat="0" applyBorder="0" applyAlignment="0" applyProtection="0"/>
    <xf numFmtId="0" fontId="40" fillId="13" borderId="0" applyNumberFormat="0" applyBorder="0" applyAlignment="0" applyProtection="0"/>
    <xf numFmtId="0" fontId="41" fillId="14" borderId="22" applyNumberFormat="0" applyAlignment="0" applyProtection="0"/>
    <xf numFmtId="0" fontId="42" fillId="15" borderId="23" applyNumberFormat="0" applyAlignment="0" applyProtection="0"/>
    <xf numFmtId="0" fontId="43" fillId="15" borderId="22" applyNumberFormat="0" applyAlignment="0" applyProtection="0"/>
    <xf numFmtId="0" fontId="44" fillId="0" borderId="24" applyNumberFormat="0" applyFill="0" applyAlignment="0" applyProtection="0"/>
    <xf numFmtId="0" fontId="45" fillId="16" borderId="25" applyNumberFormat="0" applyAlignment="0" applyProtection="0"/>
    <xf numFmtId="0" fontId="31" fillId="0" borderId="0" applyNumberFormat="0" applyFill="0" applyBorder="0" applyAlignment="0" applyProtection="0"/>
    <xf numFmtId="0" fontId="23" fillId="17" borderId="26" applyNumberFormat="0" applyFont="0" applyAlignment="0" applyProtection="0"/>
    <xf numFmtId="0" fontId="46" fillId="0" borderId="0" applyNumberFormat="0" applyFill="0" applyBorder="0" applyAlignment="0" applyProtection="0"/>
    <xf numFmtId="0" fontId="12" fillId="0" borderId="27" applyNumberFormat="0" applyFill="0" applyAlignment="0" applyProtection="0"/>
    <xf numFmtId="0" fontId="47"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47"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47" fillId="26" borderId="0" applyNumberFormat="0" applyBorder="0" applyAlignment="0" applyProtection="0"/>
    <xf numFmtId="0" fontId="23"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47" fillId="30"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23" fillId="33" borderId="0" applyNumberFormat="0" applyBorder="0" applyAlignment="0" applyProtection="0"/>
    <xf numFmtId="0" fontId="47" fillId="34" borderId="0" applyNumberFormat="0" applyBorder="0" applyAlignment="0" applyProtection="0"/>
    <xf numFmtId="0" fontId="23" fillId="35" borderId="0" applyNumberFormat="0" applyBorder="0" applyAlignment="0" applyProtection="0"/>
    <xf numFmtId="0" fontId="23" fillId="36" borderId="0" applyNumberFormat="0" applyBorder="0" applyAlignment="0" applyProtection="0"/>
    <xf numFmtId="0" fontId="23" fillId="37" borderId="0" applyNumberFormat="0" applyBorder="0" applyAlignment="0" applyProtection="0"/>
    <xf numFmtId="0" fontId="47" fillId="38" borderId="0" applyNumberFormat="0" applyBorder="0" applyAlignment="0" applyProtection="0"/>
    <xf numFmtId="0" fontId="23" fillId="39" borderId="0" applyNumberFormat="0" applyBorder="0" applyAlignment="0" applyProtection="0"/>
    <xf numFmtId="0" fontId="23" fillId="40" borderId="0" applyNumberFormat="0" applyBorder="0" applyAlignment="0" applyProtection="0"/>
    <xf numFmtId="0" fontId="23" fillId="41" borderId="0" applyNumberFormat="0" applyBorder="0" applyAlignment="0" applyProtection="0"/>
  </cellStyleXfs>
  <cellXfs count="282">
    <xf numFmtId="0" fontId="0" fillId="0" borderId="0" xfId="0"/>
    <xf numFmtId="0" fontId="2" fillId="3" borderId="0" xfId="0" applyFont="1" applyFill="1" applyAlignment="1">
      <alignment vertical="center" wrapText="1"/>
    </xf>
    <xf numFmtId="164" fontId="0" fillId="0" borderId="0" xfId="0" applyNumberFormat="1"/>
    <xf numFmtId="0" fontId="9" fillId="6" borderId="0" xfId="0" applyFont="1" applyFill="1"/>
    <xf numFmtId="0" fontId="11" fillId="8" borderId="0" xfId="0" applyFont="1" applyFill="1" applyAlignment="1">
      <alignment horizontal="center" vertical="center" wrapText="1"/>
    </xf>
    <xf numFmtId="0" fontId="11" fillId="8" borderId="2" xfId="0" applyFont="1" applyFill="1" applyBorder="1" applyAlignment="1">
      <alignment horizontal="center" vertical="center" wrapText="1"/>
    </xf>
    <xf numFmtId="0" fontId="11" fillId="8" borderId="3" xfId="0" applyFont="1" applyFill="1" applyBorder="1" applyAlignment="1">
      <alignment horizontal="center" vertical="center" wrapText="1"/>
    </xf>
    <xf numFmtId="0" fontId="10" fillId="8" borderId="0" xfId="0" applyFont="1" applyFill="1" applyAlignment="1">
      <alignment vertical="center" wrapText="1"/>
    </xf>
    <xf numFmtId="10" fontId="3" fillId="8" borderId="0" xfId="0" applyNumberFormat="1" applyFont="1" applyFill="1" applyAlignment="1">
      <alignment horizontal="center" vertical="center" wrapText="1"/>
    </xf>
    <xf numFmtId="0" fontId="10" fillId="3" borderId="0" xfId="0" applyFont="1" applyFill="1" applyAlignment="1">
      <alignment vertical="center" wrapText="1"/>
    </xf>
    <xf numFmtId="10" fontId="3" fillId="3" borderId="0" xfId="0" applyNumberFormat="1" applyFont="1" applyFill="1" applyAlignment="1">
      <alignment horizontal="center" vertical="center" wrapText="1"/>
    </xf>
    <xf numFmtId="0" fontId="11" fillId="3" borderId="0" xfId="0" applyFont="1" applyFill="1" applyAlignment="1">
      <alignment horizontal="center" vertical="center" wrapText="1"/>
    </xf>
    <xf numFmtId="0" fontId="0" fillId="0" borderId="0" xfId="0"/>
    <xf numFmtId="164" fontId="7" fillId="0" borderId="0" xfId="0" applyNumberFormat="1" applyFont="1" applyAlignment="1">
      <alignment horizontal="left" vertical="center"/>
    </xf>
    <xf numFmtId="0" fontId="0" fillId="0" borderId="0" xfId="0" applyAlignment="1">
      <alignment horizontal="left"/>
    </xf>
    <xf numFmtId="0" fontId="13" fillId="0" borderId="0" xfId="0" applyFont="1"/>
    <xf numFmtId="0" fontId="12" fillId="9" borderId="9" xfId="0" applyFont="1" applyFill="1" applyBorder="1"/>
    <xf numFmtId="0" fontId="14" fillId="0" borderId="0" xfId="0" applyFont="1"/>
    <xf numFmtId="0" fontId="13" fillId="0" borderId="0" xfId="0" applyFont="1" applyAlignment="1">
      <alignment horizontal="center"/>
    </xf>
    <xf numFmtId="0" fontId="16" fillId="0" borderId="0" xfId="0" applyFont="1" applyAlignment="1">
      <alignment horizontal="center" vertical="center"/>
    </xf>
    <xf numFmtId="0" fontId="16" fillId="0" borderId="0" xfId="0" applyFont="1" applyAlignment="1">
      <alignment horizontal="center"/>
    </xf>
    <xf numFmtId="0" fontId="4" fillId="0" borderId="0" xfId="0" applyFont="1" applyFill="1" applyAlignment="1">
      <alignment horizontal="center" wrapText="1" readingOrder="1"/>
    </xf>
    <xf numFmtId="0" fontId="4" fillId="0" borderId="0" xfId="0" applyFont="1" applyFill="1" applyAlignment="1">
      <alignment horizontal="center" vertical="center" wrapText="1" readingOrder="1"/>
    </xf>
    <xf numFmtId="8" fontId="4" fillId="0" borderId="0" xfId="0" applyNumberFormat="1" applyFont="1" applyFill="1" applyAlignment="1">
      <alignment horizontal="center" wrapText="1" readingOrder="1"/>
    </xf>
    <xf numFmtId="0" fontId="4" fillId="0" borderId="12" xfId="0" applyFont="1" applyFill="1" applyBorder="1" applyAlignment="1">
      <alignment horizontal="center" wrapText="1" readingOrder="1"/>
    </xf>
    <xf numFmtId="8" fontId="4" fillId="0" borderId="12" xfId="0" applyNumberFormat="1" applyFont="1" applyFill="1" applyBorder="1" applyAlignment="1">
      <alignment horizontal="center" wrapText="1" readingOrder="1"/>
    </xf>
    <xf numFmtId="0" fontId="4" fillId="0" borderId="12" xfId="0" applyFont="1" applyFill="1" applyBorder="1" applyAlignment="1">
      <alignment horizontal="right" wrapText="1" readingOrder="1"/>
    </xf>
    <xf numFmtId="0" fontId="19" fillId="0" borderId="10" xfId="0" applyFont="1" applyBorder="1" applyAlignment="1">
      <alignment horizontal="left" vertical="center" wrapText="1" readingOrder="1"/>
    </xf>
    <xf numFmtId="0" fontId="19" fillId="0" borderId="10" xfId="0" applyFont="1" applyBorder="1" applyAlignment="1">
      <alignment horizontal="center" wrapText="1" readingOrder="1"/>
    </xf>
    <xf numFmtId="0" fontId="20" fillId="0" borderId="11" xfId="0" applyFont="1" applyBorder="1" applyAlignment="1">
      <alignment horizontal="center" wrapText="1"/>
    </xf>
    <xf numFmtId="0" fontId="20" fillId="0" borderId="0" xfId="0" applyFont="1" applyAlignment="1">
      <alignment horizontal="center" vertical="center" wrapText="1"/>
    </xf>
    <xf numFmtId="0" fontId="20" fillId="0" borderId="0" xfId="0" applyFont="1" applyAlignment="1">
      <alignment horizontal="center" wrapText="1"/>
    </xf>
    <xf numFmtId="0" fontId="19" fillId="0" borderId="0" xfId="0" applyFont="1" applyFill="1" applyAlignment="1">
      <alignment horizontal="center" wrapText="1" readingOrder="1"/>
    </xf>
    <xf numFmtId="0" fontId="20" fillId="0" borderId="0" xfId="0" applyFont="1" applyFill="1" applyAlignment="1">
      <alignment horizontal="center" wrapText="1"/>
    </xf>
    <xf numFmtId="0" fontId="20" fillId="0" borderId="0" xfId="0" applyFont="1" applyFill="1" applyAlignment="1">
      <alignment horizontal="center" vertical="center" wrapText="1"/>
    </xf>
    <xf numFmtId="0" fontId="19" fillId="0" borderId="12" xfId="0" applyFont="1" applyFill="1" applyBorder="1" applyAlignment="1">
      <alignment horizontal="center" wrapText="1" readingOrder="1"/>
    </xf>
    <xf numFmtId="0" fontId="20" fillId="0" borderId="0" xfId="0" applyFont="1" applyFill="1" applyAlignment="1">
      <alignment horizontal="right"/>
    </xf>
    <xf numFmtId="0" fontId="12" fillId="0" borderId="0" xfId="0" applyFont="1"/>
    <xf numFmtId="0" fontId="21" fillId="0" borderId="11" xfId="0" applyFont="1" applyBorder="1" applyAlignment="1">
      <alignment horizontal="center" vertical="center" wrapText="1" readingOrder="1"/>
    </xf>
    <xf numFmtId="0" fontId="20" fillId="0" borderId="11" xfId="0" applyFont="1" applyBorder="1" applyAlignment="1">
      <alignment horizontal="center" vertical="center" wrapText="1" readingOrder="1"/>
    </xf>
    <xf numFmtId="8" fontId="20" fillId="0" borderId="11" xfId="0" applyNumberFormat="1" applyFont="1" applyBorder="1" applyAlignment="1">
      <alignment horizontal="center" wrapText="1" readingOrder="1"/>
    </xf>
    <xf numFmtId="10" fontId="0" fillId="0" borderId="0" xfId="0" applyNumberFormat="1"/>
    <xf numFmtId="9" fontId="0" fillId="0" borderId="0" xfId="0" applyNumberFormat="1"/>
    <xf numFmtId="0" fontId="19" fillId="0" borderId="0" xfId="0" applyFont="1" applyFill="1" applyAlignment="1">
      <alignment horizontal="center" vertical="center" wrapText="1" readingOrder="1"/>
    </xf>
    <xf numFmtId="0" fontId="22" fillId="0" borderId="0" xfId="0" applyFont="1" applyFill="1" applyAlignment="1">
      <alignment horizontal="center"/>
    </xf>
    <xf numFmtId="165" fontId="20" fillId="0" borderId="0" xfId="0" applyNumberFormat="1" applyFont="1" applyFill="1" applyAlignment="1">
      <alignment horizontal="center" wrapText="1"/>
    </xf>
    <xf numFmtId="0" fontId="21" fillId="0" borderId="0" xfId="0" applyFont="1" applyFill="1" applyAlignment="1">
      <alignment horizontal="center" vertical="center" wrapText="1"/>
    </xf>
    <xf numFmtId="0" fontId="22" fillId="0" borderId="0" xfId="0" applyFont="1" applyFill="1"/>
    <xf numFmtId="0" fontId="20" fillId="0" borderId="0" xfId="0" applyFont="1" applyFill="1"/>
    <xf numFmtId="0" fontId="5" fillId="0" borderId="0" xfId="0" applyFont="1" applyAlignment="1">
      <alignment horizontal="left" vertical="center" readingOrder="1"/>
    </xf>
    <xf numFmtId="165" fontId="0" fillId="0" borderId="0" xfId="0" applyNumberFormat="1"/>
    <xf numFmtId="0" fontId="0" fillId="0" borderId="0" xfId="0" applyFont="1"/>
    <xf numFmtId="0" fontId="0" fillId="5" borderId="5" xfId="0" applyFont="1" applyFill="1" applyBorder="1"/>
    <xf numFmtId="3" fontId="0" fillId="5" borderId="5" xfId="0" applyNumberFormat="1" applyFont="1" applyFill="1" applyBorder="1"/>
    <xf numFmtId="0" fontId="0" fillId="6" borderId="0" xfId="0" applyFont="1" applyFill="1"/>
    <xf numFmtId="0" fontId="23" fillId="0" borderId="0" xfId="0" applyFont="1" applyAlignment="1">
      <alignment vertical="center" wrapText="1"/>
    </xf>
    <xf numFmtId="0" fontId="5" fillId="0" borderId="0" xfId="0" applyFont="1" applyFill="1" applyBorder="1" applyAlignment="1">
      <alignment horizontal="left" vertical="center" wrapText="1"/>
    </xf>
    <xf numFmtId="0" fontId="4"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0" fontId="0" fillId="0" borderId="0" xfId="0" applyNumberFormat="1" applyFont="1"/>
    <xf numFmtId="0" fontId="26" fillId="0" borderId="8" xfId="0" applyFont="1" applyBorder="1" applyAlignment="1">
      <alignment vertical="center" wrapText="1"/>
    </xf>
    <xf numFmtId="0" fontId="26" fillId="0" borderId="8" xfId="0" applyFont="1" applyBorder="1" applyAlignment="1">
      <alignment horizontal="center" vertical="center" wrapText="1"/>
    </xf>
    <xf numFmtId="3" fontId="4" fillId="0" borderId="7" xfId="0" applyNumberFormat="1" applyFont="1" applyFill="1" applyBorder="1" applyAlignment="1">
      <alignment horizontal="left" vertical="center" wrapText="1"/>
    </xf>
    <xf numFmtId="164" fontId="4" fillId="0" borderId="7" xfId="0" applyNumberFormat="1" applyFont="1" applyFill="1" applyBorder="1" applyAlignment="1">
      <alignment horizontal="left" vertical="center" wrapText="1"/>
    </xf>
    <xf numFmtId="0" fontId="4" fillId="0" borderId="0" xfId="0" applyFont="1" applyFill="1" applyBorder="1" applyAlignment="1">
      <alignment vertical="center" wrapText="1"/>
    </xf>
    <xf numFmtId="3" fontId="4" fillId="0" borderId="0" xfId="0" applyNumberFormat="1" applyFont="1" applyFill="1" applyBorder="1" applyAlignment="1">
      <alignment horizontal="left" vertical="center" wrapText="1"/>
    </xf>
    <xf numFmtId="0" fontId="4" fillId="0" borderId="0" xfId="0" applyFont="1" applyFill="1" applyBorder="1" applyAlignment="1">
      <alignment horizontal="left" vertical="center" wrapText="1"/>
    </xf>
    <xf numFmtId="0" fontId="22" fillId="0" borderId="0" xfId="0" applyFont="1" applyFill="1" applyAlignment="1">
      <alignment horizontal="left" vertical="center"/>
    </xf>
    <xf numFmtId="164" fontId="22" fillId="0" borderId="0" xfId="0" applyNumberFormat="1" applyFont="1" applyFill="1" applyAlignment="1">
      <alignment horizontal="left" vertical="center"/>
    </xf>
    <xf numFmtId="0" fontId="4" fillId="0" borderId="7" xfId="0" applyFont="1" applyFill="1" applyBorder="1" applyAlignment="1">
      <alignment vertical="center" wrapText="1"/>
    </xf>
    <xf numFmtId="0" fontId="4" fillId="0" borderId="7" xfId="0" applyFont="1" applyFill="1" applyBorder="1" applyAlignment="1">
      <alignment horizontal="left" vertical="center" wrapText="1"/>
    </xf>
    <xf numFmtId="0" fontId="22" fillId="0" borderId="7" xfId="0" applyFont="1" applyFill="1" applyBorder="1" applyAlignment="1">
      <alignment horizontal="left" vertical="center"/>
    </xf>
    <xf numFmtId="164" fontId="22" fillId="0" borderId="7" xfId="0" applyNumberFormat="1" applyFont="1" applyFill="1" applyBorder="1" applyAlignment="1">
      <alignment horizontal="left" vertical="center"/>
    </xf>
    <xf numFmtId="10" fontId="0" fillId="0" borderId="7" xfId="0" applyNumberFormat="1" applyBorder="1" applyAlignment="1">
      <alignment horizontal="center"/>
    </xf>
    <xf numFmtId="0" fontId="0" fillId="0" borderId="7" xfId="0" applyBorder="1" applyAlignment="1">
      <alignment horizontal="center"/>
    </xf>
    <xf numFmtId="10" fontId="0" fillId="0" borderId="13" xfId="0" applyNumberFormat="1" applyBorder="1" applyAlignment="1">
      <alignment horizontal="center"/>
    </xf>
    <xf numFmtId="165" fontId="0" fillId="0" borderId="13" xfId="0" applyNumberFormat="1" applyBorder="1" applyAlignment="1">
      <alignment horizontal="center"/>
    </xf>
    <xf numFmtId="0" fontId="0" fillId="0" borderId="13" xfId="0" applyBorder="1" applyAlignment="1">
      <alignment horizontal="center"/>
    </xf>
    <xf numFmtId="10" fontId="0" fillId="0" borderId="0" xfId="0" applyNumberFormat="1" applyAlignment="1">
      <alignment horizontal="center"/>
    </xf>
    <xf numFmtId="165" fontId="0" fillId="0" borderId="0" xfId="0" applyNumberFormat="1" applyAlignment="1">
      <alignment horizontal="center"/>
    </xf>
    <xf numFmtId="0" fontId="0" fillId="0" borderId="0" xfId="0" applyAlignment="1">
      <alignment horizontal="center"/>
    </xf>
    <xf numFmtId="164" fontId="0" fillId="0" borderId="7" xfId="0" applyNumberFormat="1" applyBorder="1" applyAlignment="1">
      <alignment horizontal="center"/>
    </xf>
    <xf numFmtId="164" fontId="0" fillId="0" borderId="13" xfId="0" applyNumberFormat="1" applyBorder="1" applyAlignment="1">
      <alignment horizontal="center"/>
    </xf>
    <xf numFmtId="164" fontId="0" fillId="0" borderId="0" xfId="0" applyNumberFormat="1" applyAlignment="1">
      <alignment horizontal="center"/>
    </xf>
    <xf numFmtId="0" fontId="0" fillId="0" borderId="0" xfId="0" applyFont="1" applyAlignment="1">
      <alignment horizontal="left"/>
    </xf>
    <xf numFmtId="165" fontId="0" fillId="0" borderId="7" xfId="0" applyNumberFormat="1" applyBorder="1"/>
    <xf numFmtId="10" fontId="0" fillId="0" borderId="7" xfId="0" applyNumberFormat="1" applyBorder="1"/>
    <xf numFmtId="0" fontId="0" fillId="0" borderId="8" xfId="0" applyBorder="1" applyAlignment="1">
      <alignment horizontal="center"/>
    </xf>
    <xf numFmtId="10" fontId="27" fillId="0" borderId="0" xfId="0" applyNumberFormat="1" applyFont="1"/>
    <xf numFmtId="0" fontId="27" fillId="0" borderId="0" xfId="0" applyFont="1"/>
    <xf numFmtId="0" fontId="18" fillId="7" borderId="14" xfId="0" applyFont="1" applyFill="1" applyBorder="1" applyAlignment="1">
      <alignment horizontal="left" vertical="center" wrapText="1"/>
    </xf>
    <xf numFmtId="0" fontId="18" fillId="7" borderId="14" xfId="0" applyFont="1" applyFill="1" applyBorder="1" applyAlignment="1">
      <alignment horizontal="center" vertical="center" wrapText="1"/>
    </xf>
    <xf numFmtId="3" fontId="18" fillId="7" borderId="14" xfId="0" applyNumberFormat="1" applyFont="1" applyFill="1" applyBorder="1" applyAlignment="1">
      <alignment horizontal="center" vertical="center" wrapText="1"/>
    </xf>
    <xf numFmtId="2" fontId="18" fillId="7" borderId="14" xfId="0" applyNumberFormat="1" applyFont="1" applyFill="1" applyBorder="1" applyAlignment="1">
      <alignment horizontal="center" vertical="center" wrapText="1"/>
    </xf>
    <xf numFmtId="0" fontId="15" fillId="7" borderId="14" xfId="0" applyFont="1" applyFill="1" applyBorder="1" applyAlignment="1">
      <alignment horizontal="center" vertical="center" wrapText="1" readingOrder="1"/>
    </xf>
    <xf numFmtId="0" fontId="28" fillId="7" borderId="0" xfId="0" applyFont="1" applyFill="1" applyAlignment="1">
      <alignment horizontal="center" vertical="center"/>
    </xf>
    <xf numFmtId="0" fontId="13" fillId="7" borderId="0" xfId="0" applyFont="1" applyFill="1" applyAlignment="1">
      <alignment horizontal="center" vertical="center"/>
    </xf>
    <xf numFmtId="3" fontId="13" fillId="7" borderId="0" xfId="0" applyNumberFormat="1" applyFont="1" applyFill="1" applyAlignment="1">
      <alignment horizontal="center" vertical="center"/>
    </xf>
    <xf numFmtId="0" fontId="13" fillId="7" borderId="0" xfId="0" applyFont="1" applyFill="1" applyAlignment="1">
      <alignment horizontal="left" vertical="center" wrapText="1"/>
    </xf>
    <xf numFmtId="166" fontId="13" fillId="7" borderId="0" xfId="3" applyNumberFormat="1" applyFont="1" applyFill="1" applyAlignment="1">
      <alignment horizontal="center" vertical="center"/>
    </xf>
    <xf numFmtId="167" fontId="13" fillId="7" borderId="0" xfId="3" applyNumberFormat="1" applyFont="1" applyFill="1" applyAlignment="1">
      <alignment horizontal="center" vertical="center"/>
    </xf>
    <xf numFmtId="0" fontId="13" fillId="10" borderId="0" xfId="0" applyFont="1" applyFill="1" applyAlignment="1">
      <alignment horizontal="left" vertical="center" wrapText="1"/>
    </xf>
    <xf numFmtId="3" fontId="13" fillId="10" borderId="0" xfId="0" applyNumberFormat="1" applyFont="1" applyFill="1" applyAlignment="1">
      <alignment horizontal="center" vertical="center"/>
    </xf>
    <xf numFmtId="167" fontId="13" fillId="10" borderId="0" xfId="3" applyNumberFormat="1" applyFont="1" applyFill="1" applyAlignment="1">
      <alignment horizontal="center" vertical="center"/>
    </xf>
    <xf numFmtId="0" fontId="5" fillId="7" borderId="0" xfId="0" applyFont="1" applyFill="1" applyAlignment="1">
      <alignment horizontal="left" vertical="center" wrapText="1" readingOrder="1"/>
    </xf>
    <xf numFmtId="3" fontId="5" fillId="7" borderId="0" xfId="0" applyNumberFormat="1" applyFont="1" applyFill="1" applyAlignment="1">
      <alignment horizontal="center" vertical="center" readingOrder="1"/>
    </xf>
    <xf numFmtId="0" fontId="5" fillId="10" borderId="0" xfId="0" applyFont="1" applyFill="1" applyAlignment="1">
      <alignment horizontal="left" vertical="center" wrapText="1" readingOrder="1"/>
    </xf>
    <xf numFmtId="0" fontId="13" fillId="7" borderId="0" xfId="0" applyFont="1" applyFill="1" applyAlignment="1">
      <alignment vertical="center" wrapText="1"/>
    </xf>
    <xf numFmtId="0" fontId="13" fillId="7" borderId="0" xfId="0" applyFont="1" applyFill="1" applyAlignment="1">
      <alignment vertical="center"/>
    </xf>
    <xf numFmtId="3" fontId="11" fillId="7" borderId="0" xfId="0" applyNumberFormat="1" applyFont="1" applyFill="1" applyAlignment="1">
      <alignment horizontal="center" vertical="center" readingOrder="1"/>
    </xf>
    <xf numFmtId="3" fontId="23" fillId="7" borderId="0" xfId="0" applyNumberFormat="1" applyFont="1" applyFill="1" applyAlignment="1">
      <alignment horizontal="center" vertical="center"/>
    </xf>
    <xf numFmtId="167" fontId="23" fillId="7" borderId="0" xfId="3" applyNumberFormat="1" applyFont="1" applyFill="1" applyBorder="1" applyAlignment="1">
      <alignment horizontal="center" vertical="center"/>
    </xf>
    <xf numFmtId="0" fontId="6" fillId="0" borderId="0" xfId="0" applyFont="1" applyFill="1" applyBorder="1"/>
    <xf numFmtId="0" fontId="0" fillId="0" borderId="7" xfId="0" applyBorder="1"/>
    <xf numFmtId="0" fontId="0" fillId="0" borderId="8" xfId="0" applyFont="1" applyBorder="1" applyAlignment="1">
      <alignment horizontal="center"/>
    </xf>
    <xf numFmtId="0" fontId="0" fillId="0" borderId="7" xfId="0" applyBorder="1" applyAlignment="1">
      <alignment horizontal="left"/>
    </xf>
    <xf numFmtId="0" fontId="0" fillId="0" borderId="13" xfId="0" applyBorder="1" applyAlignment="1">
      <alignment horizontal="left"/>
    </xf>
    <xf numFmtId="0" fontId="0" fillId="0" borderId="0" xfId="0" applyAlignment="1">
      <alignment horizontal="left"/>
    </xf>
    <xf numFmtId="0" fontId="0" fillId="0" borderId="0" xfId="0" applyBorder="1" applyAlignment="1">
      <alignment horizontal="center"/>
    </xf>
    <xf numFmtId="0" fontId="27" fillId="0" borderId="0" xfId="0" applyFont="1" applyBorder="1"/>
    <xf numFmtId="10" fontId="27" fillId="0" borderId="0" xfId="0" applyNumberFormat="1" applyFont="1" applyBorder="1"/>
    <xf numFmtId="0" fontId="29" fillId="0" borderId="0" xfId="0" applyFont="1"/>
    <xf numFmtId="0" fontId="11" fillId="0" borderId="0" xfId="0" applyFont="1" applyAlignment="1">
      <alignment horizontal="left" vertical="top" readingOrder="1"/>
    </xf>
    <xf numFmtId="0" fontId="30" fillId="0" borderId="0" xfId="0" applyFont="1"/>
    <xf numFmtId="0" fontId="31" fillId="0" borderId="0" xfId="0" applyFont="1"/>
    <xf numFmtId="0" fontId="32" fillId="0" borderId="0" xfId="0" applyFont="1"/>
    <xf numFmtId="0" fontId="8" fillId="0" borderId="0" xfId="0" applyFont="1"/>
    <xf numFmtId="0" fontId="33" fillId="0" borderId="0" xfId="0" applyFont="1"/>
    <xf numFmtId="0" fontId="34" fillId="0" borderId="0" xfId="0" applyFont="1"/>
    <xf numFmtId="0" fontId="6" fillId="0" borderId="0" xfId="0" applyFont="1"/>
    <xf numFmtId="0" fontId="6" fillId="0" borderId="7" xfId="0" applyFont="1" applyBorder="1" applyAlignment="1">
      <alignment horizontal="center"/>
    </xf>
    <xf numFmtId="3" fontId="0" fillId="0" borderId="0" xfId="0" applyNumberFormat="1" applyAlignment="1">
      <alignment horizontal="center"/>
    </xf>
    <xf numFmtId="3" fontId="0" fillId="0" borderId="7" xfId="0" applyNumberFormat="1" applyBorder="1" applyAlignment="1">
      <alignment horizontal="center"/>
    </xf>
    <xf numFmtId="9" fontId="0" fillId="0" borderId="7" xfId="0" applyNumberFormat="1" applyBorder="1" applyAlignment="1">
      <alignment horizontal="center"/>
    </xf>
    <xf numFmtId="0" fontId="6" fillId="0" borderId="0" xfId="0" applyFont="1" applyAlignment="1">
      <alignment horizontal="center"/>
    </xf>
    <xf numFmtId="0" fontId="6" fillId="0" borderId="7" xfId="0" applyFont="1" applyBorder="1"/>
    <xf numFmtId="164" fontId="0" fillId="0" borderId="7" xfId="0" applyNumberFormat="1" applyBorder="1"/>
    <xf numFmtId="0" fontId="0" fillId="0" borderId="0" xfId="0" applyBorder="1"/>
    <xf numFmtId="0" fontId="31" fillId="0" borderId="0" xfId="0" applyFont="1" applyBorder="1" applyAlignment="1">
      <alignment horizontal="center"/>
    </xf>
    <xf numFmtId="10" fontId="31" fillId="0" borderId="0" xfId="0" applyNumberFormat="1" applyFont="1" applyBorder="1"/>
    <xf numFmtId="0" fontId="12" fillId="0" borderId="16" xfId="0" applyFont="1" applyBorder="1" applyAlignment="1">
      <alignment horizontal="left" wrapText="1"/>
    </xf>
    <xf numFmtId="0" fontId="12" fillId="0" borderId="17" xfId="0" applyFont="1" applyBorder="1"/>
    <xf numFmtId="0" fontId="12" fillId="0" borderId="18" xfId="0" applyFont="1" applyBorder="1" applyAlignment="1">
      <alignment wrapText="1"/>
    </xf>
    <xf numFmtId="0" fontId="0" fillId="0" borderId="0" xfId="0" applyAlignment="1">
      <alignment horizontal="left" wrapText="1"/>
    </xf>
    <xf numFmtId="0" fontId="0" fillId="0" borderId="0" xfId="0" applyAlignment="1">
      <alignment wrapText="1"/>
    </xf>
    <xf numFmtId="0" fontId="12" fillId="0" borderId="0" xfId="0" applyFont="1" applyAlignment="1">
      <alignment horizontal="left" wrapText="1"/>
    </xf>
    <xf numFmtId="0" fontId="0" fillId="0" borderId="5" xfId="0" applyBorder="1"/>
    <xf numFmtId="0" fontId="0" fillId="0" borderId="5" xfId="0" applyBorder="1" applyAlignment="1">
      <alignment horizontal="center"/>
    </xf>
    <xf numFmtId="0" fontId="6" fillId="5" borderId="5" xfId="0" applyFont="1" applyFill="1" applyBorder="1"/>
    <xf numFmtId="3" fontId="6" fillId="5" borderId="5" xfId="0" applyNumberFormat="1" applyFont="1" applyFill="1" applyBorder="1"/>
    <xf numFmtId="3" fontId="6" fillId="0" borderId="5" xfId="0" applyNumberFormat="1" applyFont="1" applyBorder="1"/>
    <xf numFmtId="3" fontId="6" fillId="7" borderId="5" xfId="1" applyNumberFormat="1" applyFont="1" applyFill="1" applyBorder="1" applyAlignment="1">
      <alignment horizontal="left" vertical="center"/>
    </xf>
    <xf numFmtId="0" fontId="6" fillId="4" borderId="5" xfId="0" applyFont="1" applyFill="1" applyBorder="1"/>
    <xf numFmtId="3" fontId="6" fillId="4" borderId="5" xfId="0" applyNumberFormat="1" applyFont="1" applyFill="1" applyBorder="1" applyAlignment="1">
      <alignment horizontal="left" vertical="center"/>
    </xf>
    <xf numFmtId="3" fontId="6" fillId="4" borderId="5" xfId="0" applyNumberFormat="1" applyFont="1" applyFill="1" applyBorder="1"/>
    <xf numFmtId="164" fontId="6" fillId="4" borderId="5" xfId="0" applyNumberFormat="1" applyFont="1" applyFill="1" applyBorder="1" applyAlignment="1">
      <alignment horizontal="left" vertical="top"/>
    </xf>
    <xf numFmtId="0" fontId="0" fillId="0" borderId="5" xfId="0" applyFont="1" applyBorder="1"/>
    <xf numFmtId="164" fontId="0" fillId="0" borderId="5" xfId="0" applyNumberFormat="1" applyFont="1" applyBorder="1"/>
    <xf numFmtId="0" fontId="6" fillId="0" borderId="5" xfId="0" applyFont="1" applyBorder="1"/>
    <xf numFmtId="0" fontId="6" fillId="0" borderId="5" xfId="0" applyFont="1" applyBorder="1" applyAlignment="1">
      <alignment horizontal="left" vertical="center"/>
    </xf>
    <xf numFmtId="3" fontId="6" fillId="0" borderId="5" xfId="0" applyNumberFormat="1" applyFont="1" applyBorder="1" applyAlignment="1">
      <alignment horizontal="left" vertical="center"/>
    </xf>
    <xf numFmtId="0" fontId="6" fillId="5" borderId="5" xfId="0" applyFont="1" applyFill="1" applyBorder="1" applyAlignment="1">
      <alignment horizontal="left" vertical="center"/>
    </xf>
    <xf numFmtId="3" fontId="6" fillId="5" borderId="5" xfId="0" applyNumberFormat="1" applyFont="1" applyFill="1" applyBorder="1" applyAlignment="1">
      <alignment horizontal="left" vertical="center"/>
    </xf>
    <xf numFmtId="164" fontId="6" fillId="0" borderId="5" xfId="0" applyNumberFormat="1" applyFont="1" applyBorder="1"/>
    <xf numFmtId="0" fontId="6" fillId="0" borderId="5" xfId="0" applyFont="1" applyBorder="1" applyAlignment="1">
      <alignment horizontal="left"/>
    </xf>
    <xf numFmtId="164" fontId="6" fillId="0" borderId="5" xfId="0" applyNumberFormat="1" applyFont="1" applyBorder="1" applyAlignment="1">
      <alignment horizontal="left" vertical="center"/>
    </xf>
    <xf numFmtId="9" fontId="6" fillId="0" borderId="5" xfId="0" applyNumberFormat="1" applyFont="1" applyBorder="1" applyAlignment="1">
      <alignment horizontal="left"/>
    </xf>
    <xf numFmtId="10" fontId="6" fillId="0" borderId="5" xfId="0" applyNumberFormat="1" applyFont="1" applyBorder="1"/>
    <xf numFmtId="10" fontId="6" fillId="0" borderId="5" xfId="0" applyNumberFormat="1" applyFont="1" applyBorder="1" applyAlignment="1">
      <alignment horizontal="left"/>
    </xf>
    <xf numFmtId="3" fontId="6" fillId="0" borderId="5" xfId="0" applyNumberFormat="1" applyFont="1" applyBorder="1" applyAlignment="1">
      <alignment horizontal="left"/>
    </xf>
    <xf numFmtId="164" fontId="6" fillId="0" borderId="5" xfId="0" applyNumberFormat="1" applyFont="1" applyBorder="1" applyAlignment="1">
      <alignment horizontal="left"/>
    </xf>
    <xf numFmtId="168" fontId="0" fillId="0" borderId="0" xfId="0" applyNumberFormat="1" applyAlignment="1">
      <alignment horizontal="center"/>
    </xf>
    <xf numFmtId="168" fontId="0" fillId="0" borderId="7" xfId="0" applyNumberFormat="1" applyBorder="1" applyAlignment="1">
      <alignment horizontal="center"/>
    </xf>
    <xf numFmtId="168" fontId="0" fillId="0" borderId="8" xfId="0" applyNumberFormat="1" applyFont="1" applyBorder="1" applyAlignment="1">
      <alignment horizontal="center"/>
    </xf>
    <xf numFmtId="0" fontId="0" fillId="0" borderId="0" xfId="0" applyAlignment="1">
      <alignment horizontal="left"/>
    </xf>
    <xf numFmtId="0" fontId="0" fillId="0" borderId="0" xfId="0" applyNumberFormat="1"/>
    <xf numFmtId="0" fontId="0" fillId="0" borderId="0" xfId="0"/>
    <xf numFmtId="0" fontId="12" fillId="9" borderId="9" xfId="0" applyFont="1" applyFill="1" applyBorder="1"/>
    <xf numFmtId="0" fontId="12" fillId="9" borderId="0" xfId="0" applyFont="1" applyFill="1"/>
    <xf numFmtId="0" fontId="0" fillId="0" borderId="0" xfId="0" applyAlignment="1">
      <alignment horizontal="left"/>
    </xf>
    <xf numFmtId="0" fontId="6" fillId="0" borderId="7" xfId="0" applyFont="1" applyBorder="1" applyAlignment="1"/>
    <xf numFmtId="164" fontId="0" fillId="0" borderId="5" xfId="0" applyNumberFormat="1" applyBorder="1" applyAlignment="1">
      <alignment horizontal="center"/>
    </xf>
    <xf numFmtId="0" fontId="0" fillId="0" borderId="5" xfId="0" applyFill="1" applyBorder="1"/>
    <xf numFmtId="0" fontId="0" fillId="0" borderId="0" xfId="0"/>
    <xf numFmtId="0" fontId="0" fillId="0" borderId="5" xfId="0" applyBorder="1"/>
    <xf numFmtId="164" fontId="0" fillId="7" borderId="5" xfId="0" applyNumberFormat="1" applyFill="1" applyBorder="1" applyAlignment="1">
      <alignment horizontal="center"/>
    </xf>
    <xf numFmtId="0" fontId="0" fillId="0" borderId="0" xfId="0" applyFill="1" applyBorder="1" applyAlignment="1"/>
    <xf numFmtId="0" fontId="0" fillId="0" borderId="14" xfId="0" applyFill="1" applyBorder="1" applyAlignment="1"/>
    <xf numFmtId="0" fontId="0" fillId="0" borderId="7" xfId="0" applyFill="1" applyBorder="1" applyAlignment="1"/>
    <xf numFmtId="0" fontId="0" fillId="0" borderId="0" xfId="0" applyAlignment="1">
      <alignment horizontal="right"/>
    </xf>
    <xf numFmtId="0" fontId="0" fillId="0" borderId="0" xfId="0" applyAlignment="1">
      <alignment horizontal="left" indent="1"/>
    </xf>
    <xf numFmtId="0" fontId="0" fillId="0" borderId="0" xfId="0"/>
    <xf numFmtId="0" fontId="0" fillId="0" borderId="0" xfId="0" applyNumberFormat="1"/>
    <xf numFmtId="0" fontId="0" fillId="0" borderId="0" xfId="0" applyAlignment="1">
      <alignment horizontal="left" indent="1"/>
    </xf>
    <xf numFmtId="164" fontId="0" fillId="0" borderId="0" xfId="0" applyNumberFormat="1" applyBorder="1" applyAlignment="1">
      <alignment horizontal="center"/>
    </xf>
    <xf numFmtId="169" fontId="0" fillId="0" borderId="0" xfId="0" applyNumberFormat="1" applyBorder="1"/>
    <xf numFmtId="10" fontId="0" fillId="0" borderId="0" xfId="0" applyNumberFormat="1" applyBorder="1"/>
    <xf numFmtId="0" fontId="0" fillId="0" borderId="7" xfId="0" applyFill="1" applyBorder="1"/>
    <xf numFmtId="10" fontId="0" fillId="0" borderId="0" xfId="0" applyNumberFormat="1" applyFill="1" applyBorder="1"/>
    <xf numFmtId="0" fontId="6" fillId="0" borderId="7" xfId="0" applyFont="1" applyFill="1" applyBorder="1" applyAlignment="1">
      <alignment horizontal="center"/>
    </xf>
    <xf numFmtId="0" fontId="13" fillId="0" borderId="0" xfId="0" applyFont="1" applyAlignment="1">
      <alignment wrapText="1"/>
    </xf>
    <xf numFmtId="0" fontId="0" fillId="0" borderId="0" xfId="0" applyFill="1" applyBorder="1"/>
    <xf numFmtId="2" fontId="27" fillId="0" borderId="0" xfId="0" applyNumberFormat="1" applyFont="1"/>
    <xf numFmtId="0" fontId="0" fillId="0" borderId="28" xfId="0" applyBorder="1"/>
    <xf numFmtId="0" fontId="7" fillId="0" borderId="7" xfId="0" applyFont="1" applyBorder="1" applyAlignment="1">
      <alignment horizontal="center" vertical="center"/>
    </xf>
    <xf numFmtId="0" fontId="0" fillId="0" borderId="7" xfId="0" applyNumberFormat="1" applyBorder="1"/>
    <xf numFmtId="0" fontId="0" fillId="0" borderId="0" xfId="0" applyFill="1" applyBorder="1" applyAlignment="1">
      <alignment horizontal="left"/>
    </xf>
    <xf numFmtId="165" fontId="0" fillId="0" borderId="13" xfId="0" applyNumberFormat="1" applyBorder="1"/>
    <xf numFmtId="165" fontId="0" fillId="0" borderId="0" xfId="0" applyNumberFormat="1" applyBorder="1"/>
    <xf numFmtId="0" fontId="0" fillId="0" borderId="29" xfId="0" applyBorder="1" applyAlignment="1">
      <alignment horizontal="center"/>
    </xf>
    <xf numFmtId="0" fontId="0" fillId="0" borderId="30" xfId="0" applyBorder="1" applyAlignment="1">
      <alignment horizontal="center"/>
    </xf>
    <xf numFmtId="0" fontId="0" fillId="0" borderId="0" xfId="0" applyBorder="1" applyAlignment="1">
      <alignment horizontal="left"/>
    </xf>
    <xf numFmtId="165" fontId="0" fillId="0" borderId="0" xfId="0" applyNumberFormat="1" applyBorder="1" applyAlignment="1">
      <alignment horizontal="center"/>
    </xf>
    <xf numFmtId="10" fontId="0" fillId="0" borderId="0" xfId="0" applyNumberFormat="1" applyBorder="1" applyAlignment="1">
      <alignment horizontal="center"/>
    </xf>
    <xf numFmtId="10" fontId="0" fillId="0" borderId="13" xfId="0" applyNumberFormat="1" applyBorder="1"/>
    <xf numFmtId="0" fontId="48" fillId="0" borderId="0" xfId="0" applyFont="1" applyFill="1" applyBorder="1" applyAlignment="1">
      <alignment horizontal="centerContinuous"/>
    </xf>
    <xf numFmtId="0" fontId="48" fillId="0" borderId="0" xfId="0" applyFont="1" applyFill="1" applyBorder="1" applyAlignment="1">
      <alignment horizontal="center"/>
    </xf>
    <xf numFmtId="164" fontId="0" fillId="0" borderId="0" xfId="0" applyNumberFormat="1" applyAlignment="1">
      <alignment horizontal="right"/>
    </xf>
    <xf numFmtId="164" fontId="0" fillId="0" borderId="7" xfId="0" applyNumberFormat="1" applyBorder="1" applyAlignment="1">
      <alignment horizontal="right"/>
    </xf>
    <xf numFmtId="164" fontId="0" fillId="0" borderId="0" xfId="0" applyNumberFormat="1" applyFill="1" applyBorder="1" applyAlignment="1">
      <alignment horizontal="right"/>
    </xf>
    <xf numFmtId="164" fontId="0" fillId="0" borderId="14" xfId="0" applyNumberFormat="1" applyFill="1" applyBorder="1" applyAlignment="1">
      <alignment horizontal="right"/>
    </xf>
    <xf numFmtId="0" fontId="15" fillId="0" borderId="33" xfId="0" applyFont="1" applyBorder="1" applyAlignment="1">
      <alignment horizontal="center" wrapText="1"/>
    </xf>
    <xf numFmtId="0" fontId="15" fillId="0" borderId="32" xfId="0" applyFont="1" applyBorder="1" applyAlignment="1">
      <alignment horizontal="center" wrapText="1"/>
    </xf>
    <xf numFmtId="0" fontId="5" fillId="0" borderId="31" xfId="0" applyFont="1" applyBorder="1" applyAlignment="1">
      <alignment horizontal="center" wrapText="1"/>
    </xf>
    <xf numFmtId="8" fontId="5" fillId="0" borderId="32" xfId="0" applyNumberFormat="1" applyFont="1" applyBorder="1" applyAlignment="1">
      <alignment horizontal="center" wrapText="1"/>
    </xf>
    <xf numFmtId="10" fontId="5" fillId="0" borderId="32" xfId="0" applyNumberFormat="1" applyFont="1" applyBorder="1" applyAlignment="1">
      <alignment horizontal="center" wrapText="1"/>
    </xf>
    <xf numFmtId="0" fontId="5" fillId="0" borderId="32" xfId="0" applyFont="1" applyBorder="1" applyAlignment="1">
      <alignment horizontal="center" wrapText="1"/>
    </xf>
    <xf numFmtId="170" fontId="0" fillId="0" borderId="0" xfId="0" applyNumberFormat="1"/>
    <xf numFmtId="0" fontId="27" fillId="0" borderId="7" xfId="0" applyFont="1" applyBorder="1" applyAlignment="1">
      <alignment horizontal="center"/>
    </xf>
    <xf numFmtId="165" fontId="27" fillId="0" borderId="0" xfId="0" applyNumberFormat="1" applyFont="1"/>
    <xf numFmtId="165" fontId="27" fillId="0" borderId="7" xfId="0" applyNumberFormat="1" applyFont="1" applyBorder="1"/>
    <xf numFmtId="10" fontId="27" fillId="0" borderId="13" xfId="0" applyNumberFormat="1" applyFont="1" applyBorder="1"/>
    <xf numFmtId="171" fontId="0" fillId="0" borderId="0" xfId="0" applyNumberFormat="1"/>
    <xf numFmtId="10" fontId="0" fillId="0" borderId="0" xfId="0" applyNumberFormat="1" applyFill="1"/>
    <xf numFmtId="165" fontId="0" fillId="0" borderId="0" xfId="0" applyNumberFormat="1" applyFill="1"/>
    <xf numFmtId="165" fontId="0" fillId="0" borderId="7" xfId="0" applyNumberFormat="1" applyFill="1" applyBorder="1"/>
    <xf numFmtId="10" fontId="0" fillId="0" borderId="7" xfId="0" applyNumberFormat="1" applyFill="1" applyBorder="1"/>
    <xf numFmtId="10" fontId="0" fillId="0" borderId="13" xfId="0" applyNumberFormat="1" applyFill="1" applyBorder="1"/>
    <xf numFmtId="165" fontId="0" fillId="0" borderId="0" xfId="0" applyNumberFormat="1" applyFill="1" applyBorder="1" applyAlignment="1">
      <alignment horizontal="center"/>
    </xf>
    <xf numFmtId="165" fontId="0" fillId="0" borderId="0" xfId="0" applyNumberFormat="1" applyFill="1" applyBorder="1"/>
    <xf numFmtId="10" fontId="0" fillId="0" borderId="0" xfId="0" applyNumberFormat="1" applyFill="1" applyBorder="1" applyAlignment="1">
      <alignment horizontal="center"/>
    </xf>
    <xf numFmtId="4" fontId="0" fillId="0" borderId="0" xfId="0" applyNumberFormat="1" applyFill="1" applyBorder="1"/>
    <xf numFmtId="4" fontId="52" fillId="0" borderId="0" xfId="0" applyNumberFormat="1" applyFont="1" applyFill="1" applyBorder="1"/>
    <xf numFmtId="0" fontId="0" fillId="0" borderId="0" xfId="0" applyFont="1" applyBorder="1"/>
    <xf numFmtId="10" fontId="0" fillId="0" borderId="0" xfId="0" applyNumberFormat="1" applyFont="1" applyBorder="1"/>
    <xf numFmtId="165" fontId="0" fillId="0" borderId="0" xfId="0" applyNumberFormat="1" applyFont="1" applyBorder="1"/>
    <xf numFmtId="0" fontId="0" fillId="0" borderId="0" xfId="0" applyFont="1" applyFill="1" applyBorder="1"/>
    <xf numFmtId="0" fontId="25" fillId="0" borderId="0" xfId="0" applyFont="1" applyFill="1" applyBorder="1"/>
    <xf numFmtId="166" fontId="25" fillId="0" borderId="0" xfId="0" applyNumberFormat="1" applyFont="1" applyFill="1" applyBorder="1"/>
    <xf numFmtId="3" fontId="5" fillId="0" borderId="0" xfId="0" applyNumberFormat="1" applyFont="1" applyFill="1" applyBorder="1" applyAlignment="1">
      <alignment horizontal="left" vertical="center" wrapText="1"/>
    </xf>
    <xf numFmtId="6" fontId="5" fillId="0" borderId="0" xfId="0" applyNumberFormat="1" applyFont="1" applyFill="1" applyBorder="1" applyAlignment="1">
      <alignment horizontal="left" vertical="center" wrapText="1"/>
    </xf>
    <xf numFmtId="0" fontId="17" fillId="0" borderId="0" xfId="0" applyFont="1" applyFill="1" applyBorder="1" applyAlignment="1">
      <alignment horizontal="center" vertical="center" wrapText="1"/>
    </xf>
    <xf numFmtId="3" fontId="13" fillId="0" borderId="0" xfId="0" applyNumberFormat="1" applyFont="1" applyFill="1" applyBorder="1" applyAlignment="1">
      <alignment horizontal="left" vertical="center"/>
    </xf>
    <xf numFmtId="165" fontId="13" fillId="0" borderId="0" xfId="2" applyNumberFormat="1" applyFont="1" applyFill="1" applyBorder="1" applyAlignment="1">
      <alignment horizontal="left" vertical="center"/>
    </xf>
    <xf numFmtId="0" fontId="5" fillId="0" borderId="0" xfId="0" applyFont="1" applyFill="1" applyBorder="1" applyAlignment="1">
      <alignment vertical="center" wrapText="1"/>
    </xf>
    <xf numFmtId="0" fontId="13" fillId="0" borderId="0" xfId="0" applyFont="1" applyFill="1" applyBorder="1"/>
    <xf numFmtId="164" fontId="13" fillId="0" borderId="0" xfId="0" applyNumberFormat="1" applyFont="1" applyFill="1" applyBorder="1"/>
    <xf numFmtId="164" fontId="13" fillId="0" borderId="0" xfId="0" applyNumberFormat="1" applyFont="1" applyFill="1" applyBorder="1" applyAlignment="1">
      <alignment horizontal="left" vertical="center"/>
    </xf>
    <xf numFmtId="0" fontId="13" fillId="0" borderId="0" xfId="0" applyFont="1" applyFill="1" applyBorder="1" applyAlignment="1">
      <alignment horizontal="left" vertical="center"/>
    </xf>
    <xf numFmtId="10" fontId="13" fillId="0" borderId="0" xfId="0" applyNumberFormat="1" applyFont="1" applyFill="1" applyBorder="1"/>
    <xf numFmtId="10" fontId="13" fillId="0" borderId="0" xfId="0" applyNumberFormat="1" applyFont="1" applyFill="1"/>
    <xf numFmtId="0" fontId="0" fillId="0" borderId="0" xfId="0" applyFont="1" applyFill="1"/>
    <xf numFmtId="166" fontId="0" fillId="0" borderId="0" xfId="0" applyNumberFormat="1" applyFont="1" applyFill="1" applyBorder="1"/>
    <xf numFmtId="0" fontId="6" fillId="0" borderId="5" xfId="0" applyFont="1" applyFill="1" applyBorder="1"/>
    <xf numFmtId="166" fontId="6" fillId="0" borderId="5" xfId="0" applyNumberFormat="1" applyFont="1" applyFill="1" applyBorder="1"/>
    <xf numFmtId="0" fontId="0" fillId="0" borderId="5" xfId="0" applyFont="1" applyFill="1" applyBorder="1"/>
    <xf numFmtId="166" fontId="0" fillId="0" borderId="5" xfId="0" applyNumberFormat="1" applyFont="1" applyFill="1" applyBorder="1"/>
    <xf numFmtId="164" fontId="0" fillId="0" borderId="0" xfId="0" applyNumberFormat="1" applyAlignment="1">
      <alignment horizontal="left"/>
    </xf>
    <xf numFmtId="166" fontId="0" fillId="0" borderId="0" xfId="0" applyNumberFormat="1" applyAlignment="1">
      <alignment horizontal="left"/>
    </xf>
    <xf numFmtId="3" fontId="0" fillId="0" borderId="0" xfId="0" applyNumberFormat="1" applyAlignment="1">
      <alignment horizontal="left"/>
    </xf>
    <xf numFmtId="0" fontId="53" fillId="11" borderId="0" xfId="0" applyFont="1" applyFill="1"/>
    <xf numFmtId="0" fontId="53" fillId="44" borderId="0" xfId="0" applyFont="1" applyFill="1"/>
    <xf numFmtId="0" fontId="53" fillId="42" borderId="0" xfId="0" applyFont="1" applyFill="1"/>
    <xf numFmtId="0" fontId="53" fillId="43" borderId="0" xfId="0" applyFont="1" applyFill="1"/>
    <xf numFmtId="0" fontId="53" fillId="46" borderId="0" xfId="0" applyFont="1" applyFill="1"/>
    <xf numFmtId="0" fontId="53" fillId="45" borderId="0" xfId="0" applyFont="1" applyFill="1"/>
    <xf numFmtId="0" fontId="5" fillId="0" borderId="6" xfId="0" applyFont="1" applyBorder="1" applyAlignment="1">
      <alignment wrapText="1"/>
    </xf>
    <xf numFmtId="0" fontId="49" fillId="0" borderId="1" xfId="0" applyFont="1" applyBorder="1" applyAlignment="1">
      <alignment wrapText="1"/>
    </xf>
    <xf numFmtId="0" fontId="15" fillId="0" borderId="15" xfId="0" applyFont="1" applyBorder="1" applyAlignment="1">
      <alignment horizontal="center" wrapText="1"/>
    </xf>
    <xf numFmtId="0" fontId="15" fillId="0" borderId="31" xfId="0" applyFont="1" applyBorder="1" applyAlignment="1">
      <alignment horizontal="center" wrapText="1"/>
    </xf>
    <xf numFmtId="0" fontId="11" fillId="8" borderId="2" xfId="0" applyFont="1" applyFill="1" applyBorder="1" applyAlignment="1">
      <alignment horizontal="center" vertical="center" wrapText="1"/>
    </xf>
    <xf numFmtId="0" fontId="11" fillId="8" borderId="4" xfId="0" applyFont="1" applyFill="1" applyBorder="1" applyAlignment="1">
      <alignment horizontal="center" vertical="center" wrapText="1"/>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1" builtinId="27" customBuiltin="1"/>
    <cellStyle name="Calculation" xfId="13" builtinId="22" customBuiltin="1"/>
    <cellStyle name="Check Cell" xfId="15" builtinId="23" customBuiltin="1"/>
    <cellStyle name="Currency" xfId="2" builtinId="4"/>
    <cellStyle name="Explanatory Text" xfId="18"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3" builtinId="5"/>
    <cellStyle name="Title" xfId="4"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'Figure 2'!$A$3</c:f>
              <c:strCache>
                <c:ptCount val="1"/>
                <c:pt idx="0">
                  <c:v>Cooperative Agreements</c:v>
                </c:pt>
              </c:strCache>
            </c:strRef>
          </c:tx>
          <c:spPr>
            <a:solidFill>
              <a:srgbClr val="0070C0"/>
            </a:solidFill>
            <a:ln>
              <a:noFill/>
            </a:ln>
            <a:effectLst/>
          </c:spPr>
          <c:invertIfNegative val="0"/>
          <c:cat>
            <c:strRef>
              <c:f>'Figure 2'!$B$2:$E$2</c:f>
              <c:strCache>
                <c:ptCount val="4"/>
                <c:pt idx="0">
                  <c:v>Phase 1</c:v>
                </c:pt>
                <c:pt idx="1">
                  <c:v>Phase 2</c:v>
                </c:pt>
                <c:pt idx="2">
                  <c:v>Phase 3</c:v>
                </c:pt>
                <c:pt idx="3">
                  <c:v>Total P1-3 APY</c:v>
                </c:pt>
              </c:strCache>
            </c:strRef>
          </c:cat>
          <c:val>
            <c:numRef>
              <c:f>'Figure 2'!$B$3:$E$3</c:f>
              <c:numCache>
                <c:formatCode>0%</c:formatCode>
                <c:ptCount val="4"/>
                <c:pt idx="0">
                  <c:v>0.18545454545454546</c:v>
                </c:pt>
                <c:pt idx="1">
                  <c:v>0.35392441860465118</c:v>
                </c:pt>
                <c:pt idx="2">
                  <c:v>0.44427710843373491</c:v>
                </c:pt>
                <c:pt idx="3">
                  <c:v>0.34131274131274131</c:v>
                </c:pt>
              </c:numCache>
            </c:numRef>
          </c:val>
          <c:extLst>
            <c:ext xmlns:c16="http://schemas.microsoft.com/office/drawing/2014/chart" uri="{C3380CC4-5D6E-409C-BE32-E72D297353CC}">
              <c16:uniqueId val="{00000000-A0F0-43E4-BB4A-A3F639E15954}"/>
            </c:ext>
          </c:extLst>
        </c:ser>
        <c:ser>
          <c:idx val="4"/>
          <c:order val="1"/>
          <c:tx>
            <c:strRef>
              <c:f>'Figure 2'!$A$7</c:f>
              <c:strCache>
                <c:ptCount val="1"/>
                <c:pt idx="0">
                  <c:v>Program Projects and Centers*1</c:v>
                </c:pt>
              </c:strCache>
            </c:strRef>
          </c:tx>
          <c:spPr>
            <a:solidFill>
              <a:schemeClr val="accent2"/>
            </a:solidFill>
            <a:ln>
              <a:noFill/>
            </a:ln>
            <a:effectLst/>
          </c:spPr>
          <c:invertIfNegative val="0"/>
          <c:cat>
            <c:strRef>
              <c:f>'Figure 2'!$B$2:$E$2</c:f>
              <c:strCache>
                <c:ptCount val="4"/>
                <c:pt idx="0">
                  <c:v>Phase 1</c:v>
                </c:pt>
                <c:pt idx="1">
                  <c:v>Phase 2</c:v>
                </c:pt>
                <c:pt idx="2">
                  <c:v>Phase 3</c:v>
                </c:pt>
                <c:pt idx="3">
                  <c:v>Total P1-3 APY</c:v>
                </c:pt>
              </c:strCache>
            </c:strRef>
          </c:cat>
          <c:val>
            <c:numRef>
              <c:f>'Figure 2'!$B$7:$E$7</c:f>
              <c:numCache>
                <c:formatCode>0%</c:formatCode>
                <c:ptCount val="4"/>
                <c:pt idx="0">
                  <c:v>0.31454545454545457</c:v>
                </c:pt>
                <c:pt idx="1">
                  <c:v>0.24709302325581395</c:v>
                </c:pt>
                <c:pt idx="2">
                  <c:v>0.28162650602409639</c:v>
                </c:pt>
                <c:pt idx="3">
                  <c:v>0.27027027027027029</c:v>
                </c:pt>
              </c:numCache>
            </c:numRef>
          </c:val>
          <c:extLst>
            <c:ext xmlns:c16="http://schemas.microsoft.com/office/drawing/2014/chart" uri="{C3380CC4-5D6E-409C-BE32-E72D297353CC}">
              <c16:uniqueId val="{00000004-A0F0-43E4-BB4A-A3F639E15954}"/>
            </c:ext>
          </c:extLst>
        </c:ser>
        <c:ser>
          <c:idx val="2"/>
          <c:order val="2"/>
          <c:tx>
            <c:strRef>
              <c:f>'Figure 2'!$A$5</c:f>
              <c:strCache>
                <c:ptCount val="1"/>
                <c:pt idx="0">
                  <c:v>Research Projects</c:v>
                </c:pt>
              </c:strCache>
            </c:strRef>
          </c:tx>
          <c:spPr>
            <a:solidFill>
              <a:srgbClr val="00B050"/>
            </a:solidFill>
            <a:ln>
              <a:noFill/>
            </a:ln>
            <a:effectLst/>
          </c:spPr>
          <c:invertIfNegative val="0"/>
          <c:cat>
            <c:strRef>
              <c:f>'Figure 2'!$B$2:$E$2</c:f>
              <c:strCache>
                <c:ptCount val="4"/>
                <c:pt idx="0">
                  <c:v>Phase 1</c:v>
                </c:pt>
                <c:pt idx="1">
                  <c:v>Phase 2</c:v>
                </c:pt>
                <c:pt idx="2">
                  <c:v>Phase 3</c:v>
                </c:pt>
                <c:pt idx="3">
                  <c:v>Total P1-3 APY</c:v>
                </c:pt>
              </c:strCache>
            </c:strRef>
          </c:cat>
          <c:val>
            <c:numRef>
              <c:f>'Figure 2'!$B$5:$E$5</c:f>
              <c:numCache>
                <c:formatCode>0%</c:formatCode>
                <c:ptCount val="4"/>
                <c:pt idx="0">
                  <c:v>0.10545454545454545</c:v>
                </c:pt>
                <c:pt idx="1">
                  <c:v>8.8662790697674423E-2</c:v>
                </c:pt>
                <c:pt idx="2">
                  <c:v>7.2289156626506021E-2</c:v>
                </c:pt>
                <c:pt idx="3">
                  <c:v>8.803088803088803E-2</c:v>
                </c:pt>
              </c:numCache>
            </c:numRef>
          </c:val>
          <c:extLst>
            <c:ext xmlns:c16="http://schemas.microsoft.com/office/drawing/2014/chart" uri="{C3380CC4-5D6E-409C-BE32-E72D297353CC}">
              <c16:uniqueId val="{00000002-A0F0-43E4-BB4A-A3F639E15954}"/>
            </c:ext>
          </c:extLst>
        </c:ser>
        <c:ser>
          <c:idx val="3"/>
          <c:order val="3"/>
          <c:tx>
            <c:strRef>
              <c:f>'Figure 2'!$A$6</c:f>
              <c:strCache>
                <c:ptCount val="1"/>
                <c:pt idx="0">
                  <c:v>Fellowship/Training Programs*2</c:v>
                </c:pt>
              </c:strCache>
            </c:strRef>
          </c:tx>
          <c:spPr>
            <a:solidFill>
              <a:srgbClr val="FFFF00"/>
            </a:solidFill>
            <a:ln>
              <a:noFill/>
            </a:ln>
            <a:effectLst/>
          </c:spPr>
          <c:invertIfNegative val="0"/>
          <c:cat>
            <c:strRef>
              <c:f>'Figure 2'!$B$2:$E$2</c:f>
              <c:strCache>
                <c:ptCount val="4"/>
                <c:pt idx="0">
                  <c:v>Phase 1</c:v>
                </c:pt>
                <c:pt idx="1">
                  <c:v>Phase 2</c:v>
                </c:pt>
                <c:pt idx="2">
                  <c:v>Phase 3</c:v>
                </c:pt>
                <c:pt idx="3">
                  <c:v>Total P1-3 APY</c:v>
                </c:pt>
              </c:strCache>
            </c:strRef>
          </c:cat>
          <c:val>
            <c:numRef>
              <c:f>'Figure 2'!$B$6:$E$6</c:f>
              <c:numCache>
                <c:formatCode>0%</c:formatCode>
                <c:ptCount val="4"/>
                <c:pt idx="0">
                  <c:v>0.18181818181818182</c:v>
                </c:pt>
                <c:pt idx="1">
                  <c:v>0.13008720930232559</c:v>
                </c:pt>
                <c:pt idx="2">
                  <c:v>3.463855421686747E-2</c:v>
                </c:pt>
                <c:pt idx="3">
                  <c:v>0.1166023166023166</c:v>
                </c:pt>
              </c:numCache>
            </c:numRef>
          </c:val>
          <c:extLst>
            <c:ext xmlns:c16="http://schemas.microsoft.com/office/drawing/2014/chart" uri="{C3380CC4-5D6E-409C-BE32-E72D297353CC}">
              <c16:uniqueId val="{00000003-A0F0-43E4-BB4A-A3F639E15954}"/>
            </c:ext>
          </c:extLst>
        </c:ser>
        <c:ser>
          <c:idx val="1"/>
          <c:order val="4"/>
          <c:tx>
            <c:strRef>
              <c:f>'Figure 2'!$A$4</c:f>
              <c:strCache>
                <c:ptCount val="1"/>
                <c:pt idx="0">
                  <c:v>Intramural Programs</c:v>
                </c:pt>
              </c:strCache>
            </c:strRef>
          </c:tx>
          <c:spPr>
            <a:solidFill>
              <a:srgbClr val="7030A0"/>
            </a:solidFill>
            <a:ln>
              <a:noFill/>
            </a:ln>
            <a:effectLst/>
          </c:spPr>
          <c:invertIfNegative val="0"/>
          <c:cat>
            <c:strRef>
              <c:f>'Figure 2'!$B$2:$E$2</c:f>
              <c:strCache>
                <c:ptCount val="4"/>
                <c:pt idx="0">
                  <c:v>Phase 1</c:v>
                </c:pt>
                <c:pt idx="1">
                  <c:v>Phase 2</c:v>
                </c:pt>
                <c:pt idx="2">
                  <c:v>Phase 3</c:v>
                </c:pt>
                <c:pt idx="3">
                  <c:v>Total P1-3 APY</c:v>
                </c:pt>
              </c:strCache>
            </c:strRef>
          </c:cat>
          <c:val>
            <c:numRef>
              <c:f>'Figure 2'!$B$4:$E$4</c:f>
              <c:numCache>
                <c:formatCode>0%</c:formatCode>
                <c:ptCount val="4"/>
                <c:pt idx="0">
                  <c:v>0.20181818181818181</c:v>
                </c:pt>
                <c:pt idx="1">
                  <c:v>0.17587209302325582</c:v>
                </c:pt>
                <c:pt idx="2">
                  <c:v>0.16415662650602408</c:v>
                </c:pt>
                <c:pt idx="3">
                  <c:v>0.17837837837837839</c:v>
                </c:pt>
              </c:numCache>
            </c:numRef>
          </c:val>
          <c:extLst>
            <c:ext xmlns:c16="http://schemas.microsoft.com/office/drawing/2014/chart" uri="{C3380CC4-5D6E-409C-BE32-E72D297353CC}">
              <c16:uniqueId val="{00000001-A0F0-43E4-BB4A-A3F639E15954}"/>
            </c:ext>
          </c:extLst>
        </c:ser>
        <c:ser>
          <c:idx val="5"/>
          <c:order val="5"/>
          <c:tx>
            <c:strRef>
              <c:f>'Figure 2'!$A$8</c:f>
              <c:strCache>
                <c:ptCount val="1"/>
                <c:pt idx="0">
                  <c:v>Others</c:v>
                </c:pt>
              </c:strCache>
            </c:strRef>
          </c:tx>
          <c:spPr>
            <a:solidFill>
              <a:schemeClr val="bg2">
                <a:lumMod val="75000"/>
              </a:schemeClr>
            </a:solidFill>
            <a:ln>
              <a:noFill/>
            </a:ln>
            <a:effectLst/>
          </c:spPr>
          <c:invertIfNegative val="0"/>
          <c:cat>
            <c:strRef>
              <c:f>'Figure 2'!$B$2:$E$2</c:f>
              <c:strCache>
                <c:ptCount val="4"/>
                <c:pt idx="0">
                  <c:v>Phase 1</c:v>
                </c:pt>
                <c:pt idx="1">
                  <c:v>Phase 2</c:v>
                </c:pt>
                <c:pt idx="2">
                  <c:v>Phase 3</c:v>
                </c:pt>
                <c:pt idx="3">
                  <c:v>Total P1-3 APY</c:v>
                </c:pt>
              </c:strCache>
            </c:strRef>
          </c:cat>
          <c:val>
            <c:numRef>
              <c:f>'Figure 2'!$B$8:$E$8</c:f>
              <c:numCache>
                <c:formatCode>0%</c:formatCode>
                <c:ptCount val="4"/>
                <c:pt idx="0">
                  <c:v>1.090909090909091E-2</c:v>
                </c:pt>
                <c:pt idx="1">
                  <c:v>4.3604651162790697E-3</c:v>
                </c:pt>
                <c:pt idx="2">
                  <c:v>3.0120481927710845E-3</c:v>
                </c:pt>
                <c:pt idx="3">
                  <c:v>5.4054054054054057E-3</c:v>
                </c:pt>
              </c:numCache>
            </c:numRef>
          </c:val>
          <c:extLst>
            <c:ext xmlns:c16="http://schemas.microsoft.com/office/drawing/2014/chart" uri="{C3380CC4-5D6E-409C-BE32-E72D297353CC}">
              <c16:uniqueId val="{00000005-A0F0-43E4-BB4A-A3F639E15954}"/>
            </c:ext>
          </c:extLst>
        </c:ser>
        <c:dLbls>
          <c:showLegendKey val="0"/>
          <c:showVal val="0"/>
          <c:showCatName val="0"/>
          <c:showSerName val="0"/>
          <c:showPercent val="0"/>
          <c:showBubbleSize val="0"/>
        </c:dLbls>
        <c:gapWidth val="150"/>
        <c:overlap val="100"/>
        <c:axId val="2006301960"/>
        <c:axId val="2006300976"/>
      </c:barChart>
      <c:catAx>
        <c:axId val="2006301960"/>
        <c:scaling>
          <c:orientation val="maxMin"/>
        </c:scaling>
        <c:delete val="0"/>
        <c:axPos val="l"/>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300976"/>
        <c:crosses val="autoZero"/>
        <c:auto val="1"/>
        <c:lblAlgn val="ctr"/>
        <c:lblOffset val="100"/>
        <c:noMultiLvlLbl val="0"/>
      </c:catAx>
      <c:valAx>
        <c:axId val="2006300976"/>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301960"/>
        <c:crosses val="autoZero"/>
        <c:crossBetween val="between"/>
        <c:majorUnit val="0.25"/>
      </c:valAx>
      <c:spPr>
        <a:noFill/>
        <a:ln>
          <a:noFill/>
        </a:ln>
        <a:effectLst/>
      </c:spPr>
    </c:plotArea>
    <c:legend>
      <c:legendPos val="r"/>
      <c:layout>
        <c:manualLayout>
          <c:xMode val="edge"/>
          <c:yMode val="edge"/>
          <c:x val="0.75756561157854296"/>
          <c:y val="0.22586678493115112"/>
          <c:w val="0.22482889512750634"/>
          <c:h val="0.6811194059047692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'S-Figure 3 (Sup)'!$E$2</c:f>
              <c:strCache>
                <c:ptCount val="1"/>
                <c:pt idx="0">
                  <c:v>Funding</c:v>
                </c:pt>
              </c:strCache>
            </c:strRef>
          </c:tx>
          <c:spPr>
            <a:solidFill>
              <a:schemeClr val="accent1"/>
            </a:solidFill>
            <a:ln>
              <a:noFill/>
            </a:ln>
            <a:effectLst/>
          </c:spPr>
          <c:invertIfNegative val="0"/>
          <c:cat>
            <c:numRef>
              <c:f>'S-Figure 3 (Sup)'!$A$3:$A$30</c:f>
              <c:numCache>
                <c:formatCode>General</c:formatCode>
                <c:ptCount val="28"/>
                <c:pt idx="0">
                  <c:v>-19</c:v>
                </c:pt>
                <c:pt idx="1">
                  <c:v>-16</c:v>
                </c:pt>
                <c:pt idx="2">
                  <c:v>-15</c:v>
                </c:pt>
                <c:pt idx="3">
                  <c:v>-14</c:v>
                </c:pt>
                <c:pt idx="4">
                  <c:v>-13</c:v>
                </c:pt>
                <c:pt idx="5">
                  <c:v>-12</c:v>
                </c:pt>
                <c:pt idx="6">
                  <c:v>-11</c:v>
                </c:pt>
                <c:pt idx="7">
                  <c:v>-10</c:v>
                </c:pt>
                <c:pt idx="8">
                  <c:v>-9</c:v>
                </c:pt>
                <c:pt idx="9">
                  <c:v>-8</c:v>
                </c:pt>
                <c:pt idx="10">
                  <c:v>-7</c:v>
                </c:pt>
                <c:pt idx="11">
                  <c:v>-6</c:v>
                </c:pt>
                <c:pt idx="12">
                  <c:v>-5</c:v>
                </c:pt>
                <c:pt idx="13">
                  <c:v>-4</c:v>
                </c:pt>
                <c:pt idx="14">
                  <c:v>-3</c:v>
                </c:pt>
                <c:pt idx="15">
                  <c:v>-2</c:v>
                </c:pt>
                <c:pt idx="16">
                  <c:v>-1</c:v>
                </c:pt>
                <c:pt idx="17">
                  <c:v>0</c:v>
                </c:pt>
                <c:pt idx="18">
                  <c:v>1</c:v>
                </c:pt>
                <c:pt idx="19">
                  <c:v>2</c:v>
                </c:pt>
                <c:pt idx="20">
                  <c:v>3</c:v>
                </c:pt>
                <c:pt idx="21">
                  <c:v>4</c:v>
                </c:pt>
                <c:pt idx="22">
                  <c:v>5</c:v>
                </c:pt>
                <c:pt idx="23">
                  <c:v>6</c:v>
                </c:pt>
                <c:pt idx="24">
                  <c:v>7</c:v>
                </c:pt>
                <c:pt idx="25">
                  <c:v>8</c:v>
                </c:pt>
                <c:pt idx="26">
                  <c:v>9</c:v>
                </c:pt>
                <c:pt idx="27">
                  <c:v>10</c:v>
                </c:pt>
              </c:numCache>
            </c:numRef>
          </c:cat>
          <c:val>
            <c:numRef>
              <c:f>'S-Figure 3 (Sup)'!$E$3:$E$30</c:f>
              <c:numCache>
                <c:formatCode>General</c:formatCode>
                <c:ptCount val="28"/>
                <c:pt idx="0">
                  <c:v>0</c:v>
                </c:pt>
                <c:pt idx="1">
                  <c:v>8.0788060000000002</c:v>
                </c:pt>
                <c:pt idx="2">
                  <c:v>2.9157449999999998</c:v>
                </c:pt>
                <c:pt idx="3">
                  <c:v>0</c:v>
                </c:pt>
                <c:pt idx="4">
                  <c:v>6.014551</c:v>
                </c:pt>
                <c:pt idx="5">
                  <c:v>15.974591</c:v>
                </c:pt>
                <c:pt idx="6">
                  <c:v>11.49357</c:v>
                </c:pt>
                <c:pt idx="7">
                  <c:v>15.101079</c:v>
                </c:pt>
                <c:pt idx="8">
                  <c:v>90.815537000000006</c:v>
                </c:pt>
                <c:pt idx="9">
                  <c:v>75.925409999999999</c:v>
                </c:pt>
                <c:pt idx="10">
                  <c:v>86.531383000000005</c:v>
                </c:pt>
                <c:pt idx="11">
                  <c:v>281.19771200000002</c:v>
                </c:pt>
                <c:pt idx="12">
                  <c:v>333.19719500000002</c:v>
                </c:pt>
                <c:pt idx="13">
                  <c:v>551.806557</c:v>
                </c:pt>
                <c:pt idx="14">
                  <c:v>651.53363200000001</c:v>
                </c:pt>
                <c:pt idx="15">
                  <c:v>868.09524199999998</c:v>
                </c:pt>
                <c:pt idx="16">
                  <c:v>872.35547999999994</c:v>
                </c:pt>
                <c:pt idx="17">
                  <c:v>1399.04988</c:v>
                </c:pt>
                <c:pt idx="18">
                  <c:v>1349.6069110000001</c:v>
                </c:pt>
                <c:pt idx="19">
                  <c:v>1436.6544550000001</c:v>
                </c:pt>
                <c:pt idx="20">
                  <c:v>815.88018899999997</c:v>
                </c:pt>
                <c:pt idx="21">
                  <c:v>959.97796400000004</c:v>
                </c:pt>
                <c:pt idx="22">
                  <c:v>749.38946399999998</c:v>
                </c:pt>
                <c:pt idx="23">
                  <c:v>876.80450099999996</c:v>
                </c:pt>
                <c:pt idx="24">
                  <c:v>327.41800499999999</c:v>
                </c:pt>
                <c:pt idx="25">
                  <c:v>211.30654899999999</c:v>
                </c:pt>
                <c:pt idx="26">
                  <c:v>151.96624399999999</c:v>
                </c:pt>
                <c:pt idx="27">
                  <c:v>25.131622</c:v>
                </c:pt>
              </c:numCache>
            </c:numRef>
          </c:val>
          <c:extLst>
            <c:ext xmlns:c16="http://schemas.microsoft.com/office/drawing/2014/chart" uri="{C3380CC4-5D6E-409C-BE32-E72D297353CC}">
              <c16:uniqueId val="{00000000-65B5-4BC7-877E-7BA92701526B}"/>
            </c:ext>
          </c:extLst>
        </c:ser>
        <c:ser>
          <c:idx val="1"/>
          <c:order val="1"/>
          <c:tx>
            <c:strRef>
              <c:f>'S-Figure 3 (Sup)'!$B$2</c:f>
              <c:strCache>
                <c:ptCount val="1"/>
                <c:pt idx="0">
                  <c:v>Funding with Grant Start before drug approval</c:v>
                </c:pt>
              </c:strCache>
            </c:strRef>
          </c:tx>
          <c:spPr>
            <a:solidFill>
              <a:schemeClr val="accent2"/>
            </a:solidFill>
            <a:ln>
              <a:noFill/>
            </a:ln>
            <a:effectLst/>
          </c:spPr>
          <c:invertIfNegative val="0"/>
          <c:val>
            <c:numRef>
              <c:f>'S-Figure 3 (Sup)'!$B$3:$B$30</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63.654786999999999</c:v>
                </c:pt>
                <c:pt idx="19">
                  <c:v>158.80539200000001</c:v>
                </c:pt>
                <c:pt idx="20">
                  <c:v>315.9982</c:v>
                </c:pt>
                <c:pt idx="21">
                  <c:v>403.51342599999998</c:v>
                </c:pt>
                <c:pt idx="22">
                  <c:v>388.81123000000002</c:v>
                </c:pt>
                <c:pt idx="23">
                  <c:v>525.29363799999999</c:v>
                </c:pt>
                <c:pt idx="24">
                  <c:v>531.84253799999999</c:v>
                </c:pt>
                <c:pt idx="25">
                  <c:v>278.423948</c:v>
                </c:pt>
                <c:pt idx="26">
                  <c:v>326.71802700000001</c:v>
                </c:pt>
                <c:pt idx="27">
                  <c:v>68.210838999999993</c:v>
                </c:pt>
              </c:numCache>
            </c:numRef>
          </c:val>
          <c:extLst>
            <c:ext xmlns:c16="http://schemas.microsoft.com/office/drawing/2014/chart" uri="{C3380CC4-5D6E-409C-BE32-E72D297353CC}">
              <c16:uniqueId val="{00000001-65B5-4BC7-877E-7BA92701526B}"/>
            </c:ext>
          </c:extLst>
        </c:ser>
        <c:dLbls>
          <c:showLegendKey val="0"/>
          <c:showVal val="0"/>
          <c:showCatName val="0"/>
          <c:showSerName val="0"/>
          <c:showPercent val="0"/>
          <c:showBubbleSize val="0"/>
        </c:dLbls>
        <c:gapWidth val="219"/>
        <c:overlap val="100"/>
        <c:axId val="1567378080"/>
        <c:axId val="1567378496"/>
      </c:barChart>
      <c:catAx>
        <c:axId val="1567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378496"/>
        <c:crosses val="autoZero"/>
        <c:auto val="1"/>
        <c:lblAlgn val="ctr"/>
        <c:lblOffset val="100"/>
        <c:noMultiLvlLbl val="0"/>
      </c:catAx>
      <c:valAx>
        <c:axId val="1567378496"/>
        <c:scaling>
          <c:orientation val="minMax"/>
          <c:max val="16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37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'S-Figure 3 (Sup)'!$E$36</c:f>
              <c:strCache>
                <c:ptCount val="1"/>
                <c:pt idx="0">
                  <c:v>APY</c:v>
                </c:pt>
              </c:strCache>
            </c:strRef>
          </c:tx>
          <c:spPr>
            <a:solidFill>
              <a:schemeClr val="accent1"/>
            </a:solidFill>
            <a:ln>
              <a:noFill/>
            </a:ln>
            <a:effectLst/>
          </c:spPr>
          <c:invertIfNegative val="0"/>
          <c:cat>
            <c:numRef>
              <c:f>'S-Figure 3 (Sup)'!$D$37:$D$64</c:f>
              <c:numCache>
                <c:formatCode>General</c:formatCode>
                <c:ptCount val="28"/>
                <c:pt idx="0">
                  <c:v>-19</c:v>
                </c:pt>
                <c:pt idx="1">
                  <c:v>-16</c:v>
                </c:pt>
                <c:pt idx="2">
                  <c:v>-15</c:v>
                </c:pt>
                <c:pt idx="3">
                  <c:v>-14</c:v>
                </c:pt>
                <c:pt idx="4">
                  <c:v>-13</c:v>
                </c:pt>
                <c:pt idx="5">
                  <c:v>-12</c:v>
                </c:pt>
                <c:pt idx="6">
                  <c:v>-11</c:v>
                </c:pt>
                <c:pt idx="7">
                  <c:v>-10</c:v>
                </c:pt>
                <c:pt idx="8">
                  <c:v>-9</c:v>
                </c:pt>
                <c:pt idx="9">
                  <c:v>-8</c:v>
                </c:pt>
                <c:pt idx="10">
                  <c:v>-7</c:v>
                </c:pt>
                <c:pt idx="11">
                  <c:v>-6</c:v>
                </c:pt>
                <c:pt idx="12">
                  <c:v>-5</c:v>
                </c:pt>
                <c:pt idx="13">
                  <c:v>-4</c:v>
                </c:pt>
                <c:pt idx="14">
                  <c:v>-3</c:v>
                </c:pt>
                <c:pt idx="15">
                  <c:v>-2</c:v>
                </c:pt>
                <c:pt idx="16">
                  <c:v>-1</c:v>
                </c:pt>
                <c:pt idx="17">
                  <c:v>0</c:v>
                </c:pt>
                <c:pt idx="18">
                  <c:v>1</c:v>
                </c:pt>
                <c:pt idx="19">
                  <c:v>2</c:v>
                </c:pt>
                <c:pt idx="20">
                  <c:v>3</c:v>
                </c:pt>
                <c:pt idx="21">
                  <c:v>4</c:v>
                </c:pt>
                <c:pt idx="22">
                  <c:v>5</c:v>
                </c:pt>
                <c:pt idx="23">
                  <c:v>6</c:v>
                </c:pt>
                <c:pt idx="24">
                  <c:v>7</c:v>
                </c:pt>
                <c:pt idx="25">
                  <c:v>8</c:v>
                </c:pt>
                <c:pt idx="26">
                  <c:v>9</c:v>
                </c:pt>
                <c:pt idx="27">
                  <c:v>10</c:v>
                </c:pt>
              </c:numCache>
            </c:numRef>
          </c:cat>
          <c:val>
            <c:numRef>
              <c:f>'S-Figure 3 (Sup)'!$E$37:$E$64</c:f>
              <c:numCache>
                <c:formatCode>General</c:formatCode>
                <c:ptCount val="28"/>
                <c:pt idx="0">
                  <c:v>1</c:v>
                </c:pt>
                <c:pt idx="1">
                  <c:v>6</c:v>
                </c:pt>
                <c:pt idx="2">
                  <c:v>1</c:v>
                </c:pt>
                <c:pt idx="3">
                  <c:v>1</c:v>
                </c:pt>
                <c:pt idx="4">
                  <c:v>5</c:v>
                </c:pt>
                <c:pt idx="5">
                  <c:v>14</c:v>
                </c:pt>
                <c:pt idx="6">
                  <c:v>10</c:v>
                </c:pt>
                <c:pt idx="7">
                  <c:v>15</c:v>
                </c:pt>
                <c:pt idx="8">
                  <c:v>40</c:v>
                </c:pt>
                <c:pt idx="9">
                  <c:v>24</c:v>
                </c:pt>
                <c:pt idx="10">
                  <c:v>46</c:v>
                </c:pt>
                <c:pt idx="11">
                  <c:v>69</c:v>
                </c:pt>
                <c:pt idx="12">
                  <c:v>75</c:v>
                </c:pt>
                <c:pt idx="13">
                  <c:v>138</c:v>
                </c:pt>
                <c:pt idx="14">
                  <c:v>149</c:v>
                </c:pt>
                <c:pt idx="15">
                  <c:v>162</c:v>
                </c:pt>
                <c:pt idx="16">
                  <c:v>238</c:v>
                </c:pt>
                <c:pt idx="17">
                  <c:v>325</c:v>
                </c:pt>
                <c:pt idx="18">
                  <c:v>380</c:v>
                </c:pt>
                <c:pt idx="19">
                  <c:v>389</c:v>
                </c:pt>
                <c:pt idx="20">
                  <c:v>270</c:v>
                </c:pt>
                <c:pt idx="21">
                  <c:v>249</c:v>
                </c:pt>
                <c:pt idx="22">
                  <c:v>156</c:v>
                </c:pt>
                <c:pt idx="23">
                  <c:v>158</c:v>
                </c:pt>
                <c:pt idx="24">
                  <c:v>98</c:v>
                </c:pt>
                <c:pt idx="25">
                  <c:v>46</c:v>
                </c:pt>
                <c:pt idx="26">
                  <c:v>40</c:v>
                </c:pt>
                <c:pt idx="27">
                  <c:v>9</c:v>
                </c:pt>
              </c:numCache>
            </c:numRef>
          </c:val>
          <c:extLst>
            <c:ext xmlns:c16="http://schemas.microsoft.com/office/drawing/2014/chart" uri="{C3380CC4-5D6E-409C-BE32-E72D297353CC}">
              <c16:uniqueId val="{00000000-903E-493F-A34F-D2D6A63E0821}"/>
            </c:ext>
          </c:extLst>
        </c:ser>
        <c:ser>
          <c:idx val="1"/>
          <c:order val="1"/>
          <c:tx>
            <c:strRef>
              <c:f>'S-Figure 3 (Sup)'!$B$36</c:f>
              <c:strCache>
                <c:ptCount val="1"/>
                <c:pt idx="0">
                  <c:v>APY grant start before approval</c:v>
                </c:pt>
              </c:strCache>
            </c:strRef>
          </c:tx>
          <c:spPr>
            <a:solidFill>
              <a:schemeClr val="accent2"/>
            </a:solidFill>
            <a:ln>
              <a:noFill/>
            </a:ln>
            <a:effectLst/>
          </c:spPr>
          <c:invertIfNegative val="0"/>
          <c:cat>
            <c:numRef>
              <c:f>'S-Figure 3 (Sup)'!$D$37:$D$64</c:f>
              <c:numCache>
                <c:formatCode>General</c:formatCode>
                <c:ptCount val="28"/>
                <c:pt idx="0">
                  <c:v>-19</c:v>
                </c:pt>
                <c:pt idx="1">
                  <c:v>-16</c:v>
                </c:pt>
                <c:pt idx="2">
                  <c:v>-15</c:v>
                </c:pt>
                <c:pt idx="3">
                  <c:v>-14</c:v>
                </c:pt>
                <c:pt idx="4">
                  <c:v>-13</c:v>
                </c:pt>
                <c:pt idx="5">
                  <c:v>-12</c:v>
                </c:pt>
                <c:pt idx="6">
                  <c:v>-11</c:v>
                </c:pt>
                <c:pt idx="7">
                  <c:v>-10</c:v>
                </c:pt>
                <c:pt idx="8">
                  <c:v>-9</c:v>
                </c:pt>
                <c:pt idx="9">
                  <c:v>-8</c:v>
                </c:pt>
                <c:pt idx="10">
                  <c:v>-7</c:v>
                </c:pt>
                <c:pt idx="11">
                  <c:v>-6</c:v>
                </c:pt>
                <c:pt idx="12">
                  <c:v>-5</c:v>
                </c:pt>
                <c:pt idx="13">
                  <c:v>-4</c:v>
                </c:pt>
                <c:pt idx="14">
                  <c:v>-3</c:v>
                </c:pt>
                <c:pt idx="15">
                  <c:v>-2</c:v>
                </c:pt>
                <c:pt idx="16">
                  <c:v>-1</c:v>
                </c:pt>
                <c:pt idx="17">
                  <c:v>0</c:v>
                </c:pt>
                <c:pt idx="18">
                  <c:v>1</c:v>
                </c:pt>
                <c:pt idx="19">
                  <c:v>2</c:v>
                </c:pt>
                <c:pt idx="20">
                  <c:v>3</c:v>
                </c:pt>
                <c:pt idx="21">
                  <c:v>4</c:v>
                </c:pt>
                <c:pt idx="22">
                  <c:v>5</c:v>
                </c:pt>
                <c:pt idx="23">
                  <c:v>6</c:v>
                </c:pt>
                <c:pt idx="24">
                  <c:v>7</c:v>
                </c:pt>
                <c:pt idx="25">
                  <c:v>8</c:v>
                </c:pt>
                <c:pt idx="26">
                  <c:v>9</c:v>
                </c:pt>
                <c:pt idx="27">
                  <c:v>10</c:v>
                </c:pt>
              </c:numCache>
            </c:numRef>
          </c:cat>
          <c:val>
            <c:numRef>
              <c:f>'S-Figure 3 (Sup)'!$B$37:$B$64</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18</c:v>
                </c:pt>
                <c:pt idx="19">
                  <c:v>51</c:v>
                </c:pt>
                <c:pt idx="20">
                  <c:v>92</c:v>
                </c:pt>
                <c:pt idx="21">
                  <c:v>137</c:v>
                </c:pt>
                <c:pt idx="22">
                  <c:v>163</c:v>
                </c:pt>
                <c:pt idx="23">
                  <c:v>190</c:v>
                </c:pt>
                <c:pt idx="24">
                  <c:v>171</c:v>
                </c:pt>
                <c:pt idx="25">
                  <c:v>86</c:v>
                </c:pt>
                <c:pt idx="26">
                  <c:v>80</c:v>
                </c:pt>
                <c:pt idx="27">
                  <c:v>17</c:v>
                </c:pt>
              </c:numCache>
            </c:numRef>
          </c:val>
          <c:extLst>
            <c:ext xmlns:c16="http://schemas.microsoft.com/office/drawing/2014/chart" uri="{C3380CC4-5D6E-409C-BE32-E72D297353CC}">
              <c16:uniqueId val="{00000001-903E-493F-A34F-D2D6A63E0821}"/>
            </c:ext>
          </c:extLst>
        </c:ser>
        <c:dLbls>
          <c:showLegendKey val="0"/>
          <c:showVal val="0"/>
          <c:showCatName val="0"/>
          <c:showSerName val="0"/>
          <c:showPercent val="0"/>
          <c:showBubbleSize val="0"/>
        </c:dLbls>
        <c:gapWidth val="219"/>
        <c:overlap val="100"/>
        <c:axId val="1567461200"/>
        <c:axId val="1567454960"/>
      </c:barChart>
      <c:catAx>
        <c:axId val="156746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454960"/>
        <c:crosses val="autoZero"/>
        <c:auto val="1"/>
        <c:lblAlgn val="ctr"/>
        <c:lblOffset val="100"/>
        <c:noMultiLvlLbl val="0"/>
      </c:catAx>
      <c:valAx>
        <c:axId val="1567454960"/>
        <c:scaling>
          <c:orientation val="minMax"/>
          <c:max val="4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461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'S-Figure 3 (Sup)'!$D$71</c:f>
              <c:strCache>
                <c:ptCount val="1"/>
                <c:pt idx="0">
                  <c:v>NIH Funding</c:v>
                </c:pt>
              </c:strCache>
            </c:strRef>
          </c:tx>
          <c:spPr>
            <a:solidFill>
              <a:schemeClr val="accent1"/>
            </a:solidFill>
            <a:ln>
              <a:noFill/>
            </a:ln>
            <a:effectLst/>
          </c:spPr>
          <c:invertIfNegative val="0"/>
          <c:cat>
            <c:numRef>
              <c:f>'S-Figure 3 (Sup)'!$A$3:$A$30</c:f>
              <c:numCache>
                <c:formatCode>General</c:formatCode>
                <c:ptCount val="28"/>
                <c:pt idx="0">
                  <c:v>-19</c:v>
                </c:pt>
                <c:pt idx="1">
                  <c:v>-16</c:v>
                </c:pt>
                <c:pt idx="2">
                  <c:v>-15</c:v>
                </c:pt>
                <c:pt idx="3">
                  <c:v>-14</c:v>
                </c:pt>
                <c:pt idx="4">
                  <c:v>-13</c:v>
                </c:pt>
                <c:pt idx="5">
                  <c:v>-12</c:v>
                </c:pt>
                <c:pt idx="6">
                  <c:v>-11</c:v>
                </c:pt>
                <c:pt idx="7">
                  <c:v>-10</c:v>
                </c:pt>
                <c:pt idx="8">
                  <c:v>-9</c:v>
                </c:pt>
                <c:pt idx="9">
                  <c:v>-8</c:v>
                </c:pt>
                <c:pt idx="10">
                  <c:v>-7</c:v>
                </c:pt>
                <c:pt idx="11">
                  <c:v>-6</c:v>
                </c:pt>
                <c:pt idx="12">
                  <c:v>-5</c:v>
                </c:pt>
                <c:pt idx="13">
                  <c:v>-4</c:v>
                </c:pt>
                <c:pt idx="14">
                  <c:v>-3</c:v>
                </c:pt>
                <c:pt idx="15">
                  <c:v>-2</c:v>
                </c:pt>
                <c:pt idx="16">
                  <c:v>-1</c:v>
                </c:pt>
                <c:pt idx="17">
                  <c:v>0</c:v>
                </c:pt>
                <c:pt idx="18">
                  <c:v>1</c:v>
                </c:pt>
                <c:pt idx="19">
                  <c:v>2</c:v>
                </c:pt>
                <c:pt idx="20">
                  <c:v>3</c:v>
                </c:pt>
                <c:pt idx="21">
                  <c:v>4</c:v>
                </c:pt>
                <c:pt idx="22">
                  <c:v>5</c:v>
                </c:pt>
                <c:pt idx="23">
                  <c:v>6</c:v>
                </c:pt>
                <c:pt idx="24">
                  <c:v>7</c:v>
                </c:pt>
                <c:pt idx="25">
                  <c:v>8</c:v>
                </c:pt>
                <c:pt idx="26">
                  <c:v>9</c:v>
                </c:pt>
                <c:pt idx="27">
                  <c:v>10</c:v>
                </c:pt>
              </c:numCache>
            </c:numRef>
          </c:cat>
          <c:val>
            <c:numRef>
              <c:f>'S-Figure 3 (Sup)'!$D$72:$D$99</c:f>
              <c:numCache>
                <c:formatCode>General</c:formatCode>
                <c:ptCount val="28"/>
                <c:pt idx="0">
                  <c:v>0</c:v>
                </c:pt>
                <c:pt idx="1">
                  <c:v>8.0788060000000002</c:v>
                </c:pt>
                <c:pt idx="2">
                  <c:v>2.9157449999999998</c:v>
                </c:pt>
                <c:pt idx="3">
                  <c:v>0</c:v>
                </c:pt>
                <c:pt idx="4">
                  <c:v>6.014551</c:v>
                </c:pt>
                <c:pt idx="5">
                  <c:v>15.974591</c:v>
                </c:pt>
                <c:pt idx="6">
                  <c:v>11.49357</c:v>
                </c:pt>
                <c:pt idx="7">
                  <c:v>15.101079</c:v>
                </c:pt>
                <c:pt idx="8">
                  <c:v>70.150338000000005</c:v>
                </c:pt>
                <c:pt idx="9">
                  <c:v>25.644945</c:v>
                </c:pt>
                <c:pt idx="10">
                  <c:v>69.845399999999998</c:v>
                </c:pt>
                <c:pt idx="11">
                  <c:v>182.79341600000001</c:v>
                </c:pt>
                <c:pt idx="12">
                  <c:v>204.753659</c:v>
                </c:pt>
                <c:pt idx="13">
                  <c:v>271.48395499999998</c:v>
                </c:pt>
                <c:pt idx="14">
                  <c:v>289.85486300000002</c:v>
                </c:pt>
                <c:pt idx="15">
                  <c:v>418.62884700000001</c:v>
                </c:pt>
                <c:pt idx="16">
                  <c:v>336.07159300000001</c:v>
                </c:pt>
                <c:pt idx="17">
                  <c:v>613.93961300000001</c:v>
                </c:pt>
                <c:pt idx="18">
                  <c:v>619.13817200000005</c:v>
                </c:pt>
                <c:pt idx="19">
                  <c:v>565.28510100000005</c:v>
                </c:pt>
                <c:pt idx="20">
                  <c:v>371.44496299999997</c:v>
                </c:pt>
                <c:pt idx="21">
                  <c:v>433.44456700000001</c:v>
                </c:pt>
                <c:pt idx="22">
                  <c:v>404.78923900000001</c:v>
                </c:pt>
                <c:pt idx="23">
                  <c:v>552.54638</c:v>
                </c:pt>
                <c:pt idx="24">
                  <c:v>232.474457</c:v>
                </c:pt>
                <c:pt idx="25">
                  <c:v>147.46978300000001</c:v>
                </c:pt>
                <c:pt idx="26">
                  <c:v>136.393812</c:v>
                </c:pt>
                <c:pt idx="27">
                  <c:v>25.131622</c:v>
                </c:pt>
              </c:numCache>
            </c:numRef>
          </c:val>
          <c:extLst>
            <c:ext xmlns:c16="http://schemas.microsoft.com/office/drawing/2014/chart" uri="{C3380CC4-5D6E-409C-BE32-E72D297353CC}">
              <c16:uniqueId val="{00000000-F16C-40CA-A349-E6116E10572D}"/>
            </c:ext>
          </c:extLst>
        </c:ser>
        <c:ser>
          <c:idx val="1"/>
          <c:order val="1"/>
          <c:tx>
            <c:strRef>
              <c:f>'S-Figure 3 (Sup)'!$B$71</c:f>
              <c:strCache>
                <c:ptCount val="1"/>
                <c:pt idx="0">
                  <c:v>Funding with Grant Start before drug approval</c:v>
                </c:pt>
              </c:strCache>
            </c:strRef>
          </c:tx>
          <c:spPr>
            <a:solidFill>
              <a:schemeClr val="accent2"/>
            </a:solidFill>
            <a:ln>
              <a:noFill/>
            </a:ln>
            <a:effectLst/>
          </c:spPr>
          <c:invertIfNegative val="0"/>
          <c:val>
            <c:numRef>
              <c:f>'S-Figure 3 (Sup)'!$B$72:$B$99</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56.530352999999998</c:v>
                </c:pt>
                <c:pt idx="19">
                  <c:v>107.429337</c:v>
                </c:pt>
                <c:pt idx="20">
                  <c:v>216.44082900000001</c:v>
                </c:pt>
                <c:pt idx="21">
                  <c:v>263.45688699999999</c:v>
                </c:pt>
                <c:pt idx="22">
                  <c:v>230.711029</c:v>
                </c:pt>
                <c:pt idx="23">
                  <c:v>304.577564</c:v>
                </c:pt>
                <c:pt idx="24">
                  <c:v>358.44845400000003</c:v>
                </c:pt>
                <c:pt idx="25">
                  <c:v>157.30026699999999</c:v>
                </c:pt>
                <c:pt idx="26">
                  <c:v>309.20997</c:v>
                </c:pt>
                <c:pt idx="27">
                  <c:v>68.210838999999993</c:v>
                </c:pt>
              </c:numCache>
            </c:numRef>
          </c:val>
          <c:extLst>
            <c:ext xmlns:c16="http://schemas.microsoft.com/office/drawing/2014/chart" uri="{C3380CC4-5D6E-409C-BE32-E72D297353CC}">
              <c16:uniqueId val="{00000001-F16C-40CA-A349-E6116E10572D}"/>
            </c:ext>
          </c:extLst>
        </c:ser>
        <c:dLbls>
          <c:showLegendKey val="0"/>
          <c:showVal val="0"/>
          <c:showCatName val="0"/>
          <c:showSerName val="0"/>
          <c:showPercent val="0"/>
          <c:showBubbleSize val="0"/>
        </c:dLbls>
        <c:gapWidth val="219"/>
        <c:overlap val="100"/>
        <c:axId val="1567378080"/>
        <c:axId val="1567378496"/>
      </c:barChart>
      <c:catAx>
        <c:axId val="1567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378496"/>
        <c:crosses val="autoZero"/>
        <c:auto val="1"/>
        <c:lblAlgn val="ctr"/>
        <c:lblOffset val="100"/>
        <c:noMultiLvlLbl val="0"/>
      </c:catAx>
      <c:valAx>
        <c:axId val="1567378496"/>
        <c:scaling>
          <c:orientation val="minMax"/>
          <c:max val="9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37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'S-Figure 3 (Sup)'!$B$102</c:f>
              <c:strCache>
                <c:ptCount val="1"/>
                <c:pt idx="0">
                  <c:v>Year from approval</c:v>
                </c:pt>
              </c:strCache>
            </c:strRef>
          </c:tx>
          <c:spPr>
            <a:solidFill>
              <a:schemeClr val="accent1"/>
            </a:solidFill>
            <a:ln>
              <a:noFill/>
            </a:ln>
            <a:effectLst/>
          </c:spPr>
          <c:invertIfNegative val="0"/>
          <c:cat>
            <c:numRef>
              <c:f>'S-Figure 3 (Sup)'!$D$37:$D$64</c:f>
              <c:numCache>
                <c:formatCode>General</c:formatCode>
                <c:ptCount val="28"/>
                <c:pt idx="0">
                  <c:v>-19</c:v>
                </c:pt>
                <c:pt idx="1">
                  <c:v>-16</c:v>
                </c:pt>
                <c:pt idx="2">
                  <c:v>-15</c:v>
                </c:pt>
                <c:pt idx="3">
                  <c:v>-14</c:v>
                </c:pt>
                <c:pt idx="4">
                  <c:v>-13</c:v>
                </c:pt>
                <c:pt idx="5">
                  <c:v>-12</c:v>
                </c:pt>
                <c:pt idx="6">
                  <c:v>-11</c:v>
                </c:pt>
                <c:pt idx="7">
                  <c:v>-10</c:v>
                </c:pt>
                <c:pt idx="8">
                  <c:v>-9</c:v>
                </c:pt>
                <c:pt idx="9">
                  <c:v>-8</c:v>
                </c:pt>
                <c:pt idx="10">
                  <c:v>-7</c:v>
                </c:pt>
                <c:pt idx="11">
                  <c:v>-6</c:v>
                </c:pt>
                <c:pt idx="12">
                  <c:v>-5</c:v>
                </c:pt>
                <c:pt idx="13">
                  <c:v>-4</c:v>
                </c:pt>
                <c:pt idx="14">
                  <c:v>-3</c:v>
                </c:pt>
                <c:pt idx="15">
                  <c:v>-2</c:v>
                </c:pt>
                <c:pt idx="16">
                  <c:v>-1</c:v>
                </c:pt>
                <c:pt idx="17">
                  <c:v>0</c:v>
                </c:pt>
                <c:pt idx="18">
                  <c:v>1</c:v>
                </c:pt>
                <c:pt idx="19">
                  <c:v>2</c:v>
                </c:pt>
                <c:pt idx="20">
                  <c:v>3</c:v>
                </c:pt>
                <c:pt idx="21">
                  <c:v>4</c:v>
                </c:pt>
                <c:pt idx="22">
                  <c:v>5</c:v>
                </c:pt>
                <c:pt idx="23">
                  <c:v>6</c:v>
                </c:pt>
                <c:pt idx="24">
                  <c:v>7</c:v>
                </c:pt>
                <c:pt idx="25">
                  <c:v>8</c:v>
                </c:pt>
                <c:pt idx="26">
                  <c:v>9</c:v>
                </c:pt>
                <c:pt idx="27">
                  <c:v>10</c:v>
                </c:pt>
              </c:numCache>
            </c:numRef>
          </c:cat>
          <c:val>
            <c:numRef>
              <c:f>'S-Figure 3 (Sup)'!$B$103:$B$130</c:f>
              <c:numCache>
                <c:formatCode>General</c:formatCode>
                <c:ptCount val="28"/>
                <c:pt idx="0">
                  <c:v>1</c:v>
                </c:pt>
                <c:pt idx="1">
                  <c:v>6</c:v>
                </c:pt>
                <c:pt idx="2">
                  <c:v>1</c:v>
                </c:pt>
                <c:pt idx="3">
                  <c:v>1</c:v>
                </c:pt>
                <c:pt idx="4">
                  <c:v>5</c:v>
                </c:pt>
                <c:pt idx="5">
                  <c:v>14</c:v>
                </c:pt>
                <c:pt idx="6">
                  <c:v>10</c:v>
                </c:pt>
                <c:pt idx="7">
                  <c:v>15</c:v>
                </c:pt>
                <c:pt idx="8">
                  <c:v>38</c:v>
                </c:pt>
                <c:pt idx="9">
                  <c:v>16</c:v>
                </c:pt>
                <c:pt idx="10">
                  <c:v>42</c:v>
                </c:pt>
                <c:pt idx="11">
                  <c:v>57</c:v>
                </c:pt>
                <c:pt idx="12">
                  <c:v>58</c:v>
                </c:pt>
                <c:pt idx="13">
                  <c:v>101</c:v>
                </c:pt>
                <c:pt idx="14">
                  <c:v>104</c:v>
                </c:pt>
                <c:pt idx="15">
                  <c:v>105</c:v>
                </c:pt>
                <c:pt idx="16">
                  <c:v>141</c:v>
                </c:pt>
                <c:pt idx="17">
                  <c:v>185</c:v>
                </c:pt>
                <c:pt idx="18">
                  <c:v>227</c:v>
                </c:pt>
                <c:pt idx="19">
                  <c:v>259</c:v>
                </c:pt>
                <c:pt idx="20">
                  <c:v>175</c:v>
                </c:pt>
                <c:pt idx="21">
                  <c:v>151</c:v>
                </c:pt>
                <c:pt idx="22">
                  <c:v>96</c:v>
                </c:pt>
                <c:pt idx="23">
                  <c:v>100</c:v>
                </c:pt>
                <c:pt idx="24">
                  <c:v>84</c:v>
                </c:pt>
                <c:pt idx="25">
                  <c:v>37</c:v>
                </c:pt>
                <c:pt idx="26">
                  <c:v>37</c:v>
                </c:pt>
                <c:pt idx="27">
                  <c:v>9</c:v>
                </c:pt>
              </c:numCache>
            </c:numRef>
          </c:val>
          <c:extLst>
            <c:ext xmlns:c16="http://schemas.microsoft.com/office/drawing/2014/chart" uri="{C3380CC4-5D6E-409C-BE32-E72D297353CC}">
              <c16:uniqueId val="{00000000-9DEF-4EE6-BDBE-7A3DA5AFCAD4}"/>
            </c:ext>
          </c:extLst>
        </c:ser>
        <c:ser>
          <c:idx val="1"/>
          <c:order val="1"/>
          <c:tx>
            <c:strRef>
              <c:f>'S-Figure 3 (Sup)'!$D$102</c:f>
              <c:strCache>
                <c:ptCount val="1"/>
                <c:pt idx="0">
                  <c:v>APY grant start before approval</c:v>
                </c:pt>
              </c:strCache>
            </c:strRef>
          </c:tx>
          <c:spPr>
            <a:solidFill>
              <a:schemeClr val="accent2"/>
            </a:solidFill>
            <a:ln>
              <a:noFill/>
            </a:ln>
            <a:effectLst/>
          </c:spPr>
          <c:invertIfNegative val="0"/>
          <c:cat>
            <c:numRef>
              <c:f>'S-Figure 3 (Sup)'!$D$37:$D$64</c:f>
              <c:numCache>
                <c:formatCode>General</c:formatCode>
                <c:ptCount val="28"/>
                <c:pt idx="0">
                  <c:v>-19</c:v>
                </c:pt>
                <c:pt idx="1">
                  <c:v>-16</c:v>
                </c:pt>
                <c:pt idx="2">
                  <c:v>-15</c:v>
                </c:pt>
                <c:pt idx="3">
                  <c:v>-14</c:v>
                </c:pt>
                <c:pt idx="4">
                  <c:v>-13</c:v>
                </c:pt>
                <c:pt idx="5">
                  <c:v>-12</c:v>
                </c:pt>
                <c:pt idx="6">
                  <c:v>-11</c:v>
                </c:pt>
                <c:pt idx="7">
                  <c:v>-10</c:v>
                </c:pt>
                <c:pt idx="8">
                  <c:v>-9</c:v>
                </c:pt>
                <c:pt idx="9">
                  <c:v>-8</c:v>
                </c:pt>
                <c:pt idx="10">
                  <c:v>-7</c:v>
                </c:pt>
                <c:pt idx="11">
                  <c:v>-6</c:v>
                </c:pt>
                <c:pt idx="12">
                  <c:v>-5</c:v>
                </c:pt>
                <c:pt idx="13">
                  <c:v>-4</c:v>
                </c:pt>
                <c:pt idx="14">
                  <c:v>-3</c:v>
                </c:pt>
                <c:pt idx="15">
                  <c:v>-2</c:v>
                </c:pt>
                <c:pt idx="16">
                  <c:v>-1</c:v>
                </c:pt>
                <c:pt idx="17">
                  <c:v>0</c:v>
                </c:pt>
                <c:pt idx="18">
                  <c:v>1</c:v>
                </c:pt>
                <c:pt idx="19">
                  <c:v>2</c:v>
                </c:pt>
                <c:pt idx="20">
                  <c:v>3</c:v>
                </c:pt>
                <c:pt idx="21">
                  <c:v>4</c:v>
                </c:pt>
                <c:pt idx="22">
                  <c:v>5</c:v>
                </c:pt>
                <c:pt idx="23">
                  <c:v>6</c:v>
                </c:pt>
                <c:pt idx="24">
                  <c:v>7</c:v>
                </c:pt>
                <c:pt idx="25">
                  <c:v>8</c:v>
                </c:pt>
                <c:pt idx="26">
                  <c:v>9</c:v>
                </c:pt>
                <c:pt idx="27">
                  <c:v>10</c:v>
                </c:pt>
              </c:numCache>
            </c:numRef>
          </c:cat>
          <c:val>
            <c:numRef>
              <c:f>'S-Figure 3 (Sup)'!$D$103:$D$130</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13</c:v>
                </c:pt>
                <c:pt idx="19">
                  <c:v>40</c:v>
                </c:pt>
                <c:pt idx="20">
                  <c:v>70</c:v>
                </c:pt>
                <c:pt idx="21">
                  <c:v>110</c:v>
                </c:pt>
                <c:pt idx="22">
                  <c:v>112</c:v>
                </c:pt>
                <c:pt idx="23">
                  <c:v>124</c:v>
                </c:pt>
                <c:pt idx="24">
                  <c:v>132</c:v>
                </c:pt>
                <c:pt idx="25">
                  <c:v>62</c:v>
                </c:pt>
                <c:pt idx="26">
                  <c:v>79</c:v>
                </c:pt>
                <c:pt idx="27">
                  <c:v>17</c:v>
                </c:pt>
              </c:numCache>
            </c:numRef>
          </c:val>
          <c:extLst>
            <c:ext xmlns:c16="http://schemas.microsoft.com/office/drawing/2014/chart" uri="{C3380CC4-5D6E-409C-BE32-E72D297353CC}">
              <c16:uniqueId val="{00000001-9DEF-4EE6-BDBE-7A3DA5AFCAD4}"/>
            </c:ext>
          </c:extLst>
        </c:ser>
        <c:dLbls>
          <c:showLegendKey val="0"/>
          <c:showVal val="0"/>
          <c:showCatName val="0"/>
          <c:showSerName val="0"/>
          <c:showPercent val="0"/>
          <c:showBubbleSize val="0"/>
        </c:dLbls>
        <c:gapWidth val="219"/>
        <c:overlap val="100"/>
        <c:axId val="1567461200"/>
        <c:axId val="1567454960"/>
      </c:barChart>
      <c:catAx>
        <c:axId val="156746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454960"/>
        <c:crosses val="autoZero"/>
        <c:auto val="1"/>
        <c:lblAlgn val="ctr"/>
        <c:lblOffset val="100"/>
        <c:noMultiLvlLbl val="0"/>
      </c:catAx>
      <c:valAx>
        <c:axId val="1567454960"/>
        <c:scaling>
          <c:orientation val="minMax"/>
          <c:max val="3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461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5229797821806103E-2"/>
          <c:y val="2.6425486653615968E-2"/>
          <c:w val="0.95283968027704358"/>
          <c:h val="0.8628916367779973"/>
        </c:manualLayout>
      </c:layout>
      <c:barChart>
        <c:barDir val="col"/>
        <c:grouping val="stacked"/>
        <c:varyColors val="0"/>
        <c:ser>
          <c:idx val="0"/>
          <c:order val="0"/>
          <c:tx>
            <c:strRef>
              <c:f>'S-Figure 3 (Sup)'!$D$71</c:f>
              <c:strCache>
                <c:ptCount val="1"/>
                <c:pt idx="0">
                  <c:v>NIH Funding</c:v>
                </c:pt>
              </c:strCache>
            </c:strRef>
          </c:tx>
          <c:spPr>
            <a:solidFill>
              <a:schemeClr val="accent1"/>
            </a:solidFill>
            <a:ln>
              <a:noFill/>
            </a:ln>
            <a:effectLst/>
          </c:spPr>
          <c:invertIfNegative val="0"/>
          <c:cat>
            <c:numRef>
              <c:f>'S-Figure 3 (Sup)'!$A$3:$A$30</c:f>
              <c:numCache>
                <c:formatCode>General</c:formatCode>
                <c:ptCount val="28"/>
                <c:pt idx="0">
                  <c:v>-19</c:v>
                </c:pt>
                <c:pt idx="1">
                  <c:v>-16</c:v>
                </c:pt>
                <c:pt idx="2">
                  <c:v>-15</c:v>
                </c:pt>
                <c:pt idx="3">
                  <c:v>-14</c:v>
                </c:pt>
                <c:pt idx="4">
                  <c:v>-13</c:v>
                </c:pt>
                <c:pt idx="5">
                  <c:v>-12</c:v>
                </c:pt>
                <c:pt idx="6">
                  <c:v>-11</c:v>
                </c:pt>
                <c:pt idx="7">
                  <c:v>-10</c:v>
                </c:pt>
                <c:pt idx="8">
                  <c:v>-9</c:v>
                </c:pt>
                <c:pt idx="9">
                  <c:v>-8</c:v>
                </c:pt>
                <c:pt idx="10">
                  <c:v>-7</c:v>
                </c:pt>
                <c:pt idx="11">
                  <c:v>-6</c:v>
                </c:pt>
                <c:pt idx="12">
                  <c:v>-5</c:v>
                </c:pt>
                <c:pt idx="13">
                  <c:v>-4</c:v>
                </c:pt>
                <c:pt idx="14">
                  <c:v>-3</c:v>
                </c:pt>
                <c:pt idx="15">
                  <c:v>-2</c:v>
                </c:pt>
                <c:pt idx="16">
                  <c:v>-1</c:v>
                </c:pt>
                <c:pt idx="17">
                  <c:v>0</c:v>
                </c:pt>
                <c:pt idx="18">
                  <c:v>1</c:v>
                </c:pt>
                <c:pt idx="19">
                  <c:v>2</c:v>
                </c:pt>
                <c:pt idx="20">
                  <c:v>3</c:v>
                </c:pt>
                <c:pt idx="21">
                  <c:v>4</c:v>
                </c:pt>
                <c:pt idx="22">
                  <c:v>5</c:v>
                </c:pt>
                <c:pt idx="23">
                  <c:v>6</c:v>
                </c:pt>
                <c:pt idx="24">
                  <c:v>7</c:v>
                </c:pt>
                <c:pt idx="25">
                  <c:v>8</c:v>
                </c:pt>
                <c:pt idx="26">
                  <c:v>9</c:v>
                </c:pt>
                <c:pt idx="27">
                  <c:v>10</c:v>
                </c:pt>
              </c:numCache>
            </c:numRef>
          </c:cat>
          <c:val>
            <c:numRef>
              <c:f>'S-Figure 3 (Sup)'!$D$72:$D$99</c:f>
              <c:numCache>
                <c:formatCode>General</c:formatCode>
                <c:ptCount val="28"/>
                <c:pt idx="0">
                  <c:v>0</c:v>
                </c:pt>
                <c:pt idx="1">
                  <c:v>8.0788060000000002</c:v>
                </c:pt>
                <c:pt idx="2">
                  <c:v>2.9157449999999998</c:v>
                </c:pt>
                <c:pt idx="3">
                  <c:v>0</c:v>
                </c:pt>
                <c:pt idx="4">
                  <c:v>6.014551</c:v>
                </c:pt>
                <c:pt idx="5">
                  <c:v>15.974591</c:v>
                </c:pt>
                <c:pt idx="6">
                  <c:v>11.49357</c:v>
                </c:pt>
                <c:pt idx="7">
                  <c:v>15.101079</c:v>
                </c:pt>
                <c:pt idx="8">
                  <c:v>70.150338000000005</c:v>
                </c:pt>
                <c:pt idx="9">
                  <c:v>25.644945</c:v>
                </c:pt>
                <c:pt idx="10">
                  <c:v>69.845399999999998</c:v>
                </c:pt>
                <c:pt idx="11">
                  <c:v>182.79341600000001</c:v>
                </c:pt>
                <c:pt idx="12">
                  <c:v>204.753659</c:v>
                </c:pt>
                <c:pt idx="13">
                  <c:v>271.48395499999998</c:v>
                </c:pt>
                <c:pt idx="14">
                  <c:v>289.85486300000002</c:v>
                </c:pt>
                <c:pt idx="15">
                  <c:v>418.62884700000001</c:v>
                </c:pt>
                <c:pt idx="16">
                  <c:v>336.07159300000001</c:v>
                </c:pt>
                <c:pt idx="17">
                  <c:v>613.93961300000001</c:v>
                </c:pt>
                <c:pt idx="18">
                  <c:v>619.13817200000005</c:v>
                </c:pt>
                <c:pt idx="19">
                  <c:v>565.28510100000005</c:v>
                </c:pt>
                <c:pt idx="20">
                  <c:v>371.44496299999997</c:v>
                </c:pt>
                <c:pt idx="21">
                  <c:v>433.44456700000001</c:v>
                </c:pt>
                <c:pt idx="22">
                  <c:v>404.78923900000001</c:v>
                </c:pt>
                <c:pt idx="23">
                  <c:v>552.54638</c:v>
                </c:pt>
                <c:pt idx="24">
                  <c:v>232.474457</c:v>
                </c:pt>
                <c:pt idx="25">
                  <c:v>147.46978300000001</c:v>
                </c:pt>
                <c:pt idx="26">
                  <c:v>136.393812</c:v>
                </c:pt>
                <c:pt idx="27">
                  <c:v>25.131622</c:v>
                </c:pt>
              </c:numCache>
            </c:numRef>
          </c:val>
          <c:extLst>
            <c:ext xmlns:c16="http://schemas.microsoft.com/office/drawing/2014/chart" uri="{C3380CC4-5D6E-409C-BE32-E72D297353CC}">
              <c16:uniqueId val="{00000000-39DD-4FD1-903A-8F4F418CDFE6}"/>
            </c:ext>
          </c:extLst>
        </c:ser>
        <c:ser>
          <c:idx val="1"/>
          <c:order val="1"/>
          <c:tx>
            <c:strRef>
              <c:f>'S-Figure 3 (Sup)'!$B$71</c:f>
              <c:strCache>
                <c:ptCount val="1"/>
                <c:pt idx="0">
                  <c:v>Funding with Grant Start before drug approval</c:v>
                </c:pt>
              </c:strCache>
            </c:strRef>
          </c:tx>
          <c:spPr>
            <a:solidFill>
              <a:schemeClr val="accent2"/>
            </a:solidFill>
            <a:ln>
              <a:noFill/>
            </a:ln>
            <a:effectLst/>
          </c:spPr>
          <c:invertIfNegative val="0"/>
          <c:val>
            <c:numRef>
              <c:f>'S-Figure 3 (Sup)'!$B$72:$B$99</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56.530352999999998</c:v>
                </c:pt>
                <c:pt idx="19">
                  <c:v>107.429337</c:v>
                </c:pt>
                <c:pt idx="20">
                  <c:v>216.44082900000001</c:v>
                </c:pt>
                <c:pt idx="21">
                  <c:v>263.45688699999999</c:v>
                </c:pt>
                <c:pt idx="22">
                  <c:v>230.711029</c:v>
                </c:pt>
                <c:pt idx="23">
                  <c:v>304.577564</c:v>
                </c:pt>
                <c:pt idx="24">
                  <c:v>358.44845400000003</c:v>
                </c:pt>
                <c:pt idx="25">
                  <c:v>157.30026699999999</c:v>
                </c:pt>
                <c:pt idx="26">
                  <c:v>309.20997</c:v>
                </c:pt>
                <c:pt idx="27">
                  <c:v>68.210838999999993</c:v>
                </c:pt>
              </c:numCache>
            </c:numRef>
          </c:val>
          <c:extLst>
            <c:ext xmlns:c16="http://schemas.microsoft.com/office/drawing/2014/chart" uri="{C3380CC4-5D6E-409C-BE32-E72D297353CC}">
              <c16:uniqueId val="{00000001-39DD-4FD1-903A-8F4F418CDFE6}"/>
            </c:ext>
          </c:extLst>
        </c:ser>
        <c:dLbls>
          <c:showLegendKey val="0"/>
          <c:showVal val="0"/>
          <c:showCatName val="0"/>
          <c:showSerName val="0"/>
          <c:showPercent val="0"/>
          <c:showBubbleSize val="0"/>
        </c:dLbls>
        <c:gapWidth val="219"/>
        <c:overlap val="100"/>
        <c:axId val="1567378080"/>
        <c:axId val="1567378496"/>
      </c:barChart>
      <c:catAx>
        <c:axId val="1567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378496"/>
        <c:crosses val="autoZero"/>
        <c:auto val="1"/>
        <c:lblAlgn val="ctr"/>
        <c:lblOffset val="100"/>
        <c:noMultiLvlLbl val="0"/>
      </c:catAx>
      <c:valAx>
        <c:axId val="1567378496"/>
        <c:scaling>
          <c:orientation val="minMax"/>
          <c:max val="9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37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'Figure 2'!$A$36</c:f>
              <c:strCache>
                <c:ptCount val="1"/>
                <c:pt idx="0">
                  <c:v>Cooperative Agreements</c:v>
                </c:pt>
              </c:strCache>
            </c:strRef>
          </c:tx>
          <c:spPr>
            <a:solidFill>
              <a:srgbClr val="0070C0"/>
            </a:solidFill>
            <a:ln>
              <a:noFill/>
            </a:ln>
            <a:effectLst/>
          </c:spPr>
          <c:invertIfNegative val="0"/>
          <c:cat>
            <c:strRef>
              <c:f>'Figure 2'!$B$35:$E$35</c:f>
              <c:strCache>
                <c:ptCount val="4"/>
                <c:pt idx="0">
                  <c:v>Phase 1</c:v>
                </c:pt>
                <c:pt idx="1">
                  <c:v>Phase 2</c:v>
                </c:pt>
                <c:pt idx="2">
                  <c:v>Phase 3</c:v>
                </c:pt>
                <c:pt idx="3">
                  <c:v>Total P1-3 Funding</c:v>
                </c:pt>
              </c:strCache>
            </c:strRef>
          </c:cat>
          <c:val>
            <c:numRef>
              <c:f>'Figure 2'!$B$36:$E$36</c:f>
              <c:numCache>
                <c:formatCode>0%</c:formatCode>
                <c:ptCount val="4"/>
                <c:pt idx="0">
                  <c:v>0.47733288709382382</c:v>
                </c:pt>
                <c:pt idx="1">
                  <c:v>0.56038896519794956</c:v>
                </c:pt>
                <c:pt idx="2">
                  <c:v>0.68108096554503572</c:v>
                </c:pt>
                <c:pt idx="3">
                  <c:v>0.58530770306318769</c:v>
                </c:pt>
              </c:numCache>
            </c:numRef>
          </c:val>
          <c:extLst>
            <c:ext xmlns:c16="http://schemas.microsoft.com/office/drawing/2014/chart" uri="{C3380CC4-5D6E-409C-BE32-E72D297353CC}">
              <c16:uniqueId val="{00000000-7ADE-4736-8EE9-06284061DFF0}"/>
            </c:ext>
          </c:extLst>
        </c:ser>
        <c:ser>
          <c:idx val="4"/>
          <c:order val="1"/>
          <c:tx>
            <c:strRef>
              <c:f>'Figure 2'!$A$40</c:f>
              <c:strCache>
                <c:ptCount val="1"/>
                <c:pt idx="0">
                  <c:v>Program Projects and Centers*1</c:v>
                </c:pt>
              </c:strCache>
            </c:strRef>
          </c:tx>
          <c:spPr>
            <a:solidFill>
              <a:schemeClr val="accent2"/>
            </a:solidFill>
            <a:ln>
              <a:noFill/>
            </a:ln>
            <a:effectLst/>
          </c:spPr>
          <c:invertIfNegative val="0"/>
          <c:cat>
            <c:strRef>
              <c:f>'Figure 2'!$B$35:$E$35</c:f>
              <c:strCache>
                <c:ptCount val="4"/>
                <c:pt idx="0">
                  <c:v>Phase 1</c:v>
                </c:pt>
                <c:pt idx="1">
                  <c:v>Phase 2</c:v>
                </c:pt>
                <c:pt idx="2">
                  <c:v>Phase 3</c:v>
                </c:pt>
                <c:pt idx="3">
                  <c:v>Total P1-3 Funding</c:v>
                </c:pt>
              </c:strCache>
            </c:strRef>
          </c:cat>
          <c:val>
            <c:numRef>
              <c:f>'Figure 2'!$B$40:$E$40</c:f>
              <c:numCache>
                <c:formatCode>0%</c:formatCode>
                <c:ptCount val="4"/>
                <c:pt idx="0">
                  <c:v>0.39942638039403089</c:v>
                </c:pt>
                <c:pt idx="1">
                  <c:v>0.33337862848115551</c:v>
                </c:pt>
                <c:pt idx="2">
                  <c:v>0.27807397772333742</c:v>
                </c:pt>
                <c:pt idx="3">
                  <c:v>0.32739409088193328</c:v>
                </c:pt>
              </c:numCache>
            </c:numRef>
          </c:val>
          <c:extLst>
            <c:ext xmlns:c16="http://schemas.microsoft.com/office/drawing/2014/chart" uri="{C3380CC4-5D6E-409C-BE32-E72D297353CC}">
              <c16:uniqueId val="{00000004-7ADE-4736-8EE9-06284061DFF0}"/>
            </c:ext>
          </c:extLst>
        </c:ser>
        <c:ser>
          <c:idx val="2"/>
          <c:order val="2"/>
          <c:tx>
            <c:strRef>
              <c:f>'Figure 2'!$A$38</c:f>
              <c:strCache>
                <c:ptCount val="1"/>
                <c:pt idx="0">
                  <c:v>Research Projects</c:v>
                </c:pt>
              </c:strCache>
            </c:strRef>
          </c:tx>
          <c:spPr>
            <a:solidFill>
              <a:srgbClr val="00B050"/>
            </a:solidFill>
            <a:ln>
              <a:noFill/>
            </a:ln>
            <a:effectLst/>
          </c:spPr>
          <c:invertIfNegative val="0"/>
          <c:cat>
            <c:strRef>
              <c:f>'Figure 2'!$B$35:$E$35</c:f>
              <c:strCache>
                <c:ptCount val="4"/>
                <c:pt idx="0">
                  <c:v>Phase 1</c:v>
                </c:pt>
                <c:pt idx="1">
                  <c:v>Phase 2</c:v>
                </c:pt>
                <c:pt idx="2">
                  <c:v>Phase 3</c:v>
                </c:pt>
                <c:pt idx="3">
                  <c:v>Total P1-3 Funding</c:v>
                </c:pt>
              </c:strCache>
            </c:strRef>
          </c:cat>
          <c:val>
            <c:numRef>
              <c:f>'Figure 2'!$B$38:$E$38</c:f>
              <c:numCache>
                <c:formatCode>0%</c:formatCode>
                <c:ptCount val="4"/>
                <c:pt idx="0">
                  <c:v>3.635479737257373E-2</c:v>
                </c:pt>
                <c:pt idx="1">
                  <c:v>3.4098000852103724E-2</c:v>
                </c:pt>
                <c:pt idx="2">
                  <c:v>2.5365039799126719E-2</c:v>
                </c:pt>
                <c:pt idx="3">
                  <c:v>3.1566327752738099E-2</c:v>
                </c:pt>
              </c:numCache>
            </c:numRef>
          </c:val>
          <c:extLst>
            <c:ext xmlns:c16="http://schemas.microsoft.com/office/drawing/2014/chart" uri="{C3380CC4-5D6E-409C-BE32-E72D297353CC}">
              <c16:uniqueId val="{00000002-7ADE-4736-8EE9-06284061DFF0}"/>
            </c:ext>
          </c:extLst>
        </c:ser>
        <c:ser>
          <c:idx val="3"/>
          <c:order val="3"/>
          <c:tx>
            <c:strRef>
              <c:f>'Figure 2'!$A$39</c:f>
              <c:strCache>
                <c:ptCount val="1"/>
                <c:pt idx="0">
                  <c:v>Fellowship/Training Programs*2</c:v>
                </c:pt>
              </c:strCache>
            </c:strRef>
          </c:tx>
          <c:spPr>
            <a:solidFill>
              <a:srgbClr val="FFFF00"/>
            </a:solidFill>
            <a:ln>
              <a:noFill/>
            </a:ln>
            <a:effectLst/>
          </c:spPr>
          <c:invertIfNegative val="0"/>
          <c:cat>
            <c:strRef>
              <c:f>'Figure 2'!$B$35:$E$35</c:f>
              <c:strCache>
                <c:ptCount val="4"/>
                <c:pt idx="0">
                  <c:v>Phase 1</c:v>
                </c:pt>
                <c:pt idx="1">
                  <c:v>Phase 2</c:v>
                </c:pt>
                <c:pt idx="2">
                  <c:v>Phase 3</c:v>
                </c:pt>
                <c:pt idx="3">
                  <c:v>Total P1-3 Funding</c:v>
                </c:pt>
              </c:strCache>
            </c:strRef>
          </c:cat>
          <c:val>
            <c:numRef>
              <c:f>'Figure 2'!$B$39:$E$39</c:f>
              <c:numCache>
                <c:formatCode>0%</c:formatCode>
                <c:ptCount val="4"/>
                <c:pt idx="0">
                  <c:v>2.4075963794331138E-2</c:v>
                </c:pt>
                <c:pt idx="1">
                  <c:v>2.4375969080300548E-2</c:v>
                </c:pt>
                <c:pt idx="2">
                  <c:v>1.2701851466616058E-2</c:v>
                </c:pt>
                <c:pt idx="3">
                  <c:v>2.0347701238030876E-2</c:v>
                </c:pt>
              </c:numCache>
            </c:numRef>
          </c:val>
          <c:extLst>
            <c:ext xmlns:c16="http://schemas.microsoft.com/office/drawing/2014/chart" uri="{C3380CC4-5D6E-409C-BE32-E72D297353CC}">
              <c16:uniqueId val="{00000003-7ADE-4736-8EE9-06284061DFF0}"/>
            </c:ext>
          </c:extLst>
        </c:ser>
        <c:ser>
          <c:idx val="1"/>
          <c:order val="4"/>
          <c:tx>
            <c:strRef>
              <c:f>'Figure 2'!$A$37</c:f>
              <c:strCache>
                <c:ptCount val="1"/>
                <c:pt idx="0">
                  <c:v>Intramural Programs</c:v>
                </c:pt>
              </c:strCache>
            </c:strRef>
          </c:tx>
          <c:spPr>
            <a:solidFill>
              <a:srgbClr val="7030A0"/>
            </a:solidFill>
            <a:ln>
              <a:noFill/>
            </a:ln>
            <a:effectLst/>
          </c:spPr>
          <c:invertIfNegative val="0"/>
          <c:cat>
            <c:strRef>
              <c:f>'Figure 2'!$B$35:$E$35</c:f>
              <c:strCache>
                <c:ptCount val="4"/>
                <c:pt idx="0">
                  <c:v>Phase 1</c:v>
                </c:pt>
                <c:pt idx="1">
                  <c:v>Phase 2</c:v>
                </c:pt>
                <c:pt idx="2">
                  <c:v>Phase 3</c:v>
                </c:pt>
                <c:pt idx="3">
                  <c:v>Total P1-3 Funding</c:v>
                </c:pt>
              </c:strCache>
            </c:strRef>
          </c:cat>
          <c:val>
            <c:numRef>
              <c:f>'Figure 2'!$B$37:$E$37</c:f>
              <c:numCache>
                <c:formatCode>0%</c:formatCode>
                <c:ptCount val="4"/>
                <c:pt idx="0">
                  <c:v>6.2238272079416915E-2</c:v>
                </c:pt>
                <c:pt idx="1">
                  <c:v>4.602215313638864E-2</c:v>
                </c:pt>
                <c:pt idx="2">
                  <c:v>2.778165465884044E-3</c:v>
                </c:pt>
                <c:pt idx="3">
                  <c:v>3.4464452442923947E-2</c:v>
                </c:pt>
              </c:numCache>
            </c:numRef>
          </c:val>
          <c:extLst>
            <c:ext xmlns:c16="http://schemas.microsoft.com/office/drawing/2014/chart" uri="{C3380CC4-5D6E-409C-BE32-E72D297353CC}">
              <c16:uniqueId val="{00000001-7ADE-4736-8EE9-06284061DFF0}"/>
            </c:ext>
          </c:extLst>
        </c:ser>
        <c:ser>
          <c:idx val="5"/>
          <c:order val="5"/>
          <c:tx>
            <c:strRef>
              <c:f>'Figure 2'!$A$41</c:f>
              <c:strCache>
                <c:ptCount val="1"/>
                <c:pt idx="0">
                  <c:v>Others</c:v>
                </c:pt>
              </c:strCache>
            </c:strRef>
          </c:tx>
          <c:spPr>
            <a:solidFill>
              <a:schemeClr val="bg2">
                <a:lumMod val="75000"/>
              </a:schemeClr>
            </a:solidFill>
            <a:ln>
              <a:noFill/>
            </a:ln>
            <a:effectLst/>
          </c:spPr>
          <c:invertIfNegative val="0"/>
          <c:cat>
            <c:strRef>
              <c:f>'Figure 2'!$B$35:$E$35</c:f>
              <c:strCache>
                <c:ptCount val="4"/>
                <c:pt idx="0">
                  <c:v>Phase 1</c:v>
                </c:pt>
                <c:pt idx="1">
                  <c:v>Phase 2</c:v>
                </c:pt>
                <c:pt idx="2">
                  <c:v>Phase 3</c:v>
                </c:pt>
                <c:pt idx="3">
                  <c:v>Total P1-3 Funding</c:v>
                </c:pt>
              </c:strCache>
            </c:strRef>
          </c:cat>
          <c:val>
            <c:numRef>
              <c:f>'Figure 2'!$B$41:$E$41</c:f>
              <c:numCache>
                <c:formatCode>0%</c:formatCode>
                <c:ptCount val="4"/>
                <c:pt idx="0">
                  <c:v>5.7169926582350053E-4</c:v>
                </c:pt>
                <c:pt idx="1">
                  <c:v>1.7362832521019863E-3</c:v>
                </c:pt>
                <c:pt idx="2">
                  <c:v>0</c:v>
                </c:pt>
                <c:pt idx="3">
                  <c:v>9.1972462118612187E-4</c:v>
                </c:pt>
              </c:numCache>
            </c:numRef>
          </c:val>
          <c:extLst>
            <c:ext xmlns:c16="http://schemas.microsoft.com/office/drawing/2014/chart" uri="{C3380CC4-5D6E-409C-BE32-E72D297353CC}">
              <c16:uniqueId val="{00000005-7ADE-4736-8EE9-06284061DFF0}"/>
            </c:ext>
          </c:extLst>
        </c:ser>
        <c:dLbls>
          <c:showLegendKey val="0"/>
          <c:showVal val="0"/>
          <c:showCatName val="0"/>
          <c:showSerName val="0"/>
          <c:showPercent val="0"/>
          <c:showBubbleSize val="0"/>
        </c:dLbls>
        <c:gapWidth val="150"/>
        <c:overlap val="100"/>
        <c:axId val="2006301960"/>
        <c:axId val="2006300976"/>
      </c:barChart>
      <c:catAx>
        <c:axId val="2006301960"/>
        <c:scaling>
          <c:orientation val="maxMin"/>
        </c:scaling>
        <c:delete val="0"/>
        <c:axPos val="l"/>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300976"/>
        <c:crosses val="autoZero"/>
        <c:auto val="1"/>
        <c:lblAlgn val="ctr"/>
        <c:lblOffset val="100"/>
        <c:noMultiLvlLbl val="0"/>
      </c:catAx>
      <c:valAx>
        <c:axId val="2006300976"/>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301960"/>
        <c:crosses val="autoZero"/>
        <c:crossBetween val="between"/>
        <c:majorUnit val="0.25"/>
      </c:valAx>
      <c:spPr>
        <a:noFill/>
        <a:ln>
          <a:noFill/>
        </a:ln>
        <a:effectLst/>
      </c:spPr>
    </c:plotArea>
    <c:legend>
      <c:legendPos val="r"/>
      <c:layout>
        <c:manualLayout>
          <c:xMode val="edge"/>
          <c:yMode val="edge"/>
          <c:x val="0.76716195008473731"/>
          <c:y val="0.21428112647701117"/>
          <c:w val="0.22557852109298018"/>
          <c:h val="0.695432452865154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S-Figure 1: Development vs applied research costs per therapeutic area </a:t>
            </a:r>
            <a:endParaRPr lang="en-US" sz="1400">
              <a:effectLst/>
            </a:endParaRPr>
          </a:p>
          <a:p>
            <a:pPr>
              <a:defRPr/>
            </a:pPr>
            <a:r>
              <a:rPr lang="en-US" sz="1800" b="0" i="0" baseline="0">
                <a:effectLst/>
              </a:rPr>
              <a:t>(2018USD billions) </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361028509525724"/>
          <c:y val="0.31534222336078754"/>
          <c:w val="0.7517047422797859"/>
          <c:h val="0.66617226411382224"/>
        </c:manualLayout>
      </c:layout>
      <c:barChart>
        <c:barDir val="bar"/>
        <c:grouping val="clustered"/>
        <c:varyColors val="0"/>
        <c:ser>
          <c:idx val="2"/>
          <c:order val="0"/>
          <c:tx>
            <c:strRef>
              <c:f>'S-Figure 1 (Sup - remove)'!$B$1</c:f>
              <c:strCache>
                <c:ptCount val="1"/>
                <c:pt idx="0">
                  <c:v>Outlier Adjustment</c:v>
                </c:pt>
              </c:strCache>
            </c:strRef>
          </c:tx>
          <c:spPr>
            <a:solidFill>
              <a:schemeClr val="bg2">
                <a:lumMod val="50000"/>
                <a:alpha val="12000"/>
              </a:schemeClr>
            </a:solidFill>
            <a:ln>
              <a:solidFill>
                <a:schemeClr val="accent3">
                  <a:lumMod val="75000"/>
                </a:schemeClr>
              </a:solidFill>
            </a:ln>
            <a:effectLst/>
          </c:spPr>
          <c:invertIfNegative val="0"/>
          <c:cat>
            <c:strRef>
              <c:f>'S-Figure 1 (Sup - remove)'!$A$2:$A$14</c:f>
              <c:strCache>
                <c:ptCount val="13"/>
                <c:pt idx="0">
                  <c:v>Neoplasms</c:v>
                </c:pt>
                <c:pt idx="1">
                  <c:v>Endocrine, blood, immune disorders</c:v>
                </c:pt>
                <c:pt idx="2">
                  <c:v>Infectious and parasitic diseases</c:v>
                </c:pt>
                <c:pt idx="3">
                  <c:v>Neurological conditions</c:v>
                </c:pt>
                <c:pt idx="4">
                  <c:v>Digestive diseases</c:v>
                </c:pt>
                <c:pt idx="5">
                  <c:v>Musculoskeletal system</c:v>
                </c:pt>
                <c:pt idx="6">
                  <c:v>Cardiovascular diseases</c:v>
                </c:pt>
                <c:pt idx="7">
                  <c:v>Diabetes mellitus</c:v>
                </c:pt>
                <c:pt idx="8">
                  <c:v>Skin diseases</c:v>
                </c:pt>
                <c:pt idx="9">
                  <c:v>Respiratory infection and diseases</c:v>
                </c:pt>
                <c:pt idx="10">
                  <c:v>Sense organ diseases</c:v>
                </c:pt>
                <c:pt idx="11">
                  <c:v>Genitourinary diseases</c:v>
                </c:pt>
                <c:pt idx="12">
                  <c:v>Mental and substance use disorders</c:v>
                </c:pt>
              </c:strCache>
            </c:strRef>
          </c:cat>
          <c:val>
            <c:numRef>
              <c:f>'S-Figure 1 (Sup - remove)'!$B$2:$B$14</c:f>
              <c:numCache>
                <c:formatCode>"$"#,##0</c:formatCode>
                <c:ptCount val="13"/>
                <c:pt idx="0" formatCode="General">
                  <c:v>0</c:v>
                </c:pt>
                <c:pt idx="1">
                  <c:v>18460534199</c:v>
                </c:pt>
                <c:pt idx="2" formatCode="General">
                  <c:v>0</c:v>
                </c:pt>
                <c:pt idx="3" formatCode="General">
                  <c:v>0</c:v>
                </c:pt>
                <c:pt idx="4" formatCode="General">
                  <c:v>0</c:v>
                </c:pt>
                <c:pt idx="5" formatCode="General">
                  <c:v>0</c:v>
                </c:pt>
                <c:pt idx="6" formatCode="General">
                  <c:v>0</c:v>
                </c:pt>
                <c:pt idx="7" formatCode="General">
                  <c:v>0</c:v>
                </c:pt>
                <c:pt idx="8" formatCode="General">
                  <c:v>0</c:v>
                </c:pt>
                <c:pt idx="9" formatCode="General">
                  <c:v>0</c:v>
                </c:pt>
                <c:pt idx="10" formatCode="General">
                  <c:v>0</c:v>
                </c:pt>
                <c:pt idx="11" formatCode="General">
                  <c:v>0</c:v>
                </c:pt>
                <c:pt idx="12" formatCode="General">
                  <c:v>0</c:v>
                </c:pt>
              </c:numCache>
            </c:numRef>
          </c:val>
          <c:extLst>
            <c:ext xmlns:c16="http://schemas.microsoft.com/office/drawing/2014/chart" uri="{C3380CC4-5D6E-409C-BE32-E72D297353CC}">
              <c16:uniqueId val="{00000001-F4F0-4A70-8C75-BA35718074E5}"/>
            </c:ext>
          </c:extLst>
        </c:ser>
        <c:ser>
          <c:idx val="0"/>
          <c:order val="1"/>
          <c:tx>
            <c:strRef>
              <c:f>'S-Figure 1 (Sup - remove)'!$C$1</c:f>
              <c:strCache>
                <c:ptCount val="1"/>
                <c:pt idx="0">
                  <c:v>All</c:v>
                </c:pt>
              </c:strCache>
            </c:strRef>
          </c:tx>
          <c:spPr>
            <a:solidFill>
              <a:schemeClr val="accent2"/>
            </a:solidFill>
            <a:ln>
              <a:noFill/>
            </a:ln>
            <a:effectLst/>
          </c:spPr>
          <c:invertIfNegative val="0"/>
          <c:cat>
            <c:strRef>
              <c:f>'S-Figure 1 (Sup - remove)'!$A$2:$A$14</c:f>
              <c:strCache>
                <c:ptCount val="13"/>
                <c:pt idx="0">
                  <c:v>Neoplasms</c:v>
                </c:pt>
                <c:pt idx="1">
                  <c:v>Endocrine, blood, immune disorders</c:v>
                </c:pt>
                <c:pt idx="2">
                  <c:v>Infectious and parasitic diseases</c:v>
                </c:pt>
                <c:pt idx="3">
                  <c:v>Neurological conditions</c:v>
                </c:pt>
                <c:pt idx="4">
                  <c:v>Digestive diseases</c:v>
                </c:pt>
                <c:pt idx="5">
                  <c:v>Musculoskeletal system</c:v>
                </c:pt>
                <c:pt idx="6">
                  <c:v>Cardiovascular diseases</c:v>
                </c:pt>
                <c:pt idx="7">
                  <c:v>Diabetes mellitus</c:v>
                </c:pt>
                <c:pt idx="8">
                  <c:v>Skin diseases</c:v>
                </c:pt>
                <c:pt idx="9">
                  <c:v>Respiratory infection and diseases</c:v>
                </c:pt>
                <c:pt idx="10">
                  <c:v>Sense organ diseases</c:v>
                </c:pt>
                <c:pt idx="11">
                  <c:v>Genitourinary diseases</c:v>
                </c:pt>
                <c:pt idx="12">
                  <c:v>Mental and substance use disorders</c:v>
                </c:pt>
              </c:strCache>
            </c:strRef>
          </c:cat>
          <c:val>
            <c:numRef>
              <c:f>'S-Figure 1 (Sup - remove)'!$C$2:$C$14</c:f>
              <c:numCache>
                <c:formatCode>"$"#,##0</c:formatCode>
                <c:ptCount val="13"/>
                <c:pt idx="0">
                  <c:v>12977225546</c:v>
                </c:pt>
                <c:pt idx="1">
                  <c:v>4428660375</c:v>
                </c:pt>
                <c:pt idx="2">
                  <c:v>3984354058</c:v>
                </c:pt>
                <c:pt idx="3">
                  <c:v>2828654087</c:v>
                </c:pt>
                <c:pt idx="4">
                  <c:v>2614948525</c:v>
                </c:pt>
                <c:pt idx="5">
                  <c:v>1900487230</c:v>
                </c:pt>
                <c:pt idx="6">
                  <c:v>1550192518</c:v>
                </c:pt>
                <c:pt idx="7">
                  <c:v>1111545792</c:v>
                </c:pt>
                <c:pt idx="8">
                  <c:v>1104678217</c:v>
                </c:pt>
                <c:pt idx="9">
                  <c:v>918527016</c:v>
                </c:pt>
                <c:pt idx="10">
                  <c:v>728355492</c:v>
                </c:pt>
                <c:pt idx="11">
                  <c:v>207419498</c:v>
                </c:pt>
                <c:pt idx="12">
                  <c:v>177184927</c:v>
                </c:pt>
              </c:numCache>
            </c:numRef>
          </c:val>
          <c:extLst>
            <c:ext xmlns:c16="http://schemas.microsoft.com/office/drawing/2014/chart" uri="{C3380CC4-5D6E-409C-BE32-E72D297353CC}">
              <c16:uniqueId val="{00000000-D187-4108-BC2A-A8FE152DC36D}"/>
            </c:ext>
          </c:extLst>
        </c:ser>
        <c:ser>
          <c:idx val="1"/>
          <c:order val="2"/>
          <c:tx>
            <c:strRef>
              <c:f>'S-Figure 1 (Sup - remove)'!$D$1</c:f>
              <c:strCache>
                <c:ptCount val="1"/>
                <c:pt idx="0">
                  <c:v>P14 or NCT</c:v>
                </c:pt>
              </c:strCache>
            </c:strRef>
          </c:tx>
          <c:spPr>
            <a:solidFill>
              <a:schemeClr val="accent1"/>
            </a:solidFill>
            <a:ln>
              <a:noFill/>
            </a:ln>
            <a:effectLst/>
          </c:spPr>
          <c:invertIfNegative val="0"/>
          <c:cat>
            <c:strRef>
              <c:f>'S-Figure 1 (Sup - remove)'!$A$2:$A$14</c:f>
              <c:strCache>
                <c:ptCount val="13"/>
                <c:pt idx="0">
                  <c:v>Neoplasms</c:v>
                </c:pt>
                <c:pt idx="1">
                  <c:v>Endocrine, blood, immune disorders</c:v>
                </c:pt>
                <c:pt idx="2">
                  <c:v>Infectious and parasitic diseases</c:v>
                </c:pt>
                <c:pt idx="3">
                  <c:v>Neurological conditions</c:v>
                </c:pt>
                <c:pt idx="4">
                  <c:v>Digestive diseases</c:v>
                </c:pt>
                <c:pt idx="5">
                  <c:v>Musculoskeletal system</c:v>
                </c:pt>
                <c:pt idx="6">
                  <c:v>Cardiovascular diseases</c:v>
                </c:pt>
                <c:pt idx="7">
                  <c:v>Diabetes mellitus</c:v>
                </c:pt>
                <c:pt idx="8">
                  <c:v>Skin diseases</c:v>
                </c:pt>
                <c:pt idx="9">
                  <c:v>Respiratory infection and diseases</c:v>
                </c:pt>
                <c:pt idx="10">
                  <c:v>Sense organ diseases</c:v>
                </c:pt>
                <c:pt idx="11">
                  <c:v>Genitourinary diseases</c:v>
                </c:pt>
                <c:pt idx="12">
                  <c:v>Mental and substance use disorders</c:v>
                </c:pt>
              </c:strCache>
            </c:strRef>
          </c:cat>
          <c:val>
            <c:numRef>
              <c:f>'S-Figure 1 (Sup - remove)'!$D$2:$D$14</c:f>
              <c:numCache>
                <c:formatCode>"$"#,##0</c:formatCode>
                <c:ptCount val="13"/>
                <c:pt idx="0">
                  <c:v>4522830854</c:v>
                </c:pt>
                <c:pt idx="1">
                  <c:v>1311515549</c:v>
                </c:pt>
                <c:pt idx="2">
                  <c:v>1371847089</c:v>
                </c:pt>
                <c:pt idx="3">
                  <c:v>146391382</c:v>
                </c:pt>
                <c:pt idx="4">
                  <c:v>801642188</c:v>
                </c:pt>
                <c:pt idx="5">
                  <c:v>364606721</c:v>
                </c:pt>
                <c:pt idx="6">
                  <c:v>112881307</c:v>
                </c:pt>
                <c:pt idx="7">
                  <c:v>318560830</c:v>
                </c:pt>
                <c:pt idx="8">
                  <c:v>74556484</c:v>
                </c:pt>
                <c:pt idx="9">
                  <c:v>126231059</c:v>
                </c:pt>
                <c:pt idx="10">
                  <c:v>414913378</c:v>
                </c:pt>
                <c:pt idx="11">
                  <c:v>10374744</c:v>
                </c:pt>
                <c:pt idx="12">
                  <c:v>25571019</c:v>
                </c:pt>
              </c:numCache>
            </c:numRef>
          </c:val>
          <c:extLst>
            <c:ext xmlns:c16="http://schemas.microsoft.com/office/drawing/2014/chart" uri="{C3380CC4-5D6E-409C-BE32-E72D297353CC}">
              <c16:uniqueId val="{00000001-D187-4108-BC2A-A8FE152DC36D}"/>
            </c:ext>
          </c:extLst>
        </c:ser>
        <c:dLbls>
          <c:showLegendKey val="0"/>
          <c:showVal val="0"/>
          <c:showCatName val="0"/>
          <c:showSerName val="0"/>
          <c:showPercent val="0"/>
          <c:showBubbleSize val="0"/>
        </c:dLbls>
        <c:gapWidth val="52"/>
        <c:overlap val="100"/>
        <c:axId val="882377392"/>
        <c:axId val="1248639360"/>
      </c:barChart>
      <c:catAx>
        <c:axId val="882377392"/>
        <c:scaling>
          <c:orientation val="maxMin"/>
        </c:scaling>
        <c:delete val="0"/>
        <c:axPos val="l"/>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639360"/>
        <c:crosses val="autoZero"/>
        <c:auto val="1"/>
        <c:lblAlgn val="ctr"/>
        <c:lblOffset val="100"/>
        <c:noMultiLvlLbl val="0"/>
      </c:catAx>
      <c:valAx>
        <c:axId val="124863936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377392"/>
        <c:crosses val="autoZero"/>
        <c:crossBetween val="between"/>
        <c:majorUnit val="10000000000"/>
        <c:dispUnits>
          <c:builtInUnit val="billions"/>
          <c:dispUnitsLbl>
            <c:layout>
              <c:manualLayout>
                <c:xMode val="edge"/>
                <c:yMode val="edge"/>
                <c:x val="0.95278709277836904"/>
                <c:y val="0.23913096743032211"/>
              </c:manualLayout>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Drug</a:t>
            </a:r>
            <a:r>
              <a:rPr lang="en-US" baseline="0"/>
              <a:t> ALL </a:t>
            </a:r>
            <a:r>
              <a:rPr lang="en-US"/>
              <a:t>Cost in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'S-Figure 2 (Sup-remove)'!$B$2</c:f>
              <c:strCache>
                <c:ptCount val="1"/>
                <c:pt idx="0">
                  <c:v>Cost in millions</c:v>
                </c:pt>
              </c:strCache>
            </c:strRef>
          </c:tx>
          <c:spPr>
            <a:solidFill>
              <a:schemeClr val="accent1"/>
            </a:solidFill>
            <a:ln>
              <a:noFill/>
            </a:ln>
            <a:effectLst/>
          </c:spPr>
          <c:invertIfNegative val="0"/>
          <c:cat>
            <c:numRef>
              <c:f>'S-Figure 2 (Sup-remove)'!$A$4:$A$24</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'S-Figure 2 (Sup-remove)'!$B$4:$B$24</c:f>
              <c:numCache>
                <c:formatCode>"$"#,##0.00</c:formatCode>
                <c:ptCount val="21"/>
                <c:pt idx="0">
                  <c:v>185.54176699999999</c:v>
                </c:pt>
                <c:pt idx="1">
                  <c:v>216.62497500000001</c:v>
                </c:pt>
                <c:pt idx="2">
                  <c:v>229.99398500000001</c:v>
                </c:pt>
                <c:pt idx="3">
                  <c:v>294.67730899999998</c:v>
                </c:pt>
                <c:pt idx="4">
                  <c:v>244.26405399999999</c:v>
                </c:pt>
                <c:pt idx="5">
                  <c:v>262.50134300000002</c:v>
                </c:pt>
                <c:pt idx="6">
                  <c:v>320.72636</c:v>
                </c:pt>
                <c:pt idx="7">
                  <c:v>338.38099799999998</c:v>
                </c:pt>
                <c:pt idx="8">
                  <c:v>400.44928700000003</c:v>
                </c:pt>
                <c:pt idx="9">
                  <c:v>717.52815999999996</c:v>
                </c:pt>
                <c:pt idx="10">
                  <c:v>1238.855738</c:v>
                </c:pt>
                <c:pt idx="11">
                  <c:v>1530.0274420000001</c:v>
                </c:pt>
                <c:pt idx="12">
                  <c:v>1353.1166350000001</c:v>
                </c:pt>
                <c:pt idx="13">
                  <c:v>1531.6686079999999</c:v>
                </c:pt>
                <c:pt idx="14">
                  <c:v>2027.854045</c:v>
                </c:pt>
                <c:pt idx="15">
                  <c:v>2198.8337729999998</c:v>
                </c:pt>
                <c:pt idx="16">
                  <c:v>2332.77936</c:v>
                </c:pt>
                <c:pt idx="17">
                  <c:v>2547.591719</c:v>
                </c:pt>
                <c:pt idx="18">
                  <c:v>2442.081467</c:v>
                </c:pt>
                <c:pt idx="19">
                  <c:v>2589.4250350000002</c:v>
                </c:pt>
                <c:pt idx="20">
                  <c:v>2768.7304840000002</c:v>
                </c:pt>
              </c:numCache>
            </c:numRef>
          </c:val>
          <c:extLst>
            <c:ext xmlns:c16="http://schemas.microsoft.com/office/drawing/2014/chart" uri="{C3380CC4-5D6E-409C-BE32-E72D297353CC}">
              <c16:uniqueId val="{00000000-8E8E-4AC0-8B1F-431D0D93D384}"/>
            </c:ext>
          </c:extLst>
        </c:ser>
        <c:dLbls>
          <c:showLegendKey val="0"/>
          <c:showVal val="0"/>
          <c:showCatName val="0"/>
          <c:showSerName val="0"/>
          <c:showPercent val="0"/>
          <c:showBubbleSize val="0"/>
        </c:dLbls>
        <c:gapWidth val="219"/>
        <c:overlap val="-27"/>
        <c:axId val="791385296"/>
        <c:axId val="791380376"/>
      </c:barChart>
      <c:catAx>
        <c:axId val="79138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380376"/>
        <c:crosses val="autoZero"/>
        <c:auto val="1"/>
        <c:lblAlgn val="ctr"/>
        <c:lblOffset val="100"/>
        <c:noMultiLvlLbl val="0"/>
      </c:catAx>
      <c:valAx>
        <c:axId val="791380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385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P14_NCT Cost in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'S-Figure 2 (Sup-remove)'!$B$30</c:f>
              <c:strCache>
                <c:ptCount val="1"/>
                <c:pt idx="0">
                  <c:v>Cost in millions</c:v>
                </c:pt>
              </c:strCache>
            </c:strRef>
          </c:tx>
          <c:spPr>
            <a:solidFill>
              <a:schemeClr val="accent1"/>
            </a:solidFill>
            <a:ln>
              <a:noFill/>
            </a:ln>
            <a:effectLst/>
          </c:spPr>
          <c:invertIfNegative val="0"/>
          <c:cat>
            <c:numRef>
              <c:f>'S-Figure 2 (Sup-remove)'!$A$32:$A$51</c:f>
              <c:numCache>
                <c:formatCode>General</c:formatCode>
                <c:ptCount val="20"/>
                <c:pt idx="0">
                  <c:v>2000</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numCache>
            </c:numRef>
          </c:cat>
          <c:val>
            <c:numRef>
              <c:f>'S-Figure 2 (Sup-remove)'!$B$32:$B$51</c:f>
              <c:numCache>
                <c:formatCode>"$"#,##0.00</c:formatCode>
                <c:ptCount val="20"/>
                <c:pt idx="0">
                  <c:v>4.0306959999999998</c:v>
                </c:pt>
                <c:pt idx="1">
                  <c:v>6.8730909999999996</c:v>
                </c:pt>
                <c:pt idx="2">
                  <c:v>11.825723</c:v>
                </c:pt>
                <c:pt idx="3">
                  <c:v>6.5123800000000003</c:v>
                </c:pt>
                <c:pt idx="4">
                  <c:v>4.9442180000000002</c:v>
                </c:pt>
                <c:pt idx="5">
                  <c:v>82.879287000000005</c:v>
                </c:pt>
                <c:pt idx="6">
                  <c:v>13.433631999999999</c:v>
                </c:pt>
                <c:pt idx="7">
                  <c:v>74.715211999999994</c:v>
                </c:pt>
                <c:pt idx="8">
                  <c:v>190.738021</c:v>
                </c:pt>
                <c:pt idx="9">
                  <c:v>443.64508499999999</c:v>
                </c:pt>
                <c:pt idx="10">
                  <c:v>455.63431800000001</c:v>
                </c:pt>
                <c:pt idx="11">
                  <c:v>341.44665600000002</c:v>
                </c:pt>
                <c:pt idx="12">
                  <c:v>485.28607899999997</c:v>
                </c:pt>
                <c:pt idx="13">
                  <c:v>699.60783200000003</c:v>
                </c:pt>
                <c:pt idx="14">
                  <c:v>696.74399500000004</c:v>
                </c:pt>
                <c:pt idx="15">
                  <c:v>618.66192100000001</c:v>
                </c:pt>
                <c:pt idx="16">
                  <c:v>724.07180800000003</c:v>
                </c:pt>
                <c:pt idx="17">
                  <c:v>823.47484099999997</c:v>
                </c:pt>
                <c:pt idx="18">
                  <c:v>805.85565299999996</c:v>
                </c:pt>
                <c:pt idx="19">
                  <c:v>1056.3795829999999</c:v>
                </c:pt>
              </c:numCache>
            </c:numRef>
          </c:val>
          <c:extLst>
            <c:ext xmlns:c16="http://schemas.microsoft.com/office/drawing/2014/chart" uri="{C3380CC4-5D6E-409C-BE32-E72D297353CC}">
              <c16:uniqueId val="{00000000-A892-437C-9EA6-3368A4CA824E}"/>
            </c:ext>
          </c:extLst>
        </c:ser>
        <c:dLbls>
          <c:showLegendKey val="0"/>
          <c:showVal val="0"/>
          <c:showCatName val="0"/>
          <c:showSerName val="0"/>
          <c:showPercent val="0"/>
          <c:showBubbleSize val="0"/>
        </c:dLbls>
        <c:gapWidth val="219"/>
        <c:overlap val="-27"/>
        <c:axId val="851546072"/>
        <c:axId val="851542136"/>
      </c:barChart>
      <c:catAx>
        <c:axId val="85154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542136"/>
        <c:crosses val="autoZero"/>
        <c:auto val="1"/>
        <c:lblAlgn val="ctr"/>
        <c:lblOffset val="100"/>
        <c:noMultiLvlLbl val="0"/>
      </c:catAx>
      <c:valAx>
        <c:axId val="851542136"/>
        <c:scaling>
          <c:orientation val="minMax"/>
          <c:max val="3000"/>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546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Cost in Millions</a:t>
            </a:r>
          </a:p>
        </c:rich>
      </c:tx>
      <c:layout>
        <c:manualLayout>
          <c:xMode val="edge"/>
          <c:yMode val="edge"/>
          <c:x val="0.42533793332894976"/>
          <c:y val="2.70168759745752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'S-Figure 2 (Sup-remove)'!$B$53</c:f>
              <c:strCache>
                <c:ptCount val="1"/>
                <c:pt idx="0">
                  <c:v>Cost in Millions</c:v>
                </c:pt>
              </c:strCache>
            </c:strRef>
          </c:tx>
          <c:spPr>
            <a:solidFill>
              <a:schemeClr val="accent1"/>
            </a:solidFill>
            <a:ln>
              <a:noFill/>
            </a:ln>
            <a:effectLst/>
          </c:spPr>
          <c:invertIfNegative val="0"/>
          <c:cat>
            <c:numRef>
              <c:f>'S-Figure 2 (Sup-remove)'!$A$55:$A$75</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'S-Figure 2 (Sup-remove)'!$B$55:$B$75</c:f>
              <c:numCache>
                <c:formatCode>"$"#,##0.00</c:formatCode>
                <c:ptCount val="21"/>
                <c:pt idx="0">
                  <c:v>8679.1080029999994</c:v>
                </c:pt>
                <c:pt idx="1">
                  <c:v>9317.8474669999996</c:v>
                </c:pt>
                <c:pt idx="2">
                  <c:v>10354.376877999999</c:v>
                </c:pt>
                <c:pt idx="3">
                  <c:v>10832.944868</c:v>
                </c:pt>
                <c:pt idx="4">
                  <c:v>11753.576413999999</c:v>
                </c:pt>
                <c:pt idx="5">
                  <c:v>11679.142641</c:v>
                </c:pt>
                <c:pt idx="6">
                  <c:v>10967.098708</c:v>
                </c:pt>
                <c:pt idx="7">
                  <c:v>12600.426506</c:v>
                </c:pt>
                <c:pt idx="8">
                  <c:v>12537.13341</c:v>
                </c:pt>
                <c:pt idx="9">
                  <c:v>14945.393644</c:v>
                </c:pt>
                <c:pt idx="10">
                  <c:v>15641.318122000001</c:v>
                </c:pt>
                <c:pt idx="11">
                  <c:v>13594.544662</c:v>
                </c:pt>
                <c:pt idx="12">
                  <c:v>12756.044889999999</c:v>
                </c:pt>
                <c:pt idx="13">
                  <c:v>11983.868578</c:v>
                </c:pt>
                <c:pt idx="14">
                  <c:v>12079.429785</c:v>
                </c:pt>
                <c:pt idx="15">
                  <c:v>11727.358985999999</c:v>
                </c:pt>
                <c:pt idx="16">
                  <c:v>11504.178082</c:v>
                </c:pt>
                <c:pt idx="17">
                  <c:v>11588.332006000001</c:v>
                </c:pt>
                <c:pt idx="18">
                  <c:v>11057.070462</c:v>
                </c:pt>
                <c:pt idx="19">
                  <c:v>10824.077667</c:v>
                </c:pt>
                <c:pt idx="20">
                  <c:v>9802.1471039999997</c:v>
                </c:pt>
              </c:numCache>
            </c:numRef>
          </c:val>
          <c:extLst>
            <c:ext xmlns:c16="http://schemas.microsoft.com/office/drawing/2014/chart" uri="{C3380CC4-5D6E-409C-BE32-E72D297353CC}">
              <c16:uniqueId val="{00000000-6728-462B-92EC-57F7A8B99B77}"/>
            </c:ext>
          </c:extLst>
        </c:ser>
        <c:dLbls>
          <c:showLegendKey val="0"/>
          <c:showVal val="0"/>
          <c:showCatName val="0"/>
          <c:showSerName val="0"/>
          <c:showPercent val="0"/>
          <c:showBubbleSize val="0"/>
        </c:dLbls>
        <c:gapWidth val="219"/>
        <c:overlap val="-27"/>
        <c:axId val="446417424"/>
        <c:axId val="446414800"/>
      </c:barChart>
      <c:catAx>
        <c:axId val="44641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14800"/>
        <c:crosses val="autoZero"/>
        <c:auto val="1"/>
        <c:lblAlgn val="ctr"/>
        <c:lblOffset val="100"/>
        <c:noMultiLvlLbl val="0"/>
      </c:catAx>
      <c:valAx>
        <c:axId val="4464148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17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Drug</a:t>
            </a:r>
            <a:r>
              <a:rPr lang="en-US" baseline="0"/>
              <a:t> ALL </a:t>
            </a:r>
            <a:r>
              <a:rPr lang="en-US"/>
              <a:t>Cost in millions</a:t>
            </a:r>
            <a:r>
              <a:rPr lang="en-US" baseline="0"/>
              <a:t> cumulative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'S-Figure 2 (Sup-remove)'!$B$2</c:f>
              <c:strCache>
                <c:ptCount val="1"/>
                <c:pt idx="0">
                  <c:v>Cost in millions</c:v>
                </c:pt>
              </c:strCache>
            </c:strRef>
          </c:tx>
          <c:spPr>
            <a:solidFill>
              <a:schemeClr val="accent1"/>
            </a:solidFill>
            <a:ln>
              <a:noFill/>
            </a:ln>
            <a:effectLst/>
          </c:spPr>
          <c:invertIfNegative val="0"/>
          <c:cat>
            <c:numRef>
              <c:f>'S-Figure 2 (Sup-remove)'!$A$4:$A$24</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'S-Figure 2 (Sup-remove)'!$C$2:$C$24</c:f>
              <c:numCache>
                <c:formatCode>"$"#,##0.00</c:formatCode>
                <c:ptCount val="23"/>
                <c:pt idx="1">
                  <c:v>0</c:v>
                </c:pt>
                <c:pt idx="2">
                  <c:v>185.54176699999999</c:v>
                </c:pt>
                <c:pt idx="3">
                  <c:v>402.166742</c:v>
                </c:pt>
                <c:pt idx="4">
                  <c:v>632.16072699999995</c:v>
                </c:pt>
                <c:pt idx="5">
                  <c:v>926.83803599999987</c:v>
                </c:pt>
                <c:pt idx="6">
                  <c:v>1171.1020899999999</c:v>
                </c:pt>
                <c:pt idx="7">
                  <c:v>1433.6034329999998</c:v>
                </c:pt>
                <c:pt idx="8">
                  <c:v>1754.3297929999999</c:v>
                </c:pt>
                <c:pt idx="9">
                  <c:v>2092.710791</c:v>
                </c:pt>
                <c:pt idx="10">
                  <c:v>2493.1600779999999</c:v>
                </c:pt>
                <c:pt idx="11">
                  <c:v>3210.6882379999997</c:v>
                </c:pt>
                <c:pt idx="12">
                  <c:v>4449.5439759999999</c:v>
                </c:pt>
                <c:pt idx="13">
                  <c:v>5979.5714179999995</c:v>
                </c:pt>
                <c:pt idx="14">
                  <c:v>7332.6880529999999</c:v>
                </c:pt>
                <c:pt idx="15">
                  <c:v>8864.3566609999998</c:v>
                </c:pt>
                <c:pt idx="16">
                  <c:v>10892.210706</c:v>
                </c:pt>
                <c:pt idx="17">
                  <c:v>13091.044479</c:v>
                </c:pt>
                <c:pt idx="18">
                  <c:v>15423.823839000001</c:v>
                </c:pt>
                <c:pt idx="19">
                  <c:v>17971.415558000001</c:v>
                </c:pt>
                <c:pt idx="20">
                  <c:v>20413.497025000001</c:v>
                </c:pt>
                <c:pt idx="21">
                  <c:v>23002.922060000001</c:v>
                </c:pt>
                <c:pt idx="22">
                  <c:v>25771.652544</c:v>
                </c:pt>
              </c:numCache>
            </c:numRef>
          </c:val>
          <c:extLst>
            <c:ext xmlns:c16="http://schemas.microsoft.com/office/drawing/2014/chart" uri="{C3380CC4-5D6E-409C-BE32-E72D297353CC}">
              <c16:uniqueId val="{00000000-C704-4602-880F-B4E34F3B2FEC}"/>
            </c:ext>
          </c:extLst>
        </c:ser>
        <c:dLbls>
          <c:showLegendKey val="0"/>
          <c:showVal val="0"/>
          <c:showCatName val="0"/>
          <c:showSerName val="0"/>
          <c:showPercent val="0"/>
          <c:showBubbleSize val="0"/>
        </c:dLbls>
        <c:gapWidth val="219"/>
        <c:overlap val="-27"/>
        <c:axId val="791385296"/>
        <c:axId val="791380376"/>
      </c:barChart>
      <c:catAx>
        <c:axId val="79138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380376"/>
        <c:crosses val="autoZero"/>
        <c:auto val="1"/>
        <c:lblAlgn val="ctr"/>
        <c:lblOffset val="100"/>
        <c:noMultiLvlLbl val="0"/>
      </c:catAx>
      <c:valAx>
        <c:axId val="791380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385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P14_NCT Cost in millions </a:t>
            </a:r>
            <a:r>
              <a:rPr lang="en-US" sz="1400" b="0" i="0" u="none" strike="noStrike" baseline="0">
                <a:effectLst/>
              </a:rPr>
              <a:t>cumulative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'S-Figure 2 (Sup-remove)'!$B$30</c:f>
              <c:strCache>
                <c:ptCount val="1"/>
                <c:pt idx="0">
                  <c:v>Cost in millions</c:v>
                </c:pt>
              </c:strCache>
            </c:strRef>
          </c:tx>
          <c:spPr>
            <a:solidFill>
              <a:schemeClr val="accent1"/>
            </a:solidFill>
            <a:ln>
              <a:noFill/>
            </a:ln>
            <a:effectLst/>
          </c:spPr>
          <c:invertIfNegative val="0"/>
          <c:cat>
            <c:numRef>
              <c:f>'S-Figure 2 (Sup-remove)'!$A$32:$A$51</c:f>
              <c:numCache>
                <c:formatCode>General</c:formatCode>
                <c:ptCount val="20"/>
                <c:pt idx="0">
                  <c:v>2000</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numCache>
            </c:numRef>
          </c:cat>
          <c:val>
            <c:numRef>
              <c:f>'S-Figure 2 (Sup-remove)'!$C$31:$C$51</c:f>
              <c:numCache>
                <c:formatCode>"$"#,##0.00</c:formatCode>
                <c:ptCount val="21"/>
                <c:pt idx="0">
                  <c:v>0</c:v>
                </c:pt>
                <c:pt idx="1">
                  <c:v>4.0306959999999998</c:v>
                </c:pt>
                <c:pt idx="2">
                  <c:v>10.903786999999999</c:v>
                </c:pt>
                <c:pt idx="3">
                  <c:v>22.729509999999998</c:v>
                </c:pt>
                <c:pt idx="4">
                  <c:v>29.241889999999998</c:v>
                </c:pt>
                <c:pt idx="5">
                  <c:v>34.186107999999997</c:v>
                </c:pt>
                <c:pt idx="6">
                  <c:v>117.065395</c:v>
                </c:pt>
                <c:pt idx="7">
                  <c:v>130.49902699999998</c:v>
                </c:pt>
                <c:pt idx="8">
                  <c:v>205.21423899999996</c:v>
                </c:pt>
                <c:pt idx="9">
                  <c:v>395.95225999999997</c:v>
                </c:pt>
                <c:pt idx="10">
                  <c:v>839.5973449999999</c:v>
                </c:pt>
                <c:pt idx="11">
                  <c:v>1295.231663</c:v>
                </c:pt>
                <c:pt idx="12">
                  <c:v>1636.6783190000001</c:v>
                </c:pt>
                <c:pt idx="13">
                  <c:v>2121.9643980000001</c:v>
                </c:pt>
                <c:pt idx="14">
                  <c:v>2821.5722300000002</c:v>
                </c:pt>
                <c:pt idx="15">
                  <c:v>3518.3162250000005</c:v>
                </c:pt>
                <c:pt idx="16">
                  <c:v>4136.9781460000004</c:v>
                </c:pt>
                <c:pt idx="17">
                  <c:v>4861.0499540000001</c:v>
                </c:pt>
                <c:pt idx="18">
                  <c:v>5684.5247950000003</c:v>
                </c:pt>
                <c:pt idx="19">
                  <c:v>6490.3804479999999</c:v>
                </c:pt>
                <c:pt idx="20">
                  <c:v>7546.7600309999998</c:v>
                </c:pt>
              </c:numCache>
            </c:numRef>
          </c:val>
          <c:extLst>
            <c:ext xmlns:c16="http://schemas.microsoft.com/office/drawing/2014/chart" uri="{C3380CC4-5D6E-409C-BE32-E72D297353CC}">
              <c16:uniqueId val="{00000000-402E-40B4-8E75-2662619C8864}"/>
            </c:ext>
          </c:extLst>
        </c:ser>
        <c:dLbls>
          <c:showLegendKey val="0"/>
          <c:showVal val="0"/>
          <c:showCatName val="0"/>
          <c:showSerName val="0"/>
          <c:showPercent val="0"/>
          <c:showBubbleSize val="0"/>
        </c:dLbls>
        <c:gapWidth val="219"/>
        <c:overlap val="-27"/>
        <c:axId val="851546072"/>
        <c:axId val="851542136"/>
      </c:barChart>
      <c:catAx>
        <c:axId val="85154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542136"/>
        <c:crosses val="autoZero"/>
        <c:auto val="1"/>
        <c:lblAlgn val="ctr"/>
        <c:lblOffset val="100"/>
        <c:noMultiLvlLbl val="0"/>
      </c:catAx>
      <c:valAx>
        <c:axId val="8515421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546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Cost in Millions </a:t>
            </a:r>
            <a:r>
              <a:rPr lang="en-US" sz="1400" b="0" i="0" u="none" strike="noStrike" baseline="0">
                <a:effectLst/>
              </a:rPr>
              <a:t>cumulative</a:t>
            </a:r>
            <a:endParaRPr lang="en-US"/>
          </a:p>
        </c:rich>
      </c:tx>
      <c:layout>
        <c:manualLayout>
          <c:xMode val="edge"/>
          <c:yMode val="edge"/>
          <c:x val="0.42533793332894976"/>
          <c:y val="2.70168759745752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'S-Figure 2 (Sup-remove)'!$B$53</c:f>
              <c:strCache>
                <c:ptCount val="1"/>
                <c:pt idx="0">
                  <c:v>Cost in Millions</c:v>
                </c:pt>
              </c:strCache>
            </c:strRef>
          </c:tx>
          <c:spPr>
            <a:solidFill>
              <a:schemeClr val="accent1"/>
            </a:solidFill>
            <a:ln>
              <a:noFill/>
            </a:ln>
            <a:effectLst/>
          </c:spPr>
          <c:invertIfNegative val="0"/>
          <c:cat>
            <c:numRef>
              <c:f>'S-Figure 2 (Sup-remove)'!$A$55:$A$75</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'S-Figure 2 (Sup-remove)'!$C$54:$C$75</c:f>
              <c:numCache>
                <c:formatCode>"$"#,##0.00</c:formatCode>
                <c:ptCount val="22"/>
                <c:pt idx="0">
                  <c:v>0</c:v>
                </c:pt>
                <c:pt idx="1">
                  <c:v>8679.1080029999994</c:v>
                </c:pt>
                <c:pt idx="2">
                  <c:v>17996.955470000001</c:v>
                </c:pt>
                <c:pt idx="3">
                  <c:v>28351.332348</c:v>
                </c:pt>
                <c:pt idx="4">
                  <c:v>39184.277216000002</c:v>
                </c:pt>
                <c:pt idx="5">
                  <c:v>50937.853629999998</c:v>
                </c:pt>
                <c:pt idx="6">
                  <c:v>62616.996270999996</c:v>
                </c:pt>
                <c:pt idx="7">
                  <c:v>73584.094979000001</c:v>
                </c:pt>
                <c:pt idx="8">
                  <c:v>86184.521485000005</c:v>
                </c:pt>
                <c:pt idx="9">
                  <c:v>98721.654895</c:v>
                </c:pt>
                <c:pt idx="10">
                  <c:v>113667.048539</c:v>
                </c:pt>
                <c:pt idx="11">
                  <c:v>129308.36666099999</c:v>
                </c:pt>
                <c:pt idx="12">
                  <c:v>142902.91132299998</c:v>
                </c:pt>
                <c:pt idx="13">
                  <c:v>155658.95621299997</c:v>
                </c:pt>
                <c:pt idx="14">
                  <c:v>167642.82479099996</c:v>
                </c:pt>
                <c:pt idx="15">
                  <c:v>179722.25457599998</c:v>
                </c:pt>
                <c:pt idx="16">
                  <c:v>191449.61356199998</c:v>
                </c:pt>
                <c:pt idx="17">
                  <c:v>202953.79164399998</c:v>
                </c:pt>
                <c:pt idx="18">
                  <c:v>214542.12364999999</c:v>
                </c:pt>
                <c:pt idx="19">
                  <c:v>225599.194112</c:v>
                </c:pt>
                <c:pt idx="20">
                  <c:v>236423.271779</c:v>
                </c:pt>
                <c:pt idx="21">
                  <c:v>246225.41888300001</c:v>
                </c:pt>
              </c:numCache>
            </c:numRef>
          </c:val>
          <c:extLst>
            <c:ext xmlns:c16="http://schemas.microsoft.com/office/drawing/2014/chart" uri="{C3380CC4-5D6E-409C-BE32-E72D297353CC}">
              <c16:uniqueId val="{00000000-70CA-47E0-86D8-0EDCBD5710B0}"/>
            </c:ext>
          </c:extLst>
        </c:ser>
        <c:dLbls>
          <c:showLegendKey val="0"/>
          <c:showVal val="0"/>
          <c:showCatName val="0"/>
          <c:showSerName val="0"/>
          <c:showPercent val="0"/>
          <c:showBubbleSize val="0"/>
        </c:dLbls>
        <c:gapWidth val="219"/>
        <c:overlap val="-27"/>
        <c:axId val="446417424"/>
        <c:axId val="446414800"/>
      </c:barChart>
      <c:catAx>
        <c:axId val="44641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14800"/>
        <c:crosses val="autoZero"/>
        <c:auto val="1"/>
        <c:lblAlgn val="ctr"/>
        <c:lblOffset val="100"/>
        <c:noMultiLvlLbl val="0"/>
      </c:catAx>
      <c:valAx>
        <c:axId val="4464148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17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456974</xdr:colOff>
      <xdr:row>35</xdr:row>
      <xdr:rowOff>124374</xdr:rowOff>
    </xdr:from>
    <xdr:to>
      <xdr:col>1</xdr:col>
      <xdr:colOff>456974</xdr:colOff>
      <xdr:row>37</xdr:row>
      <xdr:rowOff>160156</xdr:rowOff>
    </xdr:to>
    <xdr:cxnSp macro="">
      <xdr:nvCxnSpPr>
        <xdr:cNvPr id="2" name="Straight Arrow Connector 1">
          <a:extLst>
            <a:ext uri="{FF2B5EF4-FFF2-40B4-BE49-F238E27FC236}">
              <a16:creationId xmlns:a16="http://schemas.microsoft.com/office/drawing/2014/main" id="{6DAF7E9A-80D1-4E1D-BFC5-6C5064AEF441}"/>
            </a:ext>
          </a:extLst>
        </xdr:cNvPr>
        <xdr:cNvCxnSpPr>
          <a:cxnSpLocks/>
        </xdr:cNvCxnSpPr>
      </xdr:nvCxnSpPr>
      <xdr:spPr>
        <a:xfrm>
          <a:off x="2781074" y="11554374"/>
          <a:ext cx="0" cy="416782"/>
        </a:xfrm>
        <a:prstGeom prst="straightConnector1">
          <a:avLst/>
        </a:prstGeom>
        <a:ln w="57150">
          <a:solidFill>
            <a:schemeClr val="bg2">
              <a:lumMod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456974</xdr:colOff>
      <xdr:row>42</xdr:row>
      <xdr:rowOff>14765</xdr:rowOff>
    </xdr:from>
    <xdr:to>
      <xdr:col>1</xdr:col>
      <xdr:colOff>456974</xdr:colOff>
      <xdr:row>44</xdr:row>
      <xdr:rowOff>125221</xdr:rowOff>
    </xdr:to>
    <xdr:cxnSp macro="">
      <xdr:nvCxnSpPr>
        <xdr:cNvPr id="3" name="Straight Arrow Connector 2">
          <a:extLst>
            <a:ext uri="{FF2B5EF4-FFF2-40B4-BE49-F238E27FC236}">
              <a16:creationId xmlns:a16="http://schemas.microsoft.com/office/drawing/2014/main" id="{43236A4E-868B-463F-87B0-D4EDDBABC176}"/>
            </a:ext>
          </a:extLst>
        </xdr:cNvPr>
        <xdr:cNvCxnSpPr>
          <a:cxnSpLocks/>
        </xdr:cNvCxnSpPr>
      </xdr:nvCxnSpPr>
      <xdr:spPr>
        <a:xfrm>
          <a:off x="2781074" y="12778265"/>
          <a:ext cx="0" cy="491456"/>
        </a:xfrm>
        <a:prstGeom prst="straightConnector1">
          <a:avLst/>
        </a:prstGeom>
        <a:ln w="57150">
          <a:solidFill>
            <a:schemeClr val="bg2">
              <a:lumMod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961525</xdr:colOff>
      <xdr:row>37</xdr:row>
      <xdr:rowOff>107729</xdr:rowOff>
    </xdr:from>
    <xdr:to>
      <xdr:col>2</xdr:col>
      <xdr:colOff>190625</xdr:colOff>
      <xdr:row>42</xdr:row>
      <xdr:rowOff>14765</xdr:rowOff>
    </xdr:to>
    <xdr:sp macro="" textlink="">
      <xdr:nvSpPr>
        <xdr:cNvPr id="4" name="Rectangle 3">
          <a:extLst>
            <a:ext uri="{FF2B5EF4-FFF2-40B4-BE49-F238E27FC236}">
              <a16:creationId xmlns:a16="http://schemas.microsoft.com/office/drawing/2014/main" id="{708CC735-0470-439D-AA6A-048D45A137B4}"/>
            </a:ext>
          </a:extLst>
        </xdr:cNvPr>
        <xdr:cNvSpPr/>
      </xdr:nvSpPr>
      <xdr:spPr>
        <a:xfrm>
          <a:off x="961525" y="11918729"/>
          <a:ext cx="3648700" cy="859536"/>
        </a:xfrm>
        <a:prstGeom prst="rect">
          <a:avLst/>
        </a:prstGeom>
        <a:solidFill>
          <a:schemeClr val="bg1">
            <a:lumMod val="95000"/>
          </a:schemeClr>
        </a:solidFill>
        <a:ln>
          <a:solidFill>
            <a:schemeClr val="accent1">
              <a:lumMod val="7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800" i="0" u="none" strike="noStrike">
              <a:solidFill>
                <a:schemeClr val="tx1"/>
              </a:solidFill>
              <a:effectLst/>
              <a:latin typeface="Calibri" panose="020F0502020204030204" pitchFamily="34" charset="0"/>
            </a:rPr>
            <a:t>Clinical Trials </a:t>
          </a:r>
        </a:p>
        <a:p>
          <a:pPr algn="ctr"/>
          <a:r>
            <a:rPr lang="en-US">
              <a:solidFill>
                <a:schemeClr val="tx1"/>
              </a:solidFill>
              <a:latin typeface="Calibri" panose="020F0502020204030204" pitchFamily="34" charset="0"/>
            </a:rPr>
            <a:t>PMIDs: </a:t>
          </a:r>
          <a:r>
            <a:rPr lang="en-US" sz="1800" i="0" u="none" strike="noStrike">
              <a:solidFill>
                <a:schemeClr val="tx1"/>
              </a:solidFill>
              <a:effectLst/>
              <a:latin typeface="Var(--jp-code-font-family)"/>
            </a:rPr>
            <a:t>24,826; </a:t>
          </a:r>
          <a:r>
            <a:rPr lang="en-US" sz="1800">
              <a:solidFill>
                <a:schemeClr val="tx1"/>
              </a:solidFill>
              <a:latin typeface="Calibri" panose="020F0502020204030204" pitchFamily="34" charset="0"/>
            </a:rPr>
            <a:t>NIH funded</a:t>
          </a:r>
          <a:r>
            <a:rPr lang="en-US">
              <a:solidFill>
                <a:schemeClr val="tx1"/>
              </a:solidFill>
              <a:latin typeface="Calibri" panose="020F0502020204030204" pitchFamily="34" charset="0"/>
            </a:rPr>
            <a:t> </a:t>
          </a:r>
          <a:r>
            <a:rPr lang="en-US">
              <a:solidFill>
                <a:schemeClr val="tx1"/>
              </a:solidFill>
              <a:latin typeface="Var(--jp-code-font-family)"/>
            </a:rPr>
            <a:t>2,687</a:t>
          </a:r>
          <a:r>
            <a:rPr lang="en-US">
              <a:solidFill>
                <a:schemeClr val="tx1"/>
              </a:solidFill>
            </a:rPr>
            <a:t> </a:t>
          </a:r>
          <a:r>
            <a:rPr lang="en-US" sz="1800">
              <a:solidFill>
                <a:schemeClr val="tx1"/>
              </a:solidFill>
            </a:rPr>
            <a:t> </a:t>
          </a:r>
        </a:p>
        <a:p>
          <a:pPr marL="0" indent="0" algn="ctr">
            <a:buFont typeface="Arial" panose="020B0604020202020204" pitchFamily="34" charset="0"/>
            <a:buNone/>
          </a:pPr>
          <a:r>
            <a:rPr lang="en-US" sz="1800" i="0" u="none" strike="noStrike">
              <a:solidFill>
                <a:schemeClr val="tx1"/>
              </a:solidFill>
              <a:effectLst/>
              <a:latin typeface="Calibri" panose="020F0502020204030204" pitchFamily="34" charset="0"/>
            </a:rPr>
            <a:t>NIH funding: $10 billion (4.06%)</a:t>
          </a:r>
          <a:r>
            <a:rPr lang="en-US" sz="1800">
              <a:solidFill>
                <a:schemeClr val="tx1"/>
              </a:solidFill>
            </a:rPr>
            <a:t> </a:t>
          </a:r>
        </a:p>
      </xdr:txBody>
    </xdr:sp>
    <xdr:clientData/>
  </xdr:twoCellAnchor>
  <xdr:twoCellAnchor>
    <xdr:from>
      <xdr:col>0</xdr:col>
      <xdr:colOff>920534</xdr:colOff>
      <xdr:row>44</xdr:row>
      <xdr:rowOff>72794</xdr:rowOff>
    </xdr:from>
    <xdr:to>
      <xdr:col>2</xdr:col>
      <xdr:colOff>190625</xdr:colOff>
      <xdr:row>48</xdr:row>
      <xdr:rowOff>170330</xdr:rowOff>
    </xdr:to>
    <xdr:sp macro="" textlink="">
      <xdr:nvSpPr>
        <xdr:cNvPr id="5" name="Rectangle 4">
          <a:extLst>
            <a:ext uri="{FF2B5EF4-FFF2-40B4-BE49-F238E27FC236}">
              <a16:creationId xmlns:a16="http://schemas.microsoft.com/office/drawing/2014/main" id="{4A54D7F9-2292-480E-9805-913F7F847C93}"/>
            </a:ext>
          </a:extLst>
        </xdr:cNvPr>
        <xdr:cNvSpPr/>
      </xdr:nvSpPr>
      <xdr:spPr>
        <a:xfrm>
          <a:off x="920534" y="13217294"/>
          <a:ext cx="3689691" cy="859536"/>
        </a:xfrm>
        <a:prstGeom prst="rect">
          <a:avLst/>
        </a:prstGeom>
        <a:solidFill>
          <a:schemeClr val="bg1">
            <a:lumMod val="95000"/>
          </a:schemeClr>
        </a:solidFill>
        <a:ln>
          <a:solidFill>
            <a:schemeClr val="accent1">
              <a:lumMod val="7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a:buFont typeface="Arial" panose="020B0604020202020204" pitchFamily="34" charset="0"/>
            <a:buNone/>
          </a:pPr>
          <a:r>
            <a:rPr lang="en-US" sz="1800" i="0" u="none" strike="noStrike">
              <a:solidFill>
                <a:schemeClr val="tx1"/>
              </a:solidFill>
              <a:effectLst/>
              <a:latin typeface="Calibri" panose="020F0502020204030204" pitchFamily="34" charset="0"/>
            </a:rPr>
            <a:t>Phased Clinical </a:t>
          </a:r>
          <a:r>
            <a:rPr lang="en-US">
              <a:solidFill>
                <a:schemeClr val="tx1"/>
              </a:solidFill>
              <a:latin typeface="Calibri" panose="020F0502020204030204" pitchFamily="34" charset="0"/>
            </a:rPr>
            <a:t>T</a:t>
          </a:r>
          <a:r>
            <a:rPr lang="en-US" sz="1800" i="0" u="none" strike="noStrike">
              <a:solidFill>
                <a:schemeClr val="tx1"/>
              </a:solidFill>
              <a:effectLst/>
              <a:latin typeface="Calibri" panose="020F0502020204030204" pitchFamily="34" charset="0"/>
            </a:rPr>
            <a:t>rials </a:t>
          </a:r>
          <a:r>
            <a:rPr lang="en-US" sz="1800" i="1" u="none" strike="noStrike">
              <a:solidFill>
                <a:schemeClr val="tx1"/>
              </a:solidFill>
              <a:effectLst/>
              <a:latin typeface="Calibri" panose="020F0502020204030204" pitchFamily="34" charset="0"/>
            </a:rPr>
            <a:t>(development)</a:t>
          </a:r>
        </a:p>
        <a:p>
          <a:pPr marL="0" indent="0" algn="ctr">
            <a:buFont typeface="Arial" panose="020B0604020202020204" pitchFamily="34" charset="0"/>
            <a:buNone/>
          </a:pPr>
          <a:r>
            <a:rPr lang="en-US">
              <a:solidFill>
                <a:schemeClr val="tx1"/>
              </a:solidFill>
              <a:latin typeface="Calibri" panose="020F0502020204030204" pitchFamily="34" charset="0"/>
            </a:rPr>
            <a:t>PMIDs: </a:t>
          </a:r>
          <a:r>
            <a:rPr lang="en-US" sz="1800" i="0" u="none" strike="noStrike">
              <a:solidFill>
                <a:schemeClr val="tx1"/>
              </a:solidFill>
              <a:effectLst/>
              <a:latin typeface="Var(--jp-code-font-family)"/>
            </a:rPr>
            <a:t>12,340; </a:t>
          </a:r>
          <a:r>
            <a:rPr lang="en-US" sz="1800" i="0" u="none" strike="noStrike">
              <a:solidFill>
                <a:schemeClr val="tx1"/>
              </a:solidFill>
              <a:effectLst/>
              <a:latin typeface="Calibri" panose="020F0502020204030204" pitchFamily="34" charset="0"/>
            </a:rPr>
            <a:t>NIH funded </a:t>
          </a:r>
          <a:r>
            <a:rPr lang="en-US" sz="1800" i="0" u="none" strike="noStrike">
              <a:solidFill>
                <a:schemeClr val="tx1"/>
              </a:solidFill>
              <a:effectLst/>
              <a:latin typeface="Var(--jp-code-font-family)"/>
            </a:rPr>
            <a:t>1,967</a:t>
          </a:r>
          <a:r>
            <a:rPr lang="en-US" sz="1800">
              <a:solidFill>
                <a:schemeClr val="tx1"/>
              </a:solidFill>
            </a:rPr>
            <a:t>   </a:t>
          </a:r>
        </a:p>
        <a:p>
          <a:pPr algn="ctr"/>
          <a:r>
            <a:rPr lang="en-US" sz="1800" i="1" u="none" strike="noStrike">
              <a:solidFill>
                <a:schemeClr val="tx1"/>
              </a:solidFill>
              <a:effectLst/>
              <a:latin typeface="Calibri" panose="020F0502020204030204" pitchFamily="34" charset="0"/>
            </a:rPr>
            <a:t>NIH funding: $8.1 billion (3.29%</a:t>
          </a:r>
          <a:r>
            <a:rPr lang="en-US" i="1">
              <a:solidFill>
                <a:schemeClr val="tx1"/>
              </a:solidFill>
            </a:rPr>
            <a:t> </a:t>
          </a:r>
          <a:r>
            <a:rPr lang="en-US" sz="1800" i="1" u="none" strike="noStrike">
              <a:solidFill>
                <a:schemeClr val="tx1"/>
              </a:solidFill>
              <a:effectLst/>
              <a:latin typeface="Calibri" panose="020F0502020204030204" pitchFamily="34" charset="0"/>
            </a:rPr>
            <a:t>)</a:t>
          </a:r>
          <a:r>
            <a:rPr lang="en-US" sz="1800" i="1">
              <a:solidFill>
                <a:schemeClr val="tx1"/>
              </a:solidFill>
            </a:rPr>
            <a:t> </a:t>
          </a:r>
        </a:p>
      </xdr:txBody>
    </xdr:sp>
    <xdr:clientData/>
  </xdr:twoCellAnchor>
  <xdr:twoCellAnchor>
    <xdr:from>
      <xdr:col>2</xdr:col>
      <xdr:colOff>2509838</xdr:colOff>
      <xdr:row>24</xdr:row>
      <xdr:rowOff>0</xdr:rowOff>
    </xdr:from>
    <xdr:to>
      <xdr:col>4</xdr:col>
      <xdr:colOff>1491287</xdr:colOff>
      <xdr:row>28</xdr:row>
      <xdr:rowOff>101066</xdr:rowOff>
    </xdr:to>
    <xdr:sp macro="" textlink="">
      <xdr:nvSpPr>
        <xdr:cNvPr id="6" name="Rectangle 5">
          <a:extLst>
            <a:ext uri="{FF2B5EF4-FFF2-40B4-BE49-F238E27FC236}">
              <a16:creationId xmlns:a16="http://schemas.microsoft.com/office/drawing/2014/main" id="{8D6423C9-736C-448C-8F0F-E5FA1C80ECF2}"/>
            </a:ext>
          </a:extLst>
        </xdr:cNvPr>
        <xdr:cNvSpPr/>
      </xdr:nvSpPr>
      <xdr:spPr>
        <a:xfrm>
          <a:off x="6929438" y="9334500"/>
          <a:ext cx="3648699" cy="863066"/>
        </a:xfrm>
        <a:prstGeom prst="rect">
          <a:avLst/>
        </a:prstGeom>
        <a:solidFill>
          <a:schemeClr val="bg1">
            <a:lumMod val="95000"/>
          </a:schemeClr>
        </a:solidFill>
        <a:ln>
          <a:solidFill>
            <a:srgbClr val="C000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a:buFont typeface="Arial" panose="020B0604020202020204" pitchFamily="34" charset="0"/>
            <a:buNone/>
          </a:pPr>
          <a:r>
            <a:rPr lang="en-US">
              <a:solidFill>
                <a:schemeClr val="tx1"/>
              </a:solidFill>
              <a:latin typeface="Calibri" panose="020F0502020204030204" pitchFamily="34" charset="0"/>
            </a:rPr>
            <a:t>Research on Target </a:t>
          </a:r>
          <a:r>
            <a:rPr lang="en-US" i="1">
              <a:solidFill>
                <a:schemeClr val="tx1"/>
              </a:solidFill>
              <a:latin typeface="Calibri" panose="020F0502020204030204" pitchFamily="34" charset="0"/>
            </a:rPr>
            <a:t>(basic research)</a:t>
          </a:r>
          <a:endParaRPr lang="en-US" sz="1800" i="1" u="none" strike="noStrike">
            <a:solidFill>
              <a:schemeClr val="tx1"/>
            </a:solidFill>
            <a:effectLst/>
            <a:latin typeface="Calibri" panose="020F0502020204030204" pitchFamily="34" charset="0"/>
          </a:endParaRPr>
        </a:p>
        <a:p>
          <a:pPr marL="0" indent="0" algn="ctr">
            <a:buFont typeface="Arial" panose="020B0604020202020204" pitchFamily="34" charset="0"/>
            <a:buNone/>
          </a:pPr>
          <a:r>
            <a:rPr lang="en-US" sz="1800" i="0" u="none" strike="noStrike">
              <a:solidFill>
                <a:schemeClr val="tx1"/>
              </a:solidFill>
              <a:effectLst/>
              <a:latin typeface="Var(--jp-code-font-family)"/>
            </a:rPr>
            <a:t>PMIDs: 2,278,648</a:t>
          </a:r>
          <a:r>
            <a:rPr lang="en-US">
              <a:solidFill>
                <a:schemeClr val="tx1"/>
              </a:solidFill>
            </a:rPr>
            <a:t> </a:t>
          </a:r>
        </a:p>
        <a:p>
          <a:pPr marL="0" indent="0" algn="ctr">
            <a:buFont typeface="Arial" panose="020B0604020202020204" pitchFamily="34" charset="0"/>
            <a:buNone/>
          </a:pPr>
          <a:r>
            <a:rPr lang="en-US" sz="1800" i="0" u="none" strike="noStrike">
              <a:solidFill>
                <a:schemeClr val="tx1"/>
              </a:solidFill>
              <a:effectLst/>
              <a:latin typeface="Var(--jp-code-font-family)"/>
            </a:rPr>
            <a:t>NIH funding: $210 billion</a:t>
          </a:r>
          <a:r>
            <a:rPr lang="en-US" sz="1800" i="0" u="none" strike="noStrike">
              <a:solidFill>
                <a:schemeClr val="tx1"/>
              </a:solidFill>
              <a:effectLst/>
              <a:latin typeface="Calibri" panose="020F0502020204030204" pitchFamily="34" charset="0"/>
            </a:rPr>
            <a:t> (84.88%)</a:t>
          </a:r>
          <a:endParaRPr lang="en-US">
            <a:solidFill>
              <a:schemeClr val="tx1"/>
            </a:solidFill>
          </a:endParaRPr>
        </a:p>
      </xdr:txBody>
    </xdr:sp>
    <xdr:clientData/>
  </xdr:twoCellAnchor>
  <xdr:twoCellAnchor>
    <xdr:from>
      <xdr:col>2</xdr:col>
      <xdr:colOff>2493731</xdr:colOff>
      <xdr:row>30</xdr:row>
      <xdr:rowOff>33207</xdr:rowOff>
    </xdr:from>
    <xdr:to>
      <xdr:col>4</xdr:col>
      <xdr:colOff>1475180</xdr:colOff>
      <xdr:row>36</xdr:row>
      <xdr:rowOff>118005</xdr:rowOff>
    </xdr:to>
    <xdr:sp macro="" textlink="">
      <xdr:nvSpPr>
        <xdr:cNvPr id="7" name="Rectangle 6">
          <a:extLst>
            <a:ext uri="{FF2B5EF4-FFF2-40B4-BE49-F238E27FC236}">
              <a16:creationId xmlns:a16="http://schemas.microsoft.com/office/drawing/2014/main" id="{E3430AE6-EB22-4460-BF7B-67E9D8F17D0B}"/>
            </a:ext>
          </a:extLst>
        </xdr:cNvPr>
        <xdr:cNvSpPr/>
      </xdr:nvSpPr>
      <xdr:spPr>
        <a:xfrm>
          <a:off x="6913331" y="10510707"/>
          <a:ext cx="3648699" cy="1227798"/>
        </a:xfrm>
        <a:prstGeom prst="rect">
          <a:avLst/>
        </a:prstGeom>
        <a:solidFill>
          <a:schemeClr val="bg1">
            <a:lumMod val="95000"/>
          </a:schemeClr>
        </a:solidFill>
        <a:ln>
          <a:solidFill>
            <a:srgbClr val="C000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a:buFont typeface="Arial" panose="020B0604020202020204" pitchFamily="34" charset="0"/>
            <a:buNone/>
          </a:pPr>
          <a:r>
            <a:rPr lang="en-US">
              <a:solidFill>
                <a:schemeClr val="tx1"/>
              </a:solidFill>
              <a:latin typeface="Calibri" panose="020F0502020204030204" pitchFamily="34" charset="0"/>
            </a:rPr>
            <a:t>Research on Drug, not Clinical Trials </a:t>
          </a:r>
          <a:r>
            <a:rPr lang="en-US" i="1">
              <a:solidFill>
                <a:schemeClr val="tx1"/>
              </a:solidFill>
              <a:latin typeface="Calibri" panose="020F0502020204030204" pitchFamily="34" charset="0"/>
            </a:rPr>
            <a:t>(applied research)</a:t>
          </a:r>
          <a:endParaRPr lang="en-US" sz="1800" i="1" u="none" strike="noStrike">
            <a:solidFill>
              <a:schemeClr val="tx1"/>
            </a:solidFill>
            <a:effectLst/>
            <a:latin typeface="Calibri" panose="020F0502020204030204" pitchFamily="34" charset="0"/>
          </a:endParaRPr>
        </a:p>
        <a:p>
          <a:pPr marL="0" indent="0" algn="ctr">
            <a:buFont typeface="Arial" panose="020B0604020202020204" pitchFamily="34" charset="0"/>
            <a:buNone/>
          </a:pPr>
          <a:r>
            <a:rPr lang="en-US" sz="1800" i="0" u="none" strike="noStrike">
              <a:solidFill>
                <a:schemeClr val="tx1"/>
              </a:solidFill>
              <a:effectLst/>
              <a:latin typeface="Var(--jp-code-font-family)"/>
            </a:rPr>
            <a:t>PMIDs: 246,876; NIH funded 22,101</a:t>
          </a:r>
        </a:p>
        <a:p>
          <a:pPr marL="0" indent="0" algn="ctr">
            <a:buFont typeface="Arial" panose="020B0604020202020204" pitchFamily="34" charset="0"/>
            <a:buNone/>
          </a:pPr>
          <a:r>
            <a:rPr lang="en-US">
              <a:solidFill>
                <a:schemeClr val="tx1"/>
              </a:solidFill>
              <a:latin typeface="Var(--jp-code-font-family)"/>
            </a:rPr>
            <a:t>NIH funding: $27.3 billion</a:t>
          </a:r>
          <a:r>
            <a:rPr lang="en-US">
              <a:solidFill>
                <a:schemeClr val="tx1"/>
              </a:solidFill>
            </a:rPr>
            <a:t> </a:t>
          </a:r>
        </a:p>
      </xdr:txBody>
    </xdr:sp>
    <xdr:clientData/>
  </xdr:twoCellAnchor>
  <xdr:twoCellAnchor>
    <xdr:from>
      <xdr:col>0</xdr:col>
      <xdr:colOff>961527</xdr:colOff>
      <xdr:row>31</xdr:row>
      <xdr:rowOff>26838</xdr:rowOff>
    </xdr:from>
    <xdr:to>
      <xdr:col>2</xdr:col>
      <xdr:colOff>190627</xdr:colOff>
      <xdr:row>35</xdr:row>
      <xdr:rowOff>124374</xdr:rowOff>
    </xdr:to>
    <xdr:sp macro="" textlink="">
      <xdr:nvSpPr>
        <xdr:cNvPr id="8" name="Rectangle 7">
          <a:extLst>
            <a:ext uri="{FF2B5EF4-FFF2-40B4-BE49-F238E27FC236}">
              <a16:creationId xmlns:a16="http://schemas.microsoft.com/office/drawing/2014/main" id="{46E4D529-B0F9-4FDD-9A69-7913542DDAEC}"/>
            </a:ext>
          </a:extLst>
        </xdr:cNvPr>
        <xdr:cNvSpPr/>
      </xdr:nvSpPr>
      <xdr:spPr>
        <a:xfrm>
          <a:off x="961527" y="10694838"/>
          <a:ext cx="3648700" cy="859536"/>
        </a:xfrm>
        <a:prstGeom prst="rect">
          <a:avLst/>
        </a:prstGeom>
        <a:solidFill>
          <a:schemeClr val="bg1">
            <a:lumMod val="95000"/>
          </a:schemeClr>
        </a:solidFill>
        <a:ln>
          <a:solidFill>
            <a:schemeClr val="accent1">
              <a:lumMod val="7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a:buFont typeface="Arial" panose="020B0604020202020204" pitchFamily="34" charset="0"/>
            <a:buNone/>
          </a:pPr>
          <a:r>
            <a:rPr lang="en-US">
              <a:solidFill>
                <a:schemeClr val="tx1"/>
              </a:solidFill>
              <a:latin typeface="Calibri" panose="020F0502020204030204" pitchFamily="34" charset="0"/>
            </a:rPr>
            <a:t>Research on Drugs (</a:t>
          </a:r>
          <a:r>
            <a:rPr lang="en-US" i="1">
              <a:solidFill>
                <a:schemeClr val="tx1"/>
              </a:solidFill>
              <a:latin typeface="Calibri" panose="020F0502020204030204" pitchFamily="34" charset="0"/>
            </a:rPr>
            <a:t>applied research</a:t>
          </a:r>
          <a:r>
            <a:rPr lang="en-US">
              <a:solidFill>
                <a:schemeClr val="tx1"/>
              </a:solidFill>
              <a:latin typeface="Calibri" panose="020F0502020204030204" pitchFamily="34" charset="0"/>
            </a:rPr>
            <a:t>)</a:t>
          </a:r>
        </a:p>
        <a:p>
          <a:pPr marL="0" indent="0" algn="ctr">
            <a:buFont typeface="Arial" panose="020B0604020202020204" pitchFamily="34" charset="0"/>
            <a:buNone/>
          </a:pPr>
          <a:r>
            <a:rPr lang="en-US">
              <a:solidFill>
                <a:schemeClr val="tx1"/>
              </a:solidFill>
              <a:latin typeface="Calibri" panose="020F0502020204030204" pitchFamily="34" charset="0"/>
            </a:rPr>
            <a:t>PMIDs: </a:t>
          </a:r>
          <a:r>
            <a:rPr lang="en-US" sz="1800" i="0" u="none" strike="noStrike">
              <a:solidFill>
                <a:schemeClr val="tx1"/>
              </a:solidFill>
              <a:effectLst/>
              <a:latin typeface="Var(--jp-code-font-family)"/>
            </a:rPr>
            <a:t>271,702; NIH funded 24,788</a:t>
          </a:r>
        </a:p>
        <a:p>
          <a:pPr marL="0" indent="0" algn="ctr">
            <a:buFont typeface="Arial" panose="020B0604020202020204" pitchFamily="34" charset="0"/>
            <a:buNone/>
          </a:pPr>
          <a:r>
            <a:rPr lang="en-US" sz="1800" i="0" u="none" strike="noStrike">
              <a:solidFill>
                <a:schemeClr val="tx1"/>
              </a:solidFill>
              <a:effectLst/>
              <a:latin typeface="Var(--jp-code-font-family)"/>
            </a:rPr>
            <a:t>NIH funding: </a:t>
          </a:r>
          <a:r>
            <a:rPr lang="en-US" sz="1800" i="0" u="none" strike="noStrike">
              <a:solidFill>
                <a:schemeClr val="tx1"/>
              </a:solidFill>
              <a:effectLst/>
              <a:latin typeface="Calibri" panose="020F0502020204030204" pitchFamily="34" charset="0"/>
            </a:rPr>
            <a:t>$37.4 billion (15.12%)</a:t>
          </a:r>
          <a:r>
            <a:rPr lang="en-US" sz="1800">
              <a:solidFill>
                <a:schemeClr val="tx1"/>
              </a:solidFill>
            </a:rPr>
            <a:t>    </a:t>
          </a:r>
        </a:p>
      </xdr:txBody>
    </xdr:sp>
    <xdr:clientData/>
  </xdr:twoCellAnchor>
  <xdr:twoCellAnchor>
    <xdr:from>
      <xdr:col>0</xdr:col>
      <xdr:colOff>0</xdr:colOff>
      <xdr:row>24</xdr:row>
      <xdr:rowOff>0</xdr:rowOff>
    </xdr:from>
    <xdr:to>
      <xdr:col>2</xdr:col>
      <xdr:colOff>1152153</xdr:colOff>
      <xdr:row>28</xdr:row>
      <xdr:rowOff>101066</xdr:rowOff>
    </xdr:to>
    <xdr:sp macro="" textlink="">
      <xdr:nvSpPr>
        <xdr:cNvPr id="9" name="Rectangle 8">
          <a:extLst>
            <a:ext uri="{FF2B5EF4-FFF2-40B4-BE49-F238E27FC236}">
              <a16:creationId xmlns:a16="http://schemas.microsoft.com/office/drawing/2014/main" id="{B6EB981A-9931-4B7D-BD1A-94D1D3F47EDB}"/>
            </a:ext>
          </a:extLst>
        </xdr:cNvPr>
        <xdr:cNvSpPr/>
      </xdr:nvSpPr>
      <xdr:spPr>
        <a:xfrm>
          <a:off x="0" y="9334500"/>
          <a:ext cx="5571753" cy="863066"/>
        </a:xfrm>
        <a:prstGeom prst="rect">
          <a:avLst/>
        </a:prstGeom>
        <a:solidFill>
          <a:schemeClr val="bg1">
            <a:lumMod val="95000"/>
          </a:schemeClr>
        </a:solidFill>
        <a:ln>
          <a:solidFill>
            <a:schemeClr val="accent1">
              <a:lumMod val="7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a:buFont typeface="Arial" panose="020B0604020202020204" pitchFamily="34" charset="0"/>
            <a:buNone/>
          </a:pPr>
          <a:r>
            <a:rPr lang="en-GB" sz="1800" i="0" u="none" strike="noStrike">
              <a:solidFill>
                <a:schemeClr val="tx1"/>
              </a:solidFill>
              <a:effectLst/>
              <a:latin typeface="+mn-lt"/>
            </a:rPr>
            <a:t>387 </a:t>
          </a:r>
          <a:r>
            <a:rPr lang="en-GB">
              <a:solidFill>
                <a:schemeClr val="tx1"/>
              </a:solidFill>
            </a:rPr>
            <a:t>d</a:t>
          </a:r>
          <a:r>
            <a:rPr lang="en-GB" sz="1800" i="0" u="none" strike="noStrike">
              <a:solidFill>
                <a:schemeClr val="tx1"/>
              </a:solidFill>
              <a:effectLst/>
              <a:latin typeface="+mn-lt"/>
            </a:rPr>
            <a:t>rugs approved 2010-2019</a:t>
          </a:r>
        </a:p>
        <a:p>
          <a:pPr marL="0" indent="0" algn="ctr">
            <a:buFont typeface="Arial" panose="020B0604020202020204" pitchFamily="34" charset="0"/>
            <a:buNone/>
          </a:pPr>
          <a:r>
            <a:rPr lang="en-GB">
              <a:solidFill>
                <a:schemeClr val="tx1"/>
              </a:solidFill>
            </a:rPr>
            <a:t>PMIDs on Drug or Target:</a:t>
          </a:r>
          <a:r>
            <a:rPr lang="en-GB" sz="1800" i="0" u="none" strike="noStrike">
              <a:solidFill>
                <a:schemeClr val="tx1"/>
              </a:solidFill>
              <a:effectLst/>
              <a:latin typeface="+mn-lt"/>
            </a:rPr>
            <a:t> </a:t>
          </a:r>
          <a:r>
            <a:rPr lang="en-US" sz="1800" i="0" u="none" strike="noStrike">
              <a:solidFill>
                <a:schemeClr val="tx1"/>
              </a:solidFill>
              <a:effectLst/>
              <a:latin typeface="Var(--jp-code-font-family)"/>
            </a:rPr>
            <a:t>2,550,350; NIH funded 354,156 </a:t>
          </a:r>
          <a:r>
            <a:rPr lang="en-US">
              <a:solidFill>
                <a:schemeClr val="tx1"/>
              </a:solidFill>
            </a:rPr>
            <a:t> </a:t>
          </a:r>
        </a:p>
        <a:p>
          <a:pPr marL="0" indent="0" algn="ctr">
            <a:buFont typeface="Arial" panose="020B0604020202020204" pitchFamily="34" charset="0"/>
            <a:buNone/>
          </a:pPr>
          <a:r>
            <a:rPr lang="en-US" sz="1800" i="0" u="none" strike="noStrike">
              <a:solidFill>
                <a:schemeClr val="tx1"/>
              </a:solidFill>
              <a:effectLst/>
              <a:latin typeface="Calibri" panose="020F0502020204030204" pitchFamily="34" charset="0"/>
            </a:rPr>
            <a:t>NIH funding: $247 billion</a:t>
          </a:r>
          <a:endParaRPr lang="en-US">
            <a:solidFill>
              <a:schemeClr val="tx1"/>
            </a:solidFill>
          </a:endParaRPr>
        </a:p>
      </xdr:txBody>
    </xdr:sp>
    <xdr:clientData/>
  </xdr:twoCellAnchor>
  <xdr:twoCellAnchor>
    <xdr:from>
      <xdr:col>2</xdr:col>
      <xdr:colOff>2509837</xdr:colOff>
      <xdr:row>37</xdr:row>
      <xdr:rowOff>107729</xdr:rowOff>
    </xdr:from>
    <xdr:to>
      <xdr:col>4</xdr:col>
      <xdr:colOff>1491286</xdr:colOff>
      <xdr:row>42</xdr:row>
      <xdr:rowOff>7045</xdr:rowOff>
    </xdr:to>
    <xdr:sp macro="" textlink="">
      <xdr:nvSpPr>
        <xdr:cNvPr id="10" name="Rectangle 9">
          <a:extLst>
            <a:ext uri="{FF2B5EF4-FFF2-40B4-BE49-F238E27FC236}">
              <a16:creationId xmlns:a16="http://schemas.microsoft.com/office/drawing/2014/main" id="{C1D781C5-04E1-4994-8C3A-A2E12A045058}"/>
            </a:ext>
          </a:extLst>
        </xdr:cNvPr>
        <xdr:cNvSpPr/>
      </xdr:nvSpPr>
      <xdr:spPr>
        <a:xfrm>
          <a:off x="6929437" y="11918729"/>
          <a:ext cx="3648699" cy="851816"/>
        </a:xfrm>
        <a:prstGeom prst="rect">
          <a:avLst/>
        </a:prstGeom>
        <a:solidFill>
          <a:schemeClr val="bg1">
            <a:lumMod val="95000"/>
          </a:schemeClr>
        </a:solidFill>
        <a:ln>
          <a:solidFill>
            <a:schemeClr val="accent2">
              <a:lumMod val="7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latin typeface="Calibri" panose="020F0502020204030204" pitchFamily="34" charset="0"/>
            </a:rPr>
            <a:t>C</a:t>
          </a:r>
          <a:r>
            <a:rPr lang="en-US" sz="1800" i="0" u="none" strike="noStrike">
              <a:solidFill>
                <a:schemeClr val="tx1"/>
              </a:solidFill>
              <a:effectLst/>
              <a:latin typeface="Calibri" panose="020F0502020204030204" pitchFamily="34" charset="0"/>
            </a:rPr>
            <a:t>linical </a:t>
          </a:r>
          <a:r>
            <a:rPr lang="en-US">
              <a:solidFill>
                <a:schemeClr val="tx1"/>
              </a:solidFill>
              <a:latin typeface="Calibri" panose="020F0502020204030204" pitchFamily="34" charset="0"/>
            </a:rPr>
            <a:t>T</a:t>
          </a:r>
          <a:r>
            <a:rPr lang="en-US" sz="1800" i="0" u="none" strike="noStrike">
              <a:solidFill>
                <a:schemeClr val="tx1"/>
              </a:solidFill>
              <a:effectLst/>
              <a:latin typeface="Calibri" panose="020F0502020204030204" pitchFamily="34" charset="0"/>
            </a:rPr>
            <a:t>rial </a:t>
          </a:r>
          <a:r>
            <a:rPr lang="en-US" sz="1800" i="1" u="none" strike="noStrike">
              <a:solidFill>
                <a:schemeClr val="tx1"/>
              </a:solidFill>
              <a:effectLst/>
              <a:latin typeface="Calibri" panose="020F0502020204030204" pitchFamily="34" charset="0"/>
            </a:rPr>
            <a:t>(non-development)</a:t>
          </a:r>
          <a:endParaRPr lang="en-US" sz="1800" i="0" u="none" strike="noStrike">
            <a:solidFill>
              <a:schemeClr val="tx1"/>
            </a:solidFill>
            <a:effectLst/>
            <a:latin typeface="Calibri" panose="020F0502020204030204" pitchFamily="34" charset="0"/>
          </a:endParaRPr>
        </a:p>
        <a:p>
          <a:pPr algn="ctr"/>
          <a:r>
            <a:rPr lang="en-US">
              <a:solidFill>
                <a:schemeClr val="tx1"/>
              </a:solidFill>
              <a:latin typeface="Calibri" panose="020F0502020204030204" pitchFamily="34" charset="0"/>
            </a:rPr>
            <a:t>PMIDs: </a:t>
          </a:r>
          <a:r>
            <a:rPr lang="en-US" sz="1800" i="0" u="none" strike="noStrike">
              <a:solidFill>
                <a:schemeClr val="tx1"/>
              </a:solidFill>
              <a:effectLst/>
              <a:latin typeface="Calibri" panose="020F0502020204030204" pitchFamily="34" charset="0"/>
            </a:rPr>
            <a:t>12,486; NIH funded </a:t>
          </a:r>
          <a:r>
            <a:rPr lang="en-US" sz="1800" i="0" u="none" strike="noStrike">
              <a:solidFill>
                <a:schemeClr val="tx1"/>
              </a:solidFill>
              <a:effectLst/>
              <a:latin typeface="Var(--jp-code-font-family)"/>
            </a:rPr>
            <a:t>720</a:t>
          </a:r>
          <a:r>
            <a:rPr lang="en-US">
              <a:solidFill>
                <a:schemeClr val="tx1"/>
              </a:solidFill>
            </a:rPr>
            <a:t>  </a:t>
          </a:r>
          <a:r>
            <a:rPr lang="en-US" sz="1800">
              <a:solidFill>
                <a:schemeClr val="tx1"/>
              </a:solidFill>
            </a:rPr>
            <a:t> </a:t>
          </a:r>
        </a:p>
        <a:p>
          <a:pPr marL="0" indent="0" algn="ctr">
            <a:buFont typeface="Arial" panose="020B0604020202020204" pitchFamily="34" charset="0"/>
            <a:buNone/>
          </a:pPr>
          <a:r>
            <a:rPr lang="en-US" sz="1800" i="0" u="none" strike="noStrike">
              <a:solidFill>
                <a:schemeClr val="tx1"/>
              </a:solidFill>
              <a:effectLst/>
              <a:latin typeface="Calibri" panose="020F0502020204030204" pitchFamily="34" charset="0"/>
            </a:rPr>
            <a:t>NIH funding: $1.9 billion</a:t>
          </a:r>
          <a:endParaRPr lang="en-US" sz="1800">
            <a:solidFill>
              <a:schemeClr val="tx1"/>
            </a:solidFill>
          </a:endParaRPr>
        </a:p>
      </xdr:txBody>
    </xdr:sp>
    <xdr:clientData/>
  </xdr:twoCellAnchor>
  <xdr:twoCellAnchor>
    <xdr:from>
      <xdr:col>1</xdr:col>
      <xdr:colOff>461777</xdr:colOff>
      <xdr:row>28</xdr:row>
      <xdr:rowOff>101066</xdr:rowOff>
    </xdr:from>
    <xdr:to>
      <xdr:col>1</xdr:col>
      <xdr:colOff>461777</xdr:colOff>
      <xdr:row>31</xdr:row>
      <xdr:rowOff>26838</xdr:rowOff>
    </xdr:to>
    <xdr:cxnSp macro="">
      <xdr:nvCxnSpPr>
        <xdr:cNvPr id="11" name="Straight Arrow Connector 10">
          <a:extLst>
            <a:ext uri="{FF2B5EF4-FFF2-40B4-BE49-F238E27FC236}">
              <a16:creationId xmlns:a16="http://schemas.microsoft.com/office/drawing/2014/main" id="{4941860F-DBFB-49AD-A14E-FDD20575AC82}"/>
            </a:ext>
          </a:extLst>
        </xdr:cNvPr>
        <xdr:cNvCxnSpPr>
          <a:stCxn id="9" idx="2"/>
          <a:endCxn id="8" idx="0"/>
        </xdr:cNvCxnSpPr>
      </xdr:nvCxnSpPr>
      <xdr:spPr>
        <a:xfrm>
          <a:off x="2785877" y="10197566"/>
          <a:ext cx="0" cy="497272"/>
        </a:xfrm>
        <a:prstGeom prst="straightConnector1">
          <a:avLst/>
        </a:prstGeom>
        <a:ln w="57150">
          <a:solidFill>
            <a:schemeClr val="bg2">
              <a:lumMod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1152153</xdr:colOff>
      <xdr:row>26</xdr:row>
      <xdr:rowOff>50533</xdr:rowOff>
    </xdr:from>
    <xdr:to>
      <xdr:col>2</xdr:col>
      <xdr:colOff>2509838</xdr:colOff>
      <xdr:row>26</xdr:row>
      <xdr:rowOff>50533</xdr:rowOff>
    </xdr:to>
    <xdr:cxnSp macro="">
      <xdr:nvCxnSpPr>
        <xdr:cNvPr id="12" name="Straight Arrow Connector 11">
          <a:extLst>
            <a:ext uri="{FF2B5EF4-FFF2-40B4-BE49-F238E27FC236}">
              <a16:creationId xmlns:a16="http://schemas.microsoft.com/office/drawing/2014/main" id="{4D5F7458-43D9-462C-89CC-B5B9ADD23397}"/>
            </a:ext>
          </a:extLst>
        </xdr:cNvPr>
        <xdr:cNvCxnSpPr>
          <a:stCxn id="9" idx="3"/>
          <a:endCxn id="6" idx="1"/>
        </xdr:cNvCxnSpPr>
      </xdr:nvCxnSpPr>
      <xdr:spPr>
        <a:xfrm>
          <a:off x="5571753" y="9766033"/>
          <a:ext cx="1357685" cy="0"/>
        </a:xfrm>
        <a:prstGeom prst="straightConnector1">
          <a:avLst/>
        </a:prstGeom>
        <a:ln w="76200">
          <a:solidFill>
            <a:schemeClr val="bg2">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190627</xdr:colOff>
      <xdr:row>33</xdr:row>
      <xdr:rowOff>75606</xdr:rowOff>
    </xdr:from>
    <xdr:to>
      <xdr:col>2</xdr:col>
      <xdr:colOff>2493731</xdr:colOff>
      <xdr:row>33</xdr:row>
      <xdr:rowOff>75606</xdr:rowOff>
    </xdr:to>
    <xdr:cxnSp macro="">
      <xdr:nvCxnSpPr>
        <xdr:cNvPr id="13" name="Straight Arrow Connector 12">
          <a:extLst>
            <a:ext uri="{FF2B5EF4-FFF2-40B4-BE49-F238E27FC236}">
              <a16:creationId xmlns:a16="http://schemas.microsoft.com/office/drawing/2014/main" id="{97681833-C4BB-4B12-AA1E-40BDA40EC10C}"/>
            </a:ext>
          </a:extLst>
        </xdr:cNvPr>
        <xdr:cNvCxnSpPr>
          <a:stCxn id="8" idx="3"/>
          <a:endCxn id="7" idx="1"/>
        </xdr:cNvCxnSpPr>
      </xdr:nvCxnSpPr>
      <xdr:spPr>
        <a:xfrm>
          <a:off x="4610227" y="11124606"/>
          <a:ext cx="2303104" cy="0"/>
        </a:xfrm>
        <a:prstGeom prst="straightConnector1">
          <a:avLst/>
        </a:prstGeom>
        <a:ln w="76200">
          <a:solidFill>
            <a:schemeClr val="bg2">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190625</xdr:colOff>
      <xdr:row>39</xdr:row>
      <xdr:rowOff>152637</xdr:rowOff>
    </xdr:from>
    <xdr:to>
      <xdr:col>2</xdr:col>
      <xdr:colOff>2509837</xdr:colOff>
      <xdr:row>39</xdr:row>
      <xdr:rowOff>156497</xdr:rowOff>
    </xdr:to>
    <xdr:cxnSp macro="">
      <xdr:nvCxnSpPr>
        <xdr:cNvPr id="14" name="Straight Arrow Connector 13">
          <a:extLst>
            <a:ext uri="{FF2B5EF4-FFF2-40B4-BE49-F238E27FC236}">
              <a16:creationId xmlns:a16="http://schemas.microsoft.com/office/drawing/2014/main" id="{73A493F9-8564-44E2-8397-8984E54C5125}"/>
            </a:ext>
          </a:extLst>
        </xdr:cNvPr>
        <xdr:cNvCxnSpPr>
          <a:cxnSpLocks/>
          <a:stCxn id="4" idx="3"/>
          <a:endCxn id="10" idx="1"/>
        </xdr:cNvCxnSpPr>
      </xdr:nvCxnSpPr>
      <xdr:spPr>
        <a:xfrm flipV="1">
          <a:off x="4610225" y="12344637"/>
          <a:ext cx="2319212" cy="3860"/>
        </a:xfrm>
        <a:prstGeom prst="straightConnector1">
          <a:avLst/>
        </a:prstGeom>
        <a:ln w="76200">
          <a:solidFill>
            <a:schemeClr val="bg2">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8</xdr:row>
      <xdr:rowOff>150812</xdr:rowOff>
    </xdr:from>
    <xdr:to>
      <xdr:col>14</xdr:col>
      <xdr:colOff>447674</xdr:colOff>
      <xdr:row>28</xdr:row>
      <xdr:rowOff>149225</xdr:rowOff>
    </xdr:to>
    <xdr:graphicFrame macro="">
      <xdr:nvGraphicFramePr>
        <xdr:cNvPr id="2" name="Chart 1">
          <a:extLst>
            <a:ext uri="{FF2B5EF4-FFF2-40B4-BE49-F238E27FC236}">
              <a16:creationId xmlns:a16="http://schemas.microsoft.com/office/drawing/2014/main" id="{5EBA2526-B34D-45AB-A27C-3685EC25E7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41</xdr:row>
      <xdr:rowOff>76200</xdr:rowOff>
    </xdr:from>
    <xdr:to>
      <xdr:col>14</xdr:col>
      <xdr:colOff>380999</xdr:colOff>
      <xdr:row>61</xdr:row>
      <xdr:rowOff>93663</xdr:rowOff>
    </xdr:to>
    <xdr:graphicFrame macro="">
      <xdr:nvGraphicFramePr>
        <xdr:cNvPr id="3" name="Chart 2">
          <a:extLst>
            <a:ext uri="{FF2B5EF4-FFF2-40B4-BE49-F238E27FC236}">
              <a16:creationId xmlns:a16="http://schemas.microsoft.com/office/drawing/2014/main" id="{6C868035-D221-4DD8-B6E8-F044DBFD3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221116</xdr:colOff>
      <xdr:row>19</xdr:row>
      <xdr:rowOff>114083</xdr:rowOff>
    </xdr:from>
    <xdr:to>
      <xdr:col>10</xdr:col>
      <xdr:colOff>414618</xdr:colOff>
      <xdr:row>44</xdr:row>
      <xdr:rowOff>100853</xdr:rowOff>
    </xdr:to>
    <xdr:graphicFrame macro="">
      <xdr:nvGraphicFramePr>
        <xdr:cNvPr id="2" name="Chart 1">
          <a:extLst>
            <a:ext uri="{FF2B5EF4-FFF2-40B4-BE49-F238E27FC236}">
              <a16:creationId xmlns:a16="http://schemas.microsoft.com/office/drawing/2014/main" id="{B27E2D28-1535-48F6-95B6-9A77507DA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44450</xdr:colOff>
      <xdr:row>2</xdr:row>
      <xdr:rowOff>36511</xdr:rowOff>
    </xdr:from>
    <xdr:to>
      <xdr:col>15</xdr:col>
      <xdr:colOff>590550</xdr:colOff>
      <xdr:row>25</xdr:row>
      <xdr:rowOff>133350</xdr:rowOff>
    </xdr:to>
    <xdr:graphicFrame macro="">
      <xdr:nvGraphicFramePr>
        <xdr:cNvPr id="2" name="Chart 1">
          <a:extLst>
            <a:ext uri="{FF2B5EF4-FFF2-40B4-BE49-F238E27FC236}">
              <a16:creationId xmlns:a16="http://schemas.microsoft.com/office/drawing/2014/main" id="{90D4F4D4-2517-4CE0-94E0-78DE082F3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57149</xdr:colOff>
      <xdr:row>26</xdr:row>
      <xdr:rowOff>65086</xdr:rowOff>
    </xdr:from>
    <xdr:to>
      <xdr:col>15</xdr:col>
      <xdr:colOff>600075</xdr:colOff>
      <xdr:row>51</xdr:row>
      <xdr:rowOff>9525</xdr:rowOff>
    </xdr:to>
    <xdr:graphicFrame macro="">
      <xdr:nvGraphicFramePr>
        <xdr:cNvPr id="3" name="Chart 2">
          <a:extLst>
            <a:ext uri="{FF2B5EF4-FFF2-40B4-BE49-F238E27FC236}">
              <a16:creationId xmlns:a16="http://schemas.microsoft.com/office/drawing/2014/main" id="{B5AE5F58-FD1B-4892-88E6-C7B80A3F3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19049</xdr:colOff>
      <xdr:row>51</xdr:row>
      <xdr:rowOff>150811</xdr:rowOff>
    </xdr:from>
    <xdr:to>
      <xdr:col>15</xdr:col>
      <xdr:colOff>600075</xdr:colOff>
      <xdr:row>75</xdr:row>
      <xdr:rowOff>38100</xdr:rowOff>
    </xdr:to>
    <xdr:graphicFrame macro="">
      <xdr:nvGraphicFramePr>
        <xdr:cNvPr id="4" name="Chart 3">
          <a:extLst>
            <a:ext uri="{FF2B5EF4-FFF2-40B4-BE49-F238E27FC236}">
              <a16:creationId xmlns:a16="http://schemas.microsoft.com/office/drawing/2014/main" id="{83E43F1E-3B11-461A-AF46-21B791D95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123825</xdr:colOff>
      <xdr:row>1</xdr:row>
      <xdr:rowOff>171450</xdr:rowOff>
    </xdr:from>
    <xdr:to>
      <xdr:col>28</xdr:col>
      <xdr:colOff>463550</xdr:colOff>
      <xdr:row>24</xdr:row>
      <xdr:rowOff>39689</xdr:rowOff>
    </xdr:to>
    <xdr:graphicFrame macro="">
      <xdr:nvGraphicFramePr>
        <xdr:cNvPr id="5" name="Chart 4">
          <a:extLst>
            <a:ext uri="{FF2B5EF4-FFF2-40B4-BE49-F238E27FC236}">
              <a16:creationId xmlns:a16="http://schemas.microsoft.com/office/drawing/2014/main" id="{8145ADEB-640D-4FCB-A35A-2A0645A1E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123825</xdr:colOff>
      <xdr:row>26</xdr:row>
      <xdr:rowOff>38100</xdr:rowOff>
    </xdr:from>
    <xdr:to>
      <xdr:col>29</xdr:col>
      <xdr:colOff>57151</xdr:colOff>
      <xdr:row>50</xdr:row>
      <xdr:rowOff>160339</xdr:rowOff>
    </xdr:to>
    <xdr:graphicFrame macro="">
      <xdr:nvGraphicFramePr>
        <xdr:cNvPr id="6" name="Chart 5">
          <a:extLst>
            <a:ext uri="{FF2B5EF4-FFF2-40B4-BE49-F238E27FC236}">
              <a16:creationId xmlns:a16="http://schemas.microsoft.com/office/drawing/2014/main" id="{C18829DE-FE32-4AA2-A643-C335CC7D5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180975</xdr:colOff>
      <xdr:row>51</xdr:row>
      <xdr:rowOff>142875</xdr:rowOff>
    </xdr:from>
    <xdr:to>
      <xdr:col>29</xdr:col>
      <xdr:colOff>152401</xdr:colOff>
      <xdr:row>75</xdr:row>
      <xdr:rowOff>26989</xdr:rowOff>
    </xdr:to>
    <xdr:graphicFrame macro="">
      <xdr:nvGraphicFramePr>
        <xdr:cNvPr id="8" name="Chart 7">
          <a:extLst>
            <a:ext uri="{FF2B5EF4-FFF2-40B4-BE49-F238E27FC236}">
              <a16:creationId xmlns:a16="http://schemas.microsoft.com/office/drawing/2014/main" id="{029D223C-4DE9-48F0-988B-2392300CE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142875</xdr:colOff>
      <xdr:row>1</xdr:row>
      <xdr:rowOff>76199</xdr:rowOff>
    </xdr:from>
    <xdr:to>
      <xdr:col>21</xdr:col>
      <xdr:colOff>428625</xdr:colOff>
      <xdr:row>29</xdr:row>
      <xdr:rowOff>133350</xdr:rowOff>
    </xdr:to>
    <xdr:graphicFrame macro="">
      <xdr:nvGraphicFramePr>
        <xdr:cNvPr id="2" name="Chart 1">
          <a:extLst>
            <a:ext uri="{FF2B5EF4-FFF2-40B4-BE49-F238E27FC236}">
              <a16:creationId xmlns:a16="http://schemas.microsoft.com/office/drawing/2014/main" id="{0997FDDE-FDB2-41C5-B625-6CDA66B44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35</xdr:row>
      <xdr:rowOff>142875</xdr:rowOff>
    </xdr:from>
    <xdr:to>
      <xdr:col>20</xdr:col>
      <xdr:colOff>447675</xdr:colOff>
      <xdr:row>63</xdr:row>
      <xdr:rowOff>95250</xdr:rowOff>
    </xdr:to>
    <xdr:graphicFrame macro="">
      <xdr:nvGraphicFramePr>
        <xdr:cNvPr id="3" name="Chart 2">
          <a:extLst>
            <a:ext uri="{FF2B5EF4-FFF2-40B4-BE49-F238E27FC236}">
              <a16:creationId xmlns:a16="http://schemas.microsoft.com/office/drawing/2014/main" id="{C487634A-EF86-4005-92F5-F84693553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xdr:colOff>
      <xdr:row>68</xdr:row>
      <xdr:rowOff>104775</xdr:rowOff>
    </xdr:from>
    <xdr:to>
      <xdr:col>22</xdr:col>
      <xdr:colOff>304800</xdr:colOff>
      <xdr:row>96</xdr:row>
      <xdr:rowOff>161926</xdr:rowOff>
    </xdr:to>
    <xdr:graphicFrame macro="">
      <xdr:nvGraphicFramePr>
        <xdr:cNvPr id="4" name="Chart 3">
          <a:extLst>
            <a:ext uri="{FF2B5EF4-FFF2-40B4-BE49-F238E27FC236}">
              <a16:creationId xmlns:a16="http://schemas.microsoft.com/office/drawing/2014/main" id="{619CE93A-01A3-4ACD-A759-8162FBE73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600075</xdr:colOff>
      <xdr:row>102</xdr:row>
      <xdr:rowOff>47625</xdr:rowOff>
    </xdr:from>
    <xdr:to>
      <xdr:col>21</xdr:col>
      <xdr:colOff>238125</xdr:colOff>
      <xdr:row>130</xdr:row>
      <xdr:rowOff>0</xdr:rowOff>
    </xdr:to>
    <xdr:graphicFrame macro="">
      <xdr:nvGraphicFramePr>
        <xdr:cNvPr id="5" name="Chart 4">
          <a:extLst>
            <a:ext uri="{FF2B5EF4-FFF2-40B4-BE49-F238E27FC236}">
              <a16:creationId xmlns:a16="http://schemas.microsoft.com/office/drawing/2014/main" id="{DC9AAB26-90EE-4EFF-81E4-A4E708795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249019</xdr:colOff>
      <xdr:row>1</xdr:row>
      <xdr:rowOff>136960</xdr:rowOff>
    </xdr:from>
    <xdr:to>
      <xdr:col>38</xdr:col>
      <xdr:colOff>534770</xdr:colOff>
      <xdr:row>30</xdr:row>
      <xdr:rowOff>7347</xdr:rowOff>
    </xdr:to>
    <xdr:graphicFrame macro="">
      <xdr:nvGraphicFramePr>
        <xdr:cNvPr id="6" name="Chart 5">
          <a:extLst>
            <a:ext uri="{FF2B5EF4-FFF2-40B4-BE49-F238E27FC236}">
              <a16:creationId xmlns:a16="http://schemas.microsoft.com/office/drawing/2014/main" id="{A76A41DE-4434-4446-AD2F-C107E5088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D9B38-39D9-4295-B64F-508A85AFA47C}">
  <dimension ref="A1:K24"/>
  <sheetViews>
    <sheetView topLeftCell="B1" zoomScale="85" zoomScaleNormal="85" workbookViewId="0">
      <selection activeCell="B14" sqref="B14"/>
    </sheetView>
  </sheetViews>
  <sheetFormatPr defaultRowHeight="14.5"/>
  <cols>
    <col min="1" max="1" width="34.81640625" customWidth="1"/>
    <col min="2" max="2" width="31.453125" customWidth="1"/>
    <col min="3" max="3" width="39.1796875" customWidth="1"/>
    <col min="4" max="4" width="30.81640625" customWidth="1"/>
    <col min="5" max="5" width="27" customWidth="1"/>
    <col min="6" max="6" width="34.81640625" customWidth="1"/>
    <col min="7" max="7" width="53.453125" customWidth="1"/>
    <col min="8" max="8" width="15.26953125" customWidth="1"/>
  </cols>
  <sheetData>
    <row r="1" spans="1:11">
      <c r="A1" s="152" t="s">
        <v>34</v>
      </c>
      <c r="B1" s="153"/>
      <c r="C1" s="154"/>
      <c r="D1" s="154"/>
      <c r="E1" s="155"/>
      <c r="F1" s="156"/>
      <c r="G1" s="156"/>
      <c r="H1" s="51"/>
      <c r="I1" s="51"/>
      <c r="J1" s="51"/>
    </row>
    <row r="2" spans="1:11">
      <c r="A2" s="156"/>
      <c r="B2" s="52" t="s">
        <v>0</v>
      </c>
      <c r="C2" s="53" t="s">
        <v>1</v>
      </c>
      <c r="D2" s="156" t="s">
        <v>16</v>
      </c>
      <c r="E2" s="157" t="s">
        <v>17</v>
      </c>
      <c r="F2" s="146" t="s">
        <v>1399</v>
      </c>
      <c r="G2" s="146" t="s">
        <v>1400</v>
      </c>
      <c r="H2" s="124"/>
      <c r="I2" s="124"/>
      <c r="J2" s="51"/>
    </row>
    <row r="3" spans="1:11">
      <c r="A3" s="158" t="s">
        <v>18</v>
      </c>
      <c r="B3" s="148"/>
      <c r="C3" s="149"/>
      <c r="D3" s="159">
        <v>235</v>
      </c>
      <c r="E3" s="160" t="s">
        <v>2364</v>
      </c>
      <c r="F3" s="158"/>
      <c r="G3" s="158"/>
      <c r="H3" s="124"/>
      <c r="I3" s="124"/>
      <c r="J3" s="51"/>
    </row>
    <row r="4" spans="1:11">
      <c r="A4" s="158" t="s">
        <v>3</v>
      </c>
      <c r="B4" s="161">
        <v>387</v>
      </c>
      <c r="C4" s="162" t="s">
        <v>4</v>
      </c>
      <c r="D4" s="158"/>
      <c r="E4" s="160"/>
      <c r="F4" s="158" t="s">
        <v>75</v>
      </c>
      <c r="G4" s="158" t="s">
        <v>1401</v>
      </c>
      <c r="H4" s="124"/>
      <c r="I4" s="124"/>
      <c r="J4" s="51"/>
    </row>
    <row r="5" spans="1:11">
      <c r="A5" s="158"/>
      <c r="B5" s="148"/>
      <c r="C5" s="149"/>
      <c r="D5" s="158"/>
      <c r="E5" s="150"/>
      <c r="F5" s="158"/>
      <c r="G5" s="158"/>
      <c r="H5" s="124"/>
      <c r="I5" s="124"/>
      <c r="J5" s="51"/>
    </row>
    <row r="6" spans="1:11">
      <c r="A6" s="158" t="s">
        <v>20</v>
      </c>
      <c r="B6" s="161" t="s">
        <v>5</v>
      </c>
      <c r="C6" s="162" t="s">
        <v>4</v>
      </c>
      <c r="D6" s="159" t="s">
        <v>21</v>
      </c>
      <c r="E6" s="160" t="s">
        <v>19</v>
      </c>
      <c r="F6" s="158"/>
      <c r="G6" s="158"/>
      <c r="H6" s="124"/>
      <c r="I6" s="124"/>
      <c r="J6" s="51"/>
    </row>
    <row r="7" spans="1:11">
      <c r="A7" s="158" t="s">
        <v>22</v>
      </c>
      <c r="B7" s="161" t="s">
        <v>6</v>
      </c>
      <c r="C7" s="162" t="s">
        <v>7</v>
      </c>
      <c r="D7" s="159"/>
      <c r="E7" s="160"/>
      <c r="F7" s="158"/>
      <c r="G7" s="158"/>
      <c r="H7" s="51"/>
      <c r="I7" s="51"/>
      <c r="J7" s="51"/>
    </row>
    <row r="8" spans="1:11">
      <c r="A8" s="158" t="s">
        <v>23</v>
      </c>
      <c r="B8" s="161" t="s">
        <v>24</v>
      </c>
      <c r="C8" s="162" t="s">
        <v>25</v>
      </c>
      <c r="D8" s="159"/>
      <c r="E8" s="160"/>
      <c r="F8" s="158"/>
      <c r="G8" s="158"/>
      <c r="H8" s="51"/>
      <c r="I8" s="51"/>
      <c r="J8" s="51"/>
    </row>
    <row r="9" spans="1:11">
      <c r="A9" s="152" t="s">
        <v>35</v>
      </c>
      <c r="B9" s="153"/>
      <c r="C9" s="154"/>
      <c r="D9" s="154"/>
      <c r="E9" s="155"/>
      <c r="F9" s="155"/>
      <c r="G9" s="155"/>
      <c r="H9" s="51"/>
      <c r="I9" s="51"/>
      <c r="J9" s="51"/>
    </row>
    <row r="10" spans="1:11">
      <c r="A10" s="158" t="s">
        <v>26</v>
      </c>
      <c r="B10" s="158" t="s">
        <v>27</v>
      </c>
      <c r="C10" s="158" t="s">
        <v>28</v>
      </c>
      <c r="D10" s="150" t="s">
        <v>29</v>
      </c>
      <c r="E10" s="163" t="s">
        <v>30</v>
      </c>
      <c r="F10" s="164" t="s">
        <v>279</v>
      </c>
      <c r="G10" s="164" t="s">
        <v>277</v>
      </c>
      <c r="H10" s="51"/>
      <c r="I10" s="51"/>
      <c r="J10" s="51"/>
      <c r="K10" s="41"/>
    </row>
    <row r="11" spans="1:11">
      <c r="A11" s="158" t="s">
        <v>2</v>
      </c>
      <c r="B11" s="160">
        <v>2550350</v>
      </c>
      <c r="C11" s="160">
        <v>354156</v>
      </c>
      <c r="D11" s="160">
        <v>321023</v>
      </c>
      <c r="E11" s="165">
        <v>247324576193</v>
      </c>
      <c r="F11" s="166">
        <v>1</v>
      </c>
      <c r="G11" s="164" t="s">
        <v>278</v>
      </c>
      <c r="H11" s="51"/>
      <c r="I11" s="51"/>
      <c r="J11" s="51"/>
    </row>
    <row r="12" spans="1:11">
      <c r="A12" s="158"/>
      <c r="B12" s="150"/>
      <c r="C12" s="167"/>
      <c r="D12" s="167"/>
      <c r="E12" s="163"/>
      <c r="F12" s="164"/>
      <c r="G12" s="164"/>
      <c r="H12" s="51"/>
      <c r="I12" s="51"/>
      <c r="J12" s="51"/>
    </row>
    <row r="13" spans="1:11">
      <c r="A13" s="158" t="s">
        <v>33</v>
      </c>
      <c r="B13" s="160">
        <v>2278648</v>
      </c>
      <c r="C13" s="160">
        <v>329368</v>
      </c>
      <c r="D13" s="160">
        <v>288366</v>
      </c>
      <c r="E13" s="165">
        <v>209979809340</v>
      </c>
      <c r="F13" s="168">
        <f>E13/$E$11</f>
        <v>0.84900503044283815</v>
      </c>
      <c r="G13" s="164" t="s">
        <v>278</v>
      </c>
      <c r="H13" s="51"/>
      <c r="I13" s="51"/>
      <c r="J13" s="51"/>
    </row>
    <row r="14" spans="1:11">
      <c r="A14" s="158" t="s">
        <v>3</v>
      </c>
      <c r="B14" s="160">
        <v>271702</v>
      </c>
      <c r="C14" s="151">
        <v>24788</v>
      </c>
      <c r="D14" s="160">
        <v>32657</v>
      </c>
      <c r="E14" s="165">
        <v>37344766853</v>
      </c>
      <c r="F14" s="168">
        <f t="shared" ref="F14:F19" si="0">E14/$E$11</f>
        <v>0.15099496955716188</v>
      </c>
      <c r="G14" s="166">
        <v>1</v>
      </c>
      <c r="H14" s="51"/>
      <c r="I14" s="51"/>
      <c r="J14" s="51"/>
      <c r="K14" s="42"/>
    </row>
    <row r="15" spans="1:11">
      <c r="A15" s="158" t="s">
        <v>31</v>
      </c>
      <c r="B15" s="169">
        <f>B14-B17</f>
        <v>246876</v>
      </c>
      <c r="C15" s="169">
        <f>C14-C17</f>
        <v>22101</v>
      </c>
      <c r="D15" s="169">
        <f>D14-D17</f>
        <v>28682</v>
      </c>
      <c r="E15" s="170">
        <f>E14-E17</f>
        <v>27320901065</v>
      </c>
      <c r="F15" s="168">
        <f t="shared" si="0"/>
        <v>0.11046577532060585</v>
      </c>
      <c r="G15" s="168">
        <f>E15/$E$14</f>
        <v>0.73158579815327573</v>
      </c>
      <c r="H15" s="51"/>
      <c r="I15" s="51"/>
      <c r="J15" s="51"/>
    </row>
    <row r="16" spans="1:11">
      <c r="A16" s="158"/>
      <c r="B16" s="158"/>
      <c r="C16" s="158"/>
      <c r="D16" s="150"/>
      <c r="E16" s="163"/>
      <c r="F16" s="168"/>
      <c r="G16" s="168"/>
      <c r="H16" s="51"/>
      <c r="I16" s="51"/>
      <c r="J16" s="51"/>
    </row>
    <row r="17" spans="1:10">
      <c r="A17" s="158" t="s">
        <v>20</v>
      </c>
      <c r="B17" s="159">
        <v>24826</v>
      </c>
      <c r="C17" s="159">
        <v>2687</v>
      </c>
      <c r="D17" s="160">
        <v>3975</v>
      </c>
      <c r="E17" s="165">
        <v>10023865788</v>
      </c>
      <c r="F17" s="168">
        <f t="shared" si="0"/>
        <v>4.0529194236556036E-2</v>
      </c>
      <c r="G17" s="168">
        <f t="shared" ref="G17:G19" si="1">E17/$E$14</f>
        <v>0.26841420184672427</v>
      </c>
      <c r="H17" s="51"/>
      <c r="I17" s="51"/>
      <c r="J17" s="51"/>
    </row>
    <row r="18" spans="1:10">
      <c r="A18" s="158" t="s">
        <v>32</v>
      </c>
      <c r="B18" s="159">
        <v>12340</v>
      </c>
      <c r="C18" s="159">
        <v>1967</v>
      </c>
      <c r="D18" s="160">
        <v>2834</v>
      </c>
      <c r="E18" s="165">
        <v>8103178596</v>
      </c>
      <c r="F18" s="168">
        <f t="shared" si="0"/>
        <v>3.2763337638054522E-2</v>
      </c>
      <c r="G18" s="168">
        <f t="shared" si="1"/>
        <v>0.21698297455963503</v>
      </c>
      <c r="H18" s="51"/>
      <c r="I18" s="51"/>
      <c r="J18" s="51"/>
    </row>
    <row r="19" spans="1:10">
      <c r="A19" s="158" t="s">
        <v>23</v>
      </c>
      <c r="B19" s="159">
        <v>12486</v>
      </c>
      <c r="C19" s="159">
        <v>720</v>
      </c>
      <c r="D19" s="160">
        <v>1141</v>
      </c>
      <c r="E19" s="165">
        <v>1920687192</v>
      </c>
      <c r="F19" s="168">
        <f t="shared" si="0"/>
        <v>7.7658565985015164E-3</v>
      </c>
      <c r="G19" s="168">
        <f t="shared" si="1"/>
        <v>5.1431227287089258E-2</v>
      </c>
      <c r="H19" s="51"/>
      <c r="I19" s="51"/>
      <c r="J19" s="51"/>
    </row>
    <row r="20" spans="1:10">
      <c r="A20" s="84"/>
      <c r="B20" s="84"/>
      <c r="C20" s="51"/>
      <c r="D20" s="51"/>
    </row>
    <row r="24" spans="1:10">
      <c r="A24" s="3" t="s">
        <v>36</v>
      </c>
      <c r="B24" s="54"/>
      <c r="C24" s="54"/>
      <c r="D24" s="54"/>
      <c r="E24" s="54"/>
      <c r="F24" s="51"/>
      <c r="G24" s="51"/>
      <c r="H24" s="51"/>
      <c r="I24" s="51"/>
      <c r="J24" s="51"/>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940A4-E6E3-4BFB-8C38-A3C92ED6A88F}">
  <dimension ref="A1:C18"/>
  <sheetViews>
    <sheetView workbookViewId="0">
      <selection activeCell="A6" sqref="A6"/>
    </sheetView>
  </sheetViews>
  <sheetFormatPr defaultRowHeight="14.5"/>
  <cols>
    <col min="1" max="1" width="22.453125" customWidth="1"/>
    <col min="2" max="2" width="26.54296875" customWidth="1"/>
    <col min="3" max="3" width="31" customWidth="1"/>
  </cols>
  <sheetData>
    <row r="1" spans="1:3" ht="15" thickBot="1">
      <c r="A1" s="55"/>
    </row>
    <row r="2" spans="1:3">
      <c r="A2" s="280"/>
      <c r="B2" s="5" t="s">
        <v>39</v>
      </c>
      <c r="C2" s="5" t="s">
        <v>40</v>
      </c>
    </row>
    <row r="3" spans="1:3" ht="15" thickBot="1">
      <c r="A3" s="281"/>
      <c r="B3" s="210">
        <v>184</v>
      </c>
      <c r="C3" s="209">
        <v>16</v>
      </c>
    </row>
    <row r="4" spans="1:3">
      <c r="A4" s="280"/>
      <c r="B4" s="6" t="s">
        <v>41</v>
      </c>
      <c r="C4" s="6" t="s">
        <v>42</v>
      </c>
    </row>
    <row r="5" spans="1:3" ht="15" thickBot="1">
      <c r="A5" s="281"/>
      <c r="B5" s="210">
        <v>187</v>
      </c>
      <c r="C5" s="209">
        <v>13</v>
      </c>
    </row>
    <row r="6" spans="1:3" ht="29">
      <c r="A6" s="55" t="s">
        <v>114</v>
      </c>
      <c r="B6" s="4"/>
      <c r="C6" s="4"/>
    </row>
    <row r="7" spans="1:3">
      <c r="A7" s="7" t="s">
        <v>43</v>
      </c>
      <c r="B7" s="8">
        <v>0.85672999999999999</v>
      </c>
      <c r="C7" s="4" t="s">
        <v>80</v>
      </c>
    </row>
    <row r="8" spans="1:3">
      <c r="A8" s="9" t="s">
        <v>44</v>
      </c>
      <c r="B8" s="10">
        <v>0.99636999999999998</v>
      </c>
      <c r="C8" s="11" t="s">
        <v>81</v>
      </c>
    </row>
    <row r="9" spans="1:3">
      <c r="A9" s="7" t="s">
        <v>45</v>
      </c>
      <c r="B9" s="8">
        <v>0.91</v>
      </c>
      <c r="C9" s="4" t="s">
        <v>82</v>
      </c>
    </row>
    <row r="10" spans="1:3">
      <c r="A10" s="1" t="s">
        <v>46</v>
      </c>
      <c r="B10" s="10">
        <v>0.99063000000000001</v>
      </c>
      <c r="C10" s="11" t="s">
        <v>83</v>
      </c>
    </row>
    <row r="12" spans="1:3">
      <c r="B12" t="s">
        <v>78</v>
      </c>
    </row>
    <row r="13" spans="1:3">
      <c r="A13" t="s">
        <v>276</v>
      </c>
      <c r="B13" t="s">
        <v>79</v>
      </c>
    </row>
    <row r="14" spans="1:3">
      <c r="A14" t="s">
        <v>115</v>
      </c>
    </row>
    <row r="15" spans="1:3">
      <c r="A15" t="s">
        <v>43</v>
      </c>
      <c r="B15" s="41">
        <v>0.93401015228426398</v>
      </c>
      <c r="C15" s="4" t="s">
        <v>80</v>
      </c>
    </row>
    <row r="16" spans="1:3">
      <c r="A16" t="s">
        <v>44</v>
      </c>
      <c r="B16" s="41">
        <v>0.9211822660098522</v>
      </c>
      <c r="C16" s="11" t="s">
        <v>81</v>
      </c>
    </row>
    <row r="17" spans="1:3">
      <c r="A17" t="s">
        <v>112</v>
      </c>
      <c r="B17" s="41">
        <v>0.92</v>
      </c>
      <c r="C17" s="4" t="s">
        <v>82</v>
      </c>
    </row>
    <row r="18" spans="1:3">
      <c r="A18" t="s">
        <v>113</v>
      </c>
      <c r="B18" s="41">
        <v>0.93500000000000005</v>
      </c>
      <c r="C18" s="11" t="s">
        <v>83</v>
      </c>
    </row>
  </sheetData>
  <mergeCells count="2">
    <mergeCell ref="A2:A3"/>
    <mergeCell ref="A4:A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7EF51-1B00-4429-B184-54F736E6868A}">
  <dimension ref="A1:U76"/>
  <sheetViews>
    <sheetView topLeftCell="A22" zoomScaleNormal="100" workbookViewId="0">
      <selection activeCell="P10" sqref="P10"/>
    </sheetView>
  </sheetViews>
  <sheetFormatPr defaultColWidth="8.7265625" defaultRowHeight="14.5"/>
  <cols>
    <col min="1" max="2" width="8.7265625" style="12"/>
    <col min="3" max="3" width="20.1796875" style="12" customWidth="1"/>
    <col min="4" max="6" width="8.7265625" style="12"/>
    <col min="7" max="7" width="9.453125" style="12" customWidth="1"/>
    <col min="8" max="11" width="8.7265625" style="12"/>
    <col min="12" max="12" width="8.7265625" style="270"/>
    <col min="13" max="13" width="10.7265625" style="12" customWidth="1"/>
    <col min="14" max="14" width="15.54296875" style="12" customWidth="1"/>
    <col min="15" max="15" width="17.26953125" style="12" customWidth="1"/>
    <col min="16" max="16" width="12.81640625" style="12" customWidth="1"/>
    <col min="17" max="17" width="18.7265625" style="12" customWidth="1"/>
    <col min="18" max="18" width="16.54296875" style="12" customWidth="1"/>
    <col min="19" max="19" width="21.54296875" style="12" customWidth="1"/>
    <col min="20" max="16384" width="8.7265625" style="12"/>
  </cols>
  <sheetData>
    <row r="1" spans="1:20">
      <c r="A1" s="12" t="s">
        <v>268</v>
      </c>
      <c r="B1" s="12" t="s">
        <v>267</v>
      </c>
      <c r="C1" s="12" t="s">
        <v>266</v>
      </c>
      <c r="D1" s="12" t="s">
        <v>296</v>
      </c>
      <c r="E1" s="12" t="s">
        <v>297</v>
      </c>
      <c r="F1" s="12" t="s">
        <v>298</v>
      </c>
      <c r="G1" s="12" t="s">
        <v>299</v>
      </c>
      <c r="H1" s="12" t="s">
        <v>302</v>
      </c>
      <c r="I1" s="12" t="s">
        <v>301</v>
      </c>
      <c r="J1" s="12" t="s">
        <v>300</v>
      </c>
      <c r="K1" s="12" t="s">
        <v>270</v>
      </c>
      <c r="M1" s="12" t="s">
        <v>2374</v>
      </c>
    </row>
    <row r="2" spans="1:20">
      <c r="A2" s="12" t="s">
        <v>265</v>
      </c>
      <c r="B2" s="12" t="s">
        <v>264</v>
      </c>
      <c r="C2" s="12" t="s">
        <v>141</v>
      </c>
      <c r="D2" s="12">
        <v>92</v>
      </c>
      <c r="E2" s="12">
        <v>107.7</v>
      </c>
      <c r="F2" s="12">
        <v>1045.3</v>
      </c>
      <c r="G2" s="12">
        <f t="shared" ref="G2:G33" si="0">SUM(D2:F2)</f>
        <v>1245</v>
      </c>
      <c r="H2" s="12">
        <v>7.4806169999999996</v>
      </c>
      <c r="I2" s="12">
        <v>0</v>
      </c>
      <c r="J2" s="12">
        <v>2.3303799999999999</v>
      </c>
      <c r="K2" s="12">
        <f t="shared" ref="K2:K33" si="1">SUM(H2:J2)</f>
        <v>9.8109970000000004</v>
      </c>
      <c r="L2" s="272"/>
      <c r="M2" s="117" t="s">
        <v>2354</v>
      </c>
    </row>
    <row r="3" spans="1:20">
      <c r="A3" s="12" t="s">
        <v>263</v>
      </c>
      <c r="B3" s="12" t="s">
        <v>262</v>
      </c>
      <c r="C3" s="12" t="s">
        <v>136</v>
      </c>
      <c r="D3" s="12">
        <v>90.9</v>
      </c>
      <c r="E3" s="12">
        <v>84.1</v>
      </c>
      <c r="F3" s="12">
        <v>215.2</v>
      </c>
      <c r="G3" s="12">
        <f t="shared" si="0"/>
        <v>390.2</v>
      </c>
      <c r="H3" s="12">
        <v>0</v>
      </c>
      <c r="I3" s="12">
        <v>0</v>
      </c>
      <c r="J3" s="12">
        <v>0</v>
      </c>
      <c r="K3" s="12">
        <f t="shared" si="1"/>
        <v>0</v>
      </c>
      <c r="M3" s="74"/>
      <c r="N3" s="74" t="s">
        <v>273</v>
      </c>
      <c r="O3" s="74" t="s">
        <v>295</v>
      </c>
      <c r="P3" s="74" t="s">
        <v>274</v>
      </c>
      <c r="Q3" s="228" t="s">
        <v>212</v>
      </c>
      <c r="R3" s="228" t="s">
        <v>275</v>
      </c>
      <c r="S3" s="138"/>
      <c r="T3" s="137"/>
    </row>
    <row r="4" spans="1:20">
      <c r="A4" s="12" t="s">
        <v>261</v>
      </c>
      <c r="B4" s="12" t="s">
        <v>260</v>
      </c>
      <c r="C4" s="12" t="s">
        <v>136</v>
      </c>
      <c r="E4" s="12">
        <v>18.2</v>
      </c>
      <c r="F4" s="12">
        <v>88.5</v>
      </c>
      <c r="G4" s="12">
        <f t="shared" si="0"/>
        <v>106.7</v>
      </c>
      <c r="H4" s="12">
        <v>0</v>
      </c>
      <c r="I4" s="12">
        <v>0</v>
      </c>
      <c r="J4" s="12">
        <v>23.617674000000001</v>
      </c>
      <c r="K4" s="12">
        <f t="shared" si="1"/>
        <v>23.617674000000001</v>
      </c>
      <c r="M4" s="80" t="s">
        <v>116</v>
      </c>
      <c r="N4" s="50">
        <f>AVERAGE(H2:H61)</f>
        <v>10.460054416666669</v>
      </c>
      <c r="O4" s="50">
        <f>AVERAGE(D2:D61)</f>
        <v>54.887804878048769</v>
      </c>
      <c r="P4" s="41">
        <f>N4/O4</f>
        <v>0.19057155664918837</v>
      </c>
      <c r="Q4" s="229">
        <v>56.62</v>
      </c>
      <c r="R4" s="88">
        <f>N4/Q4</f>
        <v>0.18474133551159783</v>
      </c>
      <c r="S4" s="139"/>
      <c r="T4" s="137"/>
    </row>
    <row r="5" spans="1:20">
      <c r="A5" s="12" t="s">
        <v>259</v>
      </c>
      <c r="B5" s="12" t="s">
        <v>258</v>
      </c>
      <c r="C5" s="12" t="s">
        <v>148</v>
      </c>
      <c r="D5" s="12">
        <v>74.5</v>
      </c>
      <c r="E5" s="12">
        <v>136</v>
      </c>
      <c r="F5" s="12">
        <v>606.5</v>
      </c>
      <c r="G5" s="12">
        <f t="shared" si="0"/>
        <v>817</v>
      </c>
      <c r="H5" s="12">
        <v>1.8484750000000001</v>
      </c>
      <c r="I5" s="12">
        <v>1.9676750000000001</v>
      </c>
      <c r="J5" s="12">
        <v>0</v>
      </c>
      <c r="K5" s="12">
        <f t="shared" si="1"/>
        <v>3.8161500000000004</v>
      </c>
      <c r="M5" s="80" t="s">
        <v>117</v>
      </c>
      <c r="N5" s="50">
        <f>AVERAGE(I2:I61)</f>
        <v>29.945285916666666</v>
      </c>
      <c r="O5" s="50">
        <f>AVERAGE(E2:E61)</f>
        <v>103.58076923076926</v>
      </c>
      <c r="P5" s="41">
        <f>N5/O5</f>
        <v>0.28910082575223089</v>
      </c>
      <c r="Q5" s="229">
        <v>95.4</v>
      </c>
      <c r="R5" s="88">
        <f>N5/Q5</f>
        <v>0.3138918859189378</v>
      </c>
      <c r="S5" s="139"/>
      <c r="T5" s="137"/>
    </row>
    <row r="6" spans="1:20">
      <c r="A6" s="12" t="s">
        <v>257</v>
      </c>
      <c r="B6" s="12" t="s">
        <v>256</v>
      </c>
      <c r="C6" s="12" t="s">
        <v>148</v>
      </c>
      <c r="D6" s="12">
        <v>28.4</v>
      </c>
      <c r="E6" s="12">
        <v>23.9</v>
      </c>
      <c r="F6" s="12">
        <v>299</v>
      </c>
      <c r="G6" s="12">
        <f t="shared" si="0"/>
        <v>351.3</v>
      </c>
      <c r="H6" s="12">
        <v>4.3017630000000002</v>
      </c>
      <c r="I6" s="12">
        <v>218.821054</v>
      </c>
      <c r="J6" s="12">
        <v>0</v>
      </c>
      <c r="K6" s="12">
        <f t="shared" si="1"/>
        <v>223.122817</v>
      </c>
      <c r="L6" s="273"/>
      <c r="M6" s="80" t="s">
        <v>118</v>
      </c>
      <c r="N6" s="208">
        <f>AVERAGE(J2:J61)</f>
        <v>14.38762015</v>
      </c>
      <c r="O6" s="208">
        <f>AVERAGE(F2:F61)</f>
        <v>298.27115384615388</v>
      </c>
      <c r="P6" s="196">
        <f>N6/O6</f>
        <v>4.8236713354523821E-2</v>
      </c>
      <c r="Q6" s="230">
        <v>346.87</v>
      </c>
      <c r="R6" s="120">
        <f>N6/Q6</f>
        <v>4.1478421743016115E-2</v>
      </c>
      <c r="S6" s="139"/>
      <c r="T6" s="137"/>
    </row>
    <row r="7" spans="1:20">
      <c r="A7" s="12" t="s">
        <v>255</v>
      </c>
      <c r="B7" s="12" t="s">
        <v>254</v>
      </c>
      <c r="C7" s="12" t="s">
        <v>136</v>
      </c>
      <c r="F7" s="12">
        <v>155.9</v>
      </c>
      <c r="G7" s="12">
        <f t="shared" si="0"/>
        <v>155.9</v>
      </c>
      <c r="H7" s="12">
        <v>0</v>
      </c>
      <c r="I7" s="12">
        <v>0</v>
      </c>
      <c r="J7" s="12">
        <v>0</v>
      </c>
      <c r="K7" s="12">
        <f t="shared" si="1"/>
        <v>0</v>
      </c>
      <c r="M7" s="77" t="s">
        <v>294</v>
      </c>
      <c r="N7" s="207">
        <f>SUM(N4:N6)</f>
        <v>54.792960483333331</v>
      </c>
      <c r="O7" s="207">
        <f>SUM(O4:O6)</f>
        <v>456.7397279549719</v>
      </c>
      <c r="P7" s="214">
        <f>N7/O7</f>
        <v>0.11996539195017243</v>
      </c>
      <c r="Q7" s="229">
        <f>SUM(Q4:Q6)</f>
        <v>498.89</v>
      </c>
      <c r="R7" s="231">
        <f>N7/Q7</f>
        <v>0.10982974299611804</v>
      </c>
      <c r="S7" s="139"/>
      <c r="T7" s="137"/>
    </row>
    <row r="8" spans="1:20">
      <c r="A8" s="12" t="s">
        <v>253</v>
      </c>
      <c r="B8" s="12" t="s">
        <v>252</v>
      </c>
      <c r="C8" s="12" t="s">
        <v>148</v>
      </c>
      <c r="E8" s="12">
        <v>47.2</v>
      </c>
      <c r="F8" s="12">
        <v>281.89999999999998</v>
      </c>
      <c r="G8" s="12">
        <f t="shared" si="0"/>
        <v>329.09999999999997</v>
      </c>
      <c r="H8" s="12">
        <v>0</v>
      </c>
      <c r="I8" s="12">
        <v>0</v>
      </c>
      <c r="J8" s="12">
        <v>0</v>
      </c>
      <c r="K8" s="12">
        <f t="shared" si="1"/>
        <v>0</v>
      </c>
      <c r="M8" s="206"/>
      <c r="N8" s="50"/>
      <c r="O8" s="208"/>
      <c r="P8" s="198"/>
      <c r="Q8" s="137"/>
      <c r="R8" s="137"/>
      <c r="S8" s="137"/>
      <c r="T8" s="137"/>
    </row>
    <row r="9" spans="1:20">
      <c r="A9" s="12" t="s">
        <v>251</v>
      </c>
      <c r="B9" s="12" t="s">
        <v>250</v>
      </c>
      <c r="C9" s="12" t="s">
        <v>148</v>
      </c>
      <c r="D9" s="12">
        <v>60.7</v>
      </c>
      <c r="E9" s="12">
        <v>67.5</v>
      </c>
      <c r="F9" s="12">
        <v>191.2</v>
      </c>
      <c r="G9" s="12">
        <f t="shared" si="0"/>
        <v>319.39999999999998</v>
      </c>
      <c r="H9" s="12">
        <v>0.15116499999999999</v>
      </c>
      <c r="I9" s="12">
        <v>0</v>
      </c>
      <c r="J9" s="12">
        <v>0</v>
      </c>
      <c r="K9" s="12">
        <f t="shared" si="1"/>
        <v>0.15116499999999999</v>
      </c>
      <c r="N9" s="50"/>
      <c r="O9" s="50"/>
      <c r="P9" s="232"/>
      <c r="Q9" s="227"/>
      <c r="R9" s="50"/>
      <c r="S9" s="137"/>
      <c r="T9" s="137"/>
    </row>
    <row r="10" spans="1:20">
      <c r="A10" s="12" t="s">
        <v>249</v>
      </c>
      <c r="B10" s="12" t="s">
        <v>248</v>
      </c>
      <c r="C10" s="12" t="s">
        <v>136</v>
      </c>
      <c r="E10" s="12">
        <v>160</v>
      </c>
      <c r="G10" s="12">
        <f t="shared" si="0"/>
        <v>160</v>
      </c>
      <c r="H10" s="12">
        <v>0</v>
      </c>
      <c r="I10" s="12">
        <v>22.550263999999999</v>
      </c>
      <c r="J10" s="12">
        <v>0</v>
      </c>
      <c r="K10" s="12">
        <f t="shared" si="1"/>
        <v>22.550263999999999</v>
      </c>
      <c r="P10" s="50"/>
      <c r="Q10" s="137"/>
      <c r="R10" s="137"/>
      <c r="S10" s="137"/>
      <c r="T10" s="137"/>
    </row>
    <row r="11" spans="1:20">
      <c r="A11" s="12" t="s">
        <v>247</v>
      </c>
      <c r="B11" s="12" t="s">
        <v>246</v>
      </c>
      <c r="C11" s="12" t="s">
        <v>136</v>
      </c>
      <c r="D11" s="12">
        <v>24.2</v>
      </c>
      <c r="E11" s="12">
        <v>151.30000000000001</v>
      </c>
      <c r="F11" s="12">
        <v>125.8</v>
      </c>
      <c r="G11" s="12">
        <f t="shared" si="0"/>
        <v>301.3</v>
      </c>
      <c r="H11" s="12">
        <v>0</v>
      </c>
      <c r="I11" s="12">
        <v>0</v>
      </c>
      <c r="J11" s="12">
        <v>0</v>
      </c>
      <c r="K11" s="12">
        <f t="shared" si="1"/>
        <v>0</v>
      </c>
      <c r="M11" s="12" t="s">
        <v>2373</v>
      </c>
      <c r="N11" s="80"/>
      <c r="O11" s="80"/>
      <c r="P11" s="80"/>
      <c r="Q11" s="118"/>
      <c r="R11" s="196"/>
      <c r="S11" s="137"/>
    </row>
    <row r="12" spans="1:20">
      <c r="A12" s="12" t="s">
        <v>244</v>
      </c>
      <c r="B12" s="12" t="s">
        <v>243</v>
      </c>
      <c r="C12" s="12" t="s">
        <v>148</v>
      </c>
      <c r="D12" s="12">
        <v>34.9</v>
      </c>
      <c r="E12" s="12">
        <v>106.8</v>
      </c>
      <c r="F12" s="12">
        <v>373.2</v>
      </c>
      <c r="G12" s="12">
        <f t="shared" si="0"/>
        <v>514.9</v>
      </c>
      <c r="H12" s="12">
        <v>0</v>
      </c>
      <c r="I12" s="12">
        <v>1.93624</v>
      </c>
      <c r="J12" s="12">
        <v>0.198768</v>
      </c>
      <c r="K12" s="12">
        <f t="shared" si="1"/>
        <v>2.135008</v>
      </c>
      <c r="L12" s="271"/>
      <c r="M12" s="74" t="s">
        <v>214</v>
      </c>
      <c r="N12" s="74" t="s">
        <v>225</v>
      </c>
      <c r="O12" s="74" t="s">
        <v>273</v>
      </c>
      <c r="P12" s="74" t="s">
        <v>274</v>
      </c>
      <c r="Q12" s="118"/>
      <c r="R12" s="138"/>
      <c r="S12" s="137"/>
    </row>
    <row r="13" spans="1:20">
      <c r="A13" s="12" t="s">
        <v>242</v>
      </c>
      <c r="B13" s="12" t="s">
        <v>241</v>
      </c>
      <c r="C13" s="12" t="s">
        <v>148</v>
      </c>
      <c r="D13" s="12">
        <v>49.5</v>
      </c>
      <c r="E13" s="12">
        <v>222.6</v>
      </c>
      <c r="G13" s="12">
        <f t="shared" si="0"/>
        <v>272.10000000000002</v>
      </c>
      <c r="H13" s="12">
        <v>29.600175</v>
      </c>
      <c r="I13" s="12">
        <v>43.706592999999998</v>
      </c>
      <c r="J13" s="12">
        <v>40.775793</v>
      </c>
      <c r="K13" s="12">
        <f t="shared" si="1"/>
        <v>114.082561</v>
      </c>
      <c r="L13" s="271"/>
      <c r="M13" s="80" t="s">
        <v>116</v>
      </c>
      <c r="N13" s="79">
        <f>AVERAGE(D2:D61)</f>
        <v>54.887804878048769</v>
      </c>
      <c r="O13" s="79">
        <f>AVERAGE(H2:H61)</f>
        <v>10.460054416666669</v>
      </c>
      <c r="P13" s="78">
        <f>O13/N13</f>
        <v>0.19057155664918837</v>
      </c>
      <c r="Q13" s="118"/>
      <c r="R13" s="138"/>
      <c r="S13" s="137"/>
    </row>
    <row r="14" spans="1:20">
      <c r="A14" s="12" t="s">
        <v>240</v>
      </c>
      <c r="B14" s="12" t="s">
        <v>239</v>
      </c>
      <c r="C14" s="12" t="s">
        <v>136</v>
      </c>
      <c r="E14" s="12">
        <v>23.6</v>
      </c>
      <c r="F14" s="12">
        <v>173.6</v>
      </c>
      <c r="G14" s="12">
        <f t="shared" si="0"/>
        <v>197.2</v>
      </c>
      <c r="H14" s="12">
        <v>0</v>
      </c>
      <c r="I14" s="12">
        <v>0</v>
      </c>
      <c r="J14" s="12">
        <v>0</v>
      </c>
      <c r="K14" s="12">
        <f t="shared" si="1"/>
        <v>0</v>
      </c>
      <c r="L14" s="271"/>
      <c r="M14" s="80" t="s">
        <v>117</v>
      </c>
      <c r="N14" s="79">
        <f>AVERAGE(E2:E61)</f>
        <v>103.58076923076926</v>
      </c>
      <c r="O14" s="79">
        <f>AVERAGE(I2:I61)</f>
        <v>29.945285916666666</v>
      </c>
      <c r="P14" s="78">
        <f>O14/N14</f>
        <v>0.28910082575223089</v>
      </c>
      <c r="Q14" s="118"/>
      <c r="R14" s="138"/>
      <c r="S14" s="137"/>
    </row>
    <row r="15" spans="1:20">
      <c r="A15" s="12" t="s">
        <v>238</v>
      </c>
      <c r="B15" s="12" t="s">
        <v>237</v>
      </c>
      <c r="C15" s="12" t="s">
        <v>136</v>
      </c>
      <c r="E15" s="12">
        <v>77.2</v>
      </c>
      <c r="F15" s="12">
        <v>307</v>
      </c>
      <c r="G15" s="12">
        <f t="shared" si="0"/>
        <v>384.2</v>
      </c>
      <c r="H15" s="12">
        <v>0</v>
      </c>
      <c r="I15" s="12">
        <v>2.3327990000000001</v>
      </c>
      <c r="J15" s="12">
        <v>30.635162999999999</v>
      </c>
      <c r="K15" s="12">
        <f t="shared" si="1"/>
        <v>32.967962</v>
      </c>
      <c r="L15" s="271"/>
      <c r="M15" s="80" t="s">
        <v>118</v>
      </c>
      <c r="N15" s="79">
        <f>AVERAGE(F2:F61)</f>
        <v>298.27115384615388</v>
      </c>
      <c r="O15" s="79">
        <f>AVERAGE(J2:J61)</f>
        <v>14.38762015</v>
      </c>
      <c r="P15" s="78">
        <f>O15/N15</f>
        <v>4.8236713354523821E-2</v>
      </c>
      <c r="Q15" s="80"/>
      <c r="R15" s="138"/>
    </row>
    <row r="16" spans="1:20">
      <c r="A16" s="12" t="s">
        <v>236</v>
      </c>
      <c r="B16" s="12" t="s">
        <v>235</v>
      </c>
      <c r="C16" s="12" t="s">
        <v>141</v>
      </c>
      <c r="E16" s="12">
        <v>77</v>
      </c>
      <c r="F16" s="12">
        <v>110.1</v>
      </c>
      <c r="G16" s="12">
        <f t="shared" si="0"/>
        <v>187.1</v>
      </c>
      <c r="H16" s="12">
        <v>0</v>
      </c>
      <c r="I16" s="12">
        <v>0</v>
      </c>
      <c r="J16" s="12">
        <v>0</v>
      </c>
      <c r="K16" s="12">
        <f t="shared" si="1"/>
        <v>0</v>
      </c>
      <c r="L16" s="271"/>
      <c r="M16" s="116" t="s">
        <v>203</v>
      </c>
      <c r="N16" s="76">
        <f>SUM(N13:N15)</f>
        <v>456.7397279549719</v>
      </c>
      <c r="O16" s="76">
        <f>SUM(O13:O15)</f>
        <v>54.792960483333331</v>
      </c>
      <c r="P16" s="75">
        <f>O16/N16</f>
        <v>0.11996539195017243</v>
      </c>
      <c r="Q16" s="80"/>
      <c r="R16" s="138"/>
    </row>
    <row r="17" spans="1:21">
      <c r="A17" s="12" t="s">
        <v>234</v>
      </c>
      <c r="B17" s="12" t="s">
        <v>233</v>
      </c>
      <c r="C17" s="12" t="s">
        <v>136</v>
      </c>
      <c r="D17" s="12">
        <v>30</v>
      </c>
      <c r="E17" s="12">
        <v>8.1999999999999993</v>
      </c>
      <c r="F17" s="12">
        <v>77.099999999999994</v>
      </c>
      <c r="G17" s="12">
        <f t="shared" si="0"/>
        <v>115.3</v>
      </c>
      <c r="H17" s="12">
        <v>0</v>
      </c>
      <c r="I17" s="12">
        <v>0</v>
      </c>
      <c r="J17" s="12">
        <v>0</v>
      </c>
      <c r="K17" s="12">
        <f t="shared" si="1"/>
        <v>0</v>
      </c>
      <c r="L17" s="271"/>
      <c r="M17" s="211"/>
      <c r="N17" s="118"/>
      <c r="O17" s="212"/>
      <c r="P17" s="213"/>
      <c r="Q17" s="80"/>
      <c r="R17" s="118"/>
    </row>
    <row r="18" spans="1:21">
      <c r="A18" s="12" t="s">
        <v>232</v>
      </c>
      <c r="B18" s="12" t="s">
        <v>231</v>
      </c>
      <c r="C18" s="12" t="s">
        <v>148</v>
      </c>
      <c r="D18" s="12">
        <v>1.5</v>
      </c>
      <c r="E18" s="12">
        <v>54.6</v>
      </c>
      <c r="F18" s="12">
        <v>252.9</v>
      </c>
      <c r="G18" s="12">
        <f t="shared" si="0"/>
        <v>309</v>
      </c>
      <c r="H18" s="12">
        <v>0</v>
      </c>
      <c r="I18" s="12">
        <v>0</v>
      </c>
      <c r="J18" s="12">
        <v>1.40333</v>
      </c>
      <c r="K18" s="12">
        <f t="shared" si="1"/>
        <v>1.40333</v>
      </c>
      <c r="L18" s="271"/>
      <c r="M18" s="80"/>
      <c r="N18" s="80"/>
      <c r="O18" s="80"/>
      <c r="P18" s="80"/>
      <c r="Q18" s="80"/>
      <c r="R18" s="118"/>
      <c r="S18"/>
      <c r="T18"/>
    </row>
    <row r="19" spans="1:21">
      <c r="A19" s="12" t="s">
        <v>229</v>
      </c>
      <c r="B19" s="12" t="s">
        <v>228</v>
      </c>
      <c r="C19" s="12" t="s">
        <v>148</v>
      </c>
      <c r="E19" s="12">
        <v>7</v>
      </c>
      <c r="F19" s="12">
        <v>146</v>
      </c>
      <c r="G19" s="12">
        <f t="shared" si="0"/>
        <v>153</v>
      </c>
      <c r="H19" s="12">
        <v>0</v>
      </c>
      <c r="I19" s="12">
        <v>0</v>
      </c>
      <c r="J19" s="12">
        <v>0</v>
      </c>
      <c r="K19" s="12">
        <f t="shared" si="1"/>
        <v>0</v>
      </c>
      <c r="L19" s="271"/>
      <c r="M19" s="117" t="s">
        <v>2375</v>
      </c>
      <c r="N19" s="80"/>
      <c r="O19" s="80"/>
      <c r="P19" s="80"/>
      <c r="Q19" s="80"/>
      <c r="R19" s="118"/>
      <c r="S19"/>
      <c r="T19"/>
      <c r="U19" s="191"/>
    </row>
    <row r="20" spans="1:21">
      <c r="A20" s="12" t="s">
        <v>227</v>
      </c>
      <c r="B20" s="12" t="s">
        <v>226</v>
      </c>
      <c r="C20" s="12" t="s">
        <v>141</v>
      </c>
      <c r="D20" s="12">
        <v>117.4</v>
      </c>
      <c r="E20" s="12">
        <v>138.19999999999999</v>
      </c>
      <c r="F20" s="12">
        <v>164.1</v>
      </c>
      <c r="G20" s="12">
        <f t="shared" si="0"/>
        <v>419.7</v>
      </c>
      <c r="H20" s="12">
        <v>67.098375000000004</v>
      </c>
      <c r="I20" s="12">
        <v>286.50880000000001</v>
      </c>
      <c r="J20" s="12">
        <v>39.19444</v>
      </c>
      <c r="K20" s="12">
        <f t="shared" si="1"/>
        <v>392.80161499999997</v>
      </c>
      <c r="L20" s="271"/>
      <c r="M20" s="74" t="s">
        <v>245</v>
      </c>
      <c r="N20" s="74" t="s">
        <v>225</v>
      </c>
      <c r="O20" s="74" t="s">
        <v>273</v>
      </c>
      <c r="P20" s="74" t="s">
        <v>274</v>
      </c>
      <c r="Q20" s="74" t="s">
        <v>271</v>
      </c>
      <c r="R20" s="80"/>
      <c r="S20"/>
      <c r="T20"/>
      <c r="U20" s="191"/>
    </row>
    <row r="21" spans="1:21">
      <c r="A21" s="12" t="s">
        <v>224</v>
      </c>
      <c r="B21" s="12" t="s">
        <v>223</v>
      </c>
      <c r="C21" s="12" t="s">
        <v>148</v>
      </c>
      <c r="D21" s="12">
        <v>9.9</v>
      </c>
      <c r="E21" s="12">
        <v>243</v>
      </c>
      <c r="F21" s="12">
        <v>98.1</v>
      </c>
      <c r="G21" s="12">
        <f t="shared" si="0"/>
        <v>351</v>
      </c>
      <c r="H21" s="12">
        <v>0</v>
      </c>
      <c r="I21" s="12">
        <v>0</v>
      </c>
      <c r="J21" s="12">
        <v>0</v>
      </c>
      <c r="K21" s="12">
        <f t="shared" si="1"/>
        <v>0</v>
      </c>
      <c r="L21" s="271"/>
      <c r="M21" s="80" t="s">
        <v>116</v>
      </c>
      <c r="N21" s="83">
        <f>SUM(D2:D61)</f>
        <v>2250.3999999999996</v>
      </c>
      <c r="O21" s="83">
        <f>SUM(H2:H61)</f>
        <v>627.60326500000008</v>
      </c>
      <c r="P21" s="78">
        <f>O21/N21</f>
        <v>0.27888520485247076</v>
      </c>
      <c r="Q21" s="80" t="s">
        <v>90</v>
      </c>
      <c r="R21" s="80"/>
      <c r="T21" s="191"/>
    </row>
    <row r="22" spans="1:21">
      <c r="A22" s="12" t="s">
        <v>222</v>
      </c>
      <c r="B22" s="12" t="s">
        <v>221</v>
      </c>
      <c r="C22" s="12" t="s">
        <v>148</v>
      </c>
      <c r="D22" s="12">
        <v>42.4</v>
      </c>
      <c r="E22" s="12">
        <v>220.1</v>
      </c>
      <c r="G22" s="12">
        <f t="shared" si="0"/>
        <v>262.5</v>
      </c>
      <c r="H22" s="12">
        <v>0</v>
      </c>
      <c r="I22" s="12">
        <v>0</v>
      </c>
      <c r="J22" s="12">
        <v>0</v>
      </c>
      <c r="K22" s="12">
        <f t="shared" si="1"/>
        <v>0</v>
      </c>
      <c r="L22" s="271"/>
      <c r="M22" s="80" t="s">
        <v>117</v>
      </c>
      <c r="N22" s="83">
        <f>SUM(E2:E61)</f>
        <v>5386.2000000000016</v>
      </c>
      <c r="O22" s="83">
        <f>SUM(I2:I61)</f>
        <v>1796.717155</v>
      </c>
      <c r="P22" s="78">
        <f>O22/N22</f>
        <v>0.33357787586795878</v>
      </c>
      <c r="Q22" s="80" t="s">
        <v>269</v>
      </c>
      <c r="R22" s="80"/>
    </row>
    <row r="23" spans="1:21">
      <c r="A23" s="12" t="s">
        <v>220</v>
      </c>
      <c r="B23" s="12" t="s">
        <v>219</v>
      </c>
      <c r="C23" s="12" t="s">
        <v>141</v>
      </c>
      <c r="D23" s="12">
        <v>140.19999999999999</v>
      </c>
      <c r="E23" s="12">
        <v>363.9</v>
      </c>
      <c r="F23" s="12">
        <v>1615.8</v>
      </c>
      <c r="G23" s="12">
        <f t="shared" si="0"/>
        <v>2119.9</v>
      </c>
      <c r="H23" s="12">
        <v>0</v>
      </c>
      <c r="I23" s="12">
        <v>0.85957600000000001</v>
      </c>
      <c r="J23" s="12">
        <v>0</v>
      </c>
      <c r="K23" s="12">
        <f t="shared" si="1"/>
        <v>0.85957600000000001</v>
      </c>
      <c r="M23" s="80" t="s">
        <v>118</v>
      </c>
      <c r="N23" s="83">
        <f>SUM(F2:F61)</f>
        <v>15510.1</v>
      </c>
      <c r="O23" s="83">
        <f>SUM(J2:J61)</f>
        <v>863.25720899999999</v>
      </c>
      <c r="P23" s="78">
        <f>O23/N23</f>
        <v>5.5657746178296719E-2</v>
      </c>
      <c r="Q23" s="80" t="s">
        <v>269</v>
      </c>
      <c r="R23" s="80"/>
    </row>
    <row r="24" spans="1:21">
      <c r="A24" s="12" t="s">
        <v>218</v>
      </c>
      <c r="B24" s="12" t="s">
        <v>217</v>
      </c>
      <c r="C24" s="12" t="s">
        <v>141</v>
      </c>
      <c r="D24" s="12">
        <v>22.6</v>
      </c>
      <c r="E24" s="12">
        <v>47.1</v>
      </c>
      <c r="F24" s="12">
        <v>15.5</v>
      </c>
      <c r="G24" s="12">
        <f t="shared" si="0"/>
        <v>85.2</v>
      </c>
      <c r="H24" s="12">
        <v>29.919784</v>
      </c>
      <c r="I24" s="12">
        <v>11.868746</v>
      </c>
      <c r="J24" s="12">
        <v>0</v>
      </c>
      <c r="K24" s="12">
        <f t="shared" si="1"/>
        <v>41.788530000000002</v>
      </c>
      <c r="L24" s="274"/>
      <c r="M24" s="77" t="s">
        <v>203</v>
      </c>
      <c r="N24" s="82">
        <f>SUM(D2:F61)</f>
        <v>23146.69999999999</v>
      </c>
      <c r="O24" s="82">
        <f>SUM(H2:J61)</f>
        <v>3287.5776290000008</v>
      </c>
      <c r="P24" s="75">
        <f>O24/N24</f>
        <v>0.1420322391096788</v>
      </c>
      <c r="Q24" s="77" t="s">
        <v>269</v>
      </c>
      <c r="R24" s="80"/>
    </row>
    <row r="25" spans="1:21">
      <c r="A25" s="12" t="s">
        <v>216</v>
      </c>
      <c r="B25" s="12" t="s">
        <v>215</v>
      </c>
      <c r="C25" s="12" t="s">
        <v>148</v>
      </c>
      <c r="D25" s="12">
        <v>13.8</v>
      </c>
      <c r="E25" s="12">
        <v>108.1</v>
      </c>
      <c r="F25" s="12">
        <v>201.5</v>
      </c>
      <c r="G25" s="12">
        <f t="shared" si="0"/>
        <v>323.39999999999998</v>
      </c>
      <c r="H25" s="12">
        <v>0</v>
      </c>
      <c r="I25" s="12">
        <v>0</v>
      </c>
      <c r="J25" s="12">
        <v>0</v>
      </c>
      <c r="K25" s="12">
        <f t="shared" si="1"/>
        <v>0</v>
      </c>
      <c r="L25" s="273"/>
      <c r="M25" s="74"/>
      <c r="N25" s="81"/>
      <c r="O25" s="81"/>
      <c r="P25" s="73"/>
      <c r="Q25" s="80"/>
      <c r="R25" s="80"/>
    </row>
    <row r="26" spans="1:21">
      <c r="A26" s="12" t="s">
        <v>211</v>
      </c>
      <c r="B26" s="12" t="s">
        <v>210</v>
      </c>
      <c r="C26" s="12" t="s">
        <v>141</v>
      </c>
      <c r="D26" s="12">
        <v>80.7</v>
      </c>
      <c r="F26" s="12">
        <v>630.70000000000005</v>
      </c>
      <c r="G26" s="12">
        <f t="shared" si="0"/>
        <v>711.40000000000009</v>
      </c>
      <c r="H26" s="12">
        <v>0</v>
      </c>
      <c r="I26" s="12">
        <v>0</v>
      </c>
      <c r="J26" s="12">
        <v>0</v>
      </c>
      <c r="K26" s="12">
        <f t="shared" si="1"/>
        <v>0</v>
      </c>
      <c r="L26" s="275"/>
      <c r="M26" s="112" t="s">
        <v>2456</v>
      </c>
      <c r="Q26" s="80"/>
      <c r="R26" s="80"/>
    </row>
    <row r="27" spans="1:21">
      <c r="A27" s="12" t="s">
        <v>209</v>
      </c>
      <c r="B27" s="12" t="s">
        <v>208</v>
      </c>
      <c r="C27" s="12" t="s">
        <v>148</v>
      </c>
      <c r="D27" s="12">
        <v>12.7</v>
      </c>
      <c r="E27" s="12">
        <v>12.6</v>
      </c>
      <c r="F27" s="12">
        <v>121.1</v>
      </c>
      <c r="G27" s="12">
        <f t="shared" si="0"/>
        <v>146.39999999999998</v>
      </c>
      <c r="H27" s="12">
        <v>0</v>
      </c>
      <c r="I27" s="12">
        <v>0</v>
      </c>
      <c r="J27" s="12">
        <v>21.772607000000001</v>
      </c>
      <c r="K27" s="12">
        <f t="shared" si="1"/>
        <v>21.772607000000001</v>
      </c>
      <c r="L27" s="275"/>
      <c r="M27" s="74"/>
      <c r="N27" s="113" t="s">
        <v>293</v>
      </c>
      <c r="O27" s="113" t="s">
        <v>292</v>
      </c>
      <c r="P27" s="113" t="s">
        <v>77</v>
      </c>
      <c r="Q27" s="80"/>
      <c r="R27" s="80"/>
    </row>
    <row r="28" spans="1:21">
      <c r="A28" s="12" t="s">
        <v>207</v>
      </c>
      <c r="B28" s="12" t="s">
        <v>206</v>
      </c>
      <c r="C28" s="12" t="s">
        <v>148</v>
      </c>
      <c r="D28" s="12">
        <v>13.6</v>
      </c>
      <c r="E28" s="12">
        <v>24.8</v>
      </c>
      <c r="F28" s="12">
        <v>98</v>
      </c>
      <c r="G28" s="12">
        <f t="shared" si="0"/>
        <v>136.4</v>
      </c>
      <c r="H28" s="12">
        <v>0</v>
      </c>
      <c r="I28" s="12">
        <v>0</v>
      </c>
      <c r="J28" s="12">
        <v>0</v>
      </c>
      <c r="K28" s="12">
        <f t="shared" si="1"/>
        <v>0</v>
      </c>
      <c r="L28" s="275"/>
      <c r="M28" s="80" t="s">
        <v>116</v>
      </c>
      <c r="N28" s="171">
        <v>42.58</v>
      </c>
      <c r="O28" s="80" t="s">
        <v>2365</v>
      </c>
      <c r="P28" s="80" t="s">
        <v>90</v>
      </c>
      <c r="Q28" s="80"/>
      <c r="R28" s="80"/>
    </row>
    <row r="29" spans="1:21">
      <c r="A29" s="12" t="s">
        <v>205</v>
      </c>
      <c r="B29" s="12" t="s">
        <v>204</v>
      </c>
      <c r="C29" s="12" t="s">
        <v>148</v>
      </c>
      <c r="D29" s="12">
        <v>7.3</v>
      </c>
      <c r="E29" s="12">
        <v>87.5</v>
      </c>
      <c r="F29" s="12">
        <v>253.3</v>
      </c>
      <c r="G29" s="12">
        <f t="shared" si="0"/>
        <v>348.1</v>
      </c>
      <c r="H29" s="12">
        <v>0</v>
      </c>
      <c r="I29" s="12">
        <v>0</v>
      </c>
      <c r="J29" s="12">
        <v>0</v>
      </c>
      <c r="K29" s="12">
        <f t="shared" si="1"/>
        <v>0</v>
      </c>
      <c r="L29" s="275"/>
      <c r="M29" s="80" t="s">
        <v>117</v>
      </c>
      <c r="N29" s="171">
        <v>69.477999999999994</v>
      </c>
      <c r="O29" s="80" t="s">
        <v>2366</v>
      </c>
      <c r="P29" s="80" t="s">
        <v>2440</v>
      </c>
      <c r="Q29" s="80"/>
      <c r="R29" s="80"/>
    </row>
    <row r="30" spans="1:21">
      <c r="A30" s="12" t="s">
        <v>202</v>
      </c>
      <c r="B30" s="12" t="s">
        <v>201</v>
      </c>
      <c r="C30" s="12" t="s">
        <v>148</v>
      </c>
      <c r="D30" s="12">
        <v>28.3</v>
      </c>
      <c r="E30" s="12">
        <v>21.4</v>
      </c>
      <c r="F30" s="12">
        <v>255.7</v>
      </c>
      <c r="G30" s="12">
        <f t="shared" si="0"/>
        <v>305.39999999999998</v>
      </c>
      <c r="H30" s="12">
        <v>0</v>
      </c>
      <c r="I30" s="12">
        <v>0.18267</v>
      </c>
      <c r="J30" s="12">
        <v>0</v>
      </c>
      <c r="K30" s="12">
        <f t="shared" si="1"/>
        <v>0.18267</v>
      </c>
      <c r="L30" s="271"/>
      <c r="M30" s="80" t="s">
        <v>118</v>
      </c>
      <c r="N30" s="172">
        <v>282.58999999999997</v>
      </c>
      <c r="O30" s="74" t="s">
        <v>2367</v>
      </c>
      <c r="P30" s="74" t="s">
        <v>90</v>
      </c>
      <c r="Q30" s="80"/>
      <c r="R30" s="80"/>
    </row>
    <row r="31" spans="1:21">
      <c r="A31" s="12" t="s">
        <v>200</v>
      </c>
      <c r="B31" s="12" t="s">
        <v>199</v>
      </c>
      <c r="C31" s="12" t="s">
        <v>141</v>
      </c>
      <c r="E31" s="12">
        <v>89.4</v>
      </c>
      <c r="G31" s="12">
        <f t="shared" si="0"/>
        <v>89.4</v>
      </c>
      <c r="H31" s="12">
        <v>29.836435000000002</v>
      </c>
      <c r="I31" s="12">
        <v>88.424352999999996</v>
      </c>
      <c r="J31" s="12">
        <v>0</v>
      </c>
      <c r="K31" s="12">
        <f t="shared" si="1"/>
        <v>118.26078799999999</v>
      </c>
      <c r="L31" s="273"/>
      <c r="M31" s="87" t="s">
        <v>294</v>
      </c>
      <c r="N31" s="173">
        <v>325.99</v>
      </c>
      <c r="O31" s="114" t="s">
        <v>2368</v>
      </c>
      <c r="P31" s="114" t="s">
        <v>90</v>
      </c>
      <c r="Q31" s="80"/>
      <c r="R31" s="80"/>
    </row>
    <row r="32" spans="1:21">
      <c r="A32" s="12" t="s">
        <v>198</v>
      </c>
      <c r="B32" s="12" t="s">
        <v>197</v>
      </c>
      <c r="C32" s="12" t="s">
        <v>141</v>
      </c>
      <c r="E32" s="12">
        <v>19.3</v>
      </c>
      <c r="F32" s="12">
        <v>380.8</v>
      </c>
      <c r="G32" s="12">
        <f t="shared" si="0"/>
        <v>400.1</v>
      </c>
      <c r="H32" s="12">
        <v>4.9883300000000004</v>
      </c>
      <c r="I32" s="12">
        <v>2.0234640000000002</v>
      </c>
      <c r="J32" s="12">
        <v>0</v>
      </c>
      <c r="K32" s="12">
        <f t="shared" si="1"/>
        <v>7.0117940000000001</v>
      </c>
      <c r="P32" s="80"/>
      <c r="Q32" s="80"/>
      <c r="R32" s="80"/>
    </row>
    <row r="33" spans="1:18">
      <c r="A33" s="12" t="s">
        <v>196</v>
      </c>
      <c r="B33" s="12" t="s">
        <v>195</v>
      </c>
      <c r="C33" s="12" t="s">
        <v>141</v>
      </c>
      <c r="D33" s="12">
        <v>146.19999999999999</v>
      </c>
      <c r="E33" s="12">
        <v>45.4</v>
      </c>
      <c r="F33" s="12">
        <v>460.3</v>
      </c>
      <c r="G33" s="12">
        <f t="shared" si="0"/>
        <v>651.9</v>
      </c>
      <c r="H33" s="12">
        <v>50.945976999999999</v>
      </c>
      <c r="I33" s="12">
        <v>0</v>
      </c>
      <c r="J33" s="12">
        <v>0</v>
      </c>
      <c r="K33" s="12">
        <f t="shared" si="1"/>
        <v>50.945976999999999</v>
      </c>
      <c r="P33" s="80"/>
      <c r="Q33" s="80"/>
      <c r="R33" s="80"/>
    </row>
    <row r="34" spans="1:18">
      <c r="A34" s="12" t="s">
        <v>194</v>
      </c>
      <c r="B34" s="12" t="s">
        <v>193</v>
      </c>
      <c r="C34" s="12" t="s">
        <v>136</v>
      </c>
      <c r="D34" s="12">
        <v>4</v>
      </c>
      <c r="E34" s="12">
        <v>21.9</v>
      </c>
      <c r="F34" s="12">
        <v>140.6</v>
      </c>
      <c r="G34" s="12">
        <f t="shared" ref="G34:G61" si="2">SUM(D34:F34)</f>
        <v>166.5</v>
      </c>
      <c r="H34" s="12">
        <v>16.741285000000001</v>
      </c>
      <c r="I34" s="12">
        <v>7.301984</v>
      </c>
      <c r="J34" s="12">
        <v>13.431264000000001</v>
      </c>
      <c r="K34" s="12">
        <f t="shared" ref="K34:K61" si="3">SUM(H34:J34)</f>
        <v>37.474533000000001</v>
      </c>
      <c r="P34" s="80"/>
      <c r="Q34" s="80"/>
      <c r="R34" s="80"/>
    </row>
    <row r="35" spans="1:18">
      <c r="A35" s="12" t="s">
        <v>192</v>
      </c>
      <c r="B35" s="12" t="s">
        <v>191</v>
      </c>
      <c r="C35" s="12" t="s">
        <v>148</v>
      </c>
      <c r="E35" s="12">
        <v>167.9</v>
      </c>
      <c r="G35" s="12">
        <f t="shared" si="2"/>
        <v>167.9</v>
      </c>
      <c r="H35" s="12">
        <v>0</v>
      </c>
      <c r="I35" s="12">
        <v>23.492885000000001</v>
      </c>
      <c r="J35" s="12">
        <v>0</v>
      </c>
      <c r="K35" s="12">
        <f t="shared" si="3"/>
        <v>23.492885000000001</v>
      </c>
      <c r="M35" s="12" t="s">
        <v>2376</v>
      </c>
      <c r="P35" s="79"/>
      <c r="Q35" s="78"/>
      <c r="R35" s="78"/>
    </row>
    <row r="36" spans="1:18">
      <c r="A36" s="12" t="s">
        <v>190</v>
      </c>
      <c r="B36" s="12" t="s">
        <v>189</v>
      </c>
      <c r="C36" s="12" t="s">
        <v>141</v>
      </c>
      <c r="F36" s="12">
        <v>108</v>
      </c>
      <c r="G36" s="12">
        <f t="shared" si="2"/>
        <v>108</v>
      </c>
      <c r="H36" s="12">
        <v>0</v>
      </c>
      <c r="I36" s="12">
        <v>16.415783999999999</v>
      </c>
      <c r="J36" s="12">
        <v>0</v>
      </c>
      <c r="K36" s="12">
        <f t="shared" si="3"/>
        <v>16.415783999999999</v>
      </c>
      <c r="M36" s="74"/>
      <c r="N36" s="74" t="s">
        <v>230</v>
      </c>
      <c r="O36" s="80"/>
      <c r="P36" s="79"/>
      <c r="Q36" s="78"/>
      <c r="R36" s="78"/>
    </row>
    <row r="37" spans="1:18">
      <c r="A37" s="12" t="s">
        <v>188</v>
      </c>
      <c r="B37" s="12" t="s">
        <v>187</v>
      </c>
      <c r="C37" s="12" t="s">
        <v>148</v>
      </c>
      <c r="D37" s="12">
        <v>27.5</v>
      </c>
      <c r="E37" s="12">
        <v>43.7</v>
      </c>
      <c r="F37" s="12">
        <v>324.39999999999998</v>
      </c>
      <c r="G37" s="12">
        <f t="shared" si="2"/>
        <v>395.59999999999997</v>
      </c>
      <c r="H37" s="12">
        <v>0</v>
      </c>
      <c r="I37" s="12">
        <v>6.4339690000000003</v>
      </c>
      <c r="J37" s="12">
        <v>0</v>
      </c>
      <c r="K37" s="12">
        <f t="shared" si="3"/>
        <v>6.4339690000000003</v>
      </c>
      <c r="M37" s="80" t="s">
        <v>225</v>
      </c>
      <c r="N37" s="80">
        <v>60</v>
      </c>
      <c r="O37" s="79"/>
      <c r="Q37" s="78"/>
      <c r="R37" s="78"/>
    </row>
    <row r="38" spans="1:18">
      <c r="A38" s="12" t="s">
        <v>186</v>
      </c>
      <c r="B38" s="12" t="s">
        <v>185</v>
      </c>
      <c r="C38" s="12" t="s">
        <v>141</v>
      </c>
      <c r="D38" s="12">
        <v>67.3</v>
      </c>
      <c r="E38" s="12">
        <v>674.4</v>
      </c>
      <c r="G38" s="12">
        <f t="shared" si="2"/>
        <v>741.69999999999993</v>
      </c>
      <c r="H38" s="12">
        <v>0</v>
      </c>
      <c r="I38" s="12">
        <v>29.015418</v>
      </c>
      <c r="J38" s="12">
        <v>0</v>
      </c>
      <c r="K38" s="12">
        <f t="shared" si="3"/>
        <v>29.015418</v>
      </c>
      <c r="M38" s="80" t="s">
        <v>213</v>
      </c>
      <c r="N38" s="80">
        <v>19</v>
      </c>
      <c r="O38" s="79"/>
      <c r="Q38" s="78"/>
      <c r="R38" s="78"/>
    </row>
    <row r="39" spans="1:18">
      <c r="A39" s="12" t="s">
        <v>184</v>
      </c>
      <c r="B39" s="12" t="s">
        <v>183</v>
      </c>
      <c r="C39" s="12" t="s">
        <v>136</v>
      </c>
      <c r="D39" s="12">
        <v>205.9</v>
      </c>
      <c r="F39" s="12">
        <v>255.9</v>
      </c>
      <c r="G39" s="12">
        <f t="shared" si="2"/>
        <v>461.8</v>
      </c>
      <c r="H39" s="12">
        <v>0</v>
      </c>
      <c r="I39" s="12">
        <v>0</v>
      </c>
      <c r="J39" s="12">
        <v>0</v>
      </c>
      <c r="K39" s="12">
        <f t="shared" si="3"/>
        <v>0</v>
      </c>
      <c r="O39" s="79"/>
      <c r="Q39" s="78"/>
      <c r="R39" s="78"/>
    </row>
    <row r="40" spans="1:18">
      <c r="A40" s="12" t="s">
        <v>182</v>
      </c>
      <c r="B40" s="12" t="s">
        <v>181</v>
      </c>
      <c r="C40" s="12" t="s">
        <v>136</v>
      </c>
      <c r="D40" s="12">
        <v>97</v>
      </c>
      <c r="E40" s="12">
        <v>145.5</v>
      </c>
      <c r="F40" s="12">
        <v>600.70000000000005</v>
      </c>
      <c r="G40" s="12">
        <f t="shared" si="2"/>
        <v>843.2</v>
      </c>
      <c r="H40" s="12">
        <v>0</v>
      </c>
      <c r="I40" s="12">
        <v>0</v>
      </c>
      <c r="J40" s="12">
        <v>6.5902159999999999</v>
      </c>
      <c r="K40" s="12">
        <f t="shared" si="3"/>
        <v>6.5902159999999999</v>
      </c>
      <c r="M40" s="117" t="s">
        <v>2377</v>
      </c>
      <c r="N40" s="80"/>
      <c r="O40" s="80"/>
    </row>
    <row r="41" spans="1:18">
      <c r="A41" s="12" t="s">
        <v>180</v>
      </c>
      <c r="B41" s="12" t="s">
        <v>179</v>
      </c>
      <c r="C41" s="12" t="s">
        <v>141</v>
      </c>
      <c r="E41" s="12">
        <v>71.8</v>
      </c>
      <c r="F41" s="12">
        <v>516.9</v>
      </c>
      <c r="G41" s="12">
        <f t="shared" si="2"/>
        <v>588.69999999999993</v>
      </c>
      <c r="H41" s="12">
        <v>11.415037</v>
      </c>
      <c r="I41" s="12">
        <v>10.483226</v>
      </c>
      <c r="J41" s="12">
        <v>11.700756</v>
      </c>
      <c r="K41" s="12">
        <f t="shared" si="3"/>
        <v>33.599018999999998</v>
      </c>
      <c r="N41" s="113" t="s">
        <v>1402</v>
      </c>
      <c r="O41" s="113" t="s">
        <v>2353</v>
      </c>
      <c r="P41" s="113" t="s">
        <v>2421</v>
      </c>
      <c r="Q41" s="197" t="s">
        <v>2422</v>
      </c>
    </row>
    <row r="42" spans="1:18">
      <c r="A42" s="12" t="s">
        <v>178</v>
      </c>
      <c r="B42" s="12" t="s">
        <v>177</v>
      </c>
      <c r="C42" s="12" t="s">
        <v>136</v>
      </c>
      <c r="D42" s="12">
        <v>11.3</v>
      </c>
      <c r="F42" s="12">
        <v>177</v>
      </c>
      <c r="G42" s="12">
        <f t="shared" si="2"/>
        <v>188.3</v>
      </c>
      <c r="H42" s="12">
        <v>0</v>
      </c>
      <c r="I42" s="12">
        <v>0</v>
      </c>
      <c r="J42" s="12">
        <v>0</v>
      </c>
      <c r="K42" s="12">
        <f t="shared" si="3"/>
        <v>0</v>
      </c>
      <c r="M42" s="80" t="s">
        <v>11</v>
      </c>
      <c r="N42" s="12">
        <v>25.3</v>
      </c>
      <c r="O42" s="50">
        <v>27.27</v>
      </c>
      <c r="P42" s="80">
        <v>29.7</v>
      </c>
      <c r="Q42" s="12">
        <v>32.01</v>
      </c>
    </row>
    <row r="43" spans="1:18">
      <c r="A43" s="12" t="s">
        <v>176</v>
      </c>
      <c r="B43" s="12" t="s">
        <v>175</v>
      </c>
      <c r="C43" s="12" t="s">
        <v>141</v>
      </c>
      <c r="D43" s="12">
        <v>256.10000000000002</v>
      </c>
      <c r="E43" s="12">
        <v>174.4</v>
      </c>
      <c r="G43" s="12">
        <f t="shared" si="2"/>
        <v>430.5</v>
      </c>
      <c r="H43" s="12">
        <v>39.610390000000002</v>
      </c>
      <c r="I43" s="12">
        <v>0</v>
      </c>
      <c r="J43" s="12">
        <v>7.2643570000000004</v>
      </c>
      <c r="K43" s="12">
        <f t="shared" si="3"/>
        <v>46.874746999999999</v>
      </c>
      <c r="M43" s="80" t="s">
        <v>12</v>
      </c>
      <c r="N43" s="12">
        <v>58.6</v>
      </c>
      <c r="O43" s="50">
        <v>63.17</v>
      </c>
      <c r="P43" s="80">
        <v>64.7</v>
      </c>
      <c r="Q43" s="12">
        <v>69.739999999999995</v>
      </c>
    </row>
    <row r="44" spans="1:18">
      <c r="A44" s="12" t="s">
        <v>174</v>
      </c>
      <c r="B44" s="12" t="s">
        <v>173</v>
      </c>
      <c r="C44" s="12" t="s">
        <v>136</v>
      </c>
      <c r="D44" s="12">
        <v>89.3</v>
      </c>
      <c r="E44" s="12">
        <v>95.5</v>
      </c>
      <c r="F44" s="12">
        <v>178.2</v>
      </c>
      <c r="G44" s="12">
        <f t="shared" si="2"/>
        <v>363</v>
      </c>
      <c r="H44" s="12">
        <v>70.208248999999995</v>
      </c>
      <c r="I44" s="12">
        <v>191.45891599999999</v>
      </c>
      <c r="J44" s="12">
        <v>56.730313000000002</v>
      </c>
      <c r="K44" s="12">
        <f t="shared" si="3"/>
        <v>318.39747799999998</v>
      </c>
      <c r="M44" s="80" t="s">
        <v>13</v>
      </c>
      <c r="N44" s="12">
        <v>255.4</v>
      </c>
      <c r="O44" s="50">
        <v>275.3</v>
      </c>
      <c r="P44" s="79">
        <v>253.5</v>
      </c>
      <c r="Q44" s="12">
        <v>273.25</v>
      </c>
    </row>
    <row r="45" spans="1:18">
      <c r="A45" s="12" t="s">
        <v>172</v>
      </c>
      <c r="B45" s="12" t="s">
        <v>171</v>
      </c>
      <c r="C45" s="12" t="s">
        <v>148</v>
      </c>
      <c r="D45" s="12">
        <v>9.1</v>
      </c>
      <c r="E45" s="12">
        <v>70.599999999999994</v>
      </c>
      <c r="F45" s="12">
        <v>274.60000000000002</v>
      </c>
      <c r="G45" s="12">
        <f t="shared" si="2"/>
        <v>354.3</v>
      </c>
      <c r="H45" s="12">
        <v>0</v>
      </c>
      <c r="I45" s="12">
        <v>0</v>
      </c>
      <c r="J45" s="12">
        <v>0</v>
      </c>
      <c r="K45" s="12">
        <f t="shared" si="3"/>
        <v>0</v>
      </c>
    </row>
    <row r="46" spans="1:18">
      <c r="A46" s="12" t="s">
        <v>170</v>
      </c>
      <c r="B46" s="12" t="s">
        <v>169</v>
      </c>
      <c r="C46" s="12" t="s">
        <v>148</v>
      </c>
      <c r="D46" s="12">
        <v>15</v>
      </c>
      <c r="E46" s="12">
        <v>104.2</v>
      </c>
      <c r="G46" s="12">
        <f t="shared" si="2"/>
        <v>119.2</v>
      </c>
      <c r="H46" s="12">
        <v>6.9420219999999997</v>
      </c>
      <c r="I46" s="12">
        <v>77.501125999999999</v>
      </c>
      <c r="J46" s="12">
        <v>0</v>
      </c>
      <c r="K46" s="12">
        <f t="shared" si="3"/>
        <v>84.443147999999994</v>
      </c>
      <c r="M46" s="12" t="s">
        <v>2434</v>
      </c>
    </row>
    <row r="47" spans="1:18">
      <c r="A47" s="12" t="s">
        <v>168</v>
      </c>
      <c r="B47" s="12" t="s">
        <v>167</v>
      </c>
      <c r="C47" s="12" t="s">
        <v>148</v>
      </c>
      <c r="D47" s="12">
        <v>31</v>
      </c>
      <c r="E47" s="12">
        <v>31.6</v>
      </c>
      <c r="F47" s="12">
        <v>325.3</v>
      </c>
      <c r="G47" s="12">
        <f t="shared" si="2"/>
        <v>387.90000000000003</v>
      </c>
      <c r="H47" s="12">
        <v>0</v>
      </c>
      <c r="I47" s="12">
        <v>0</v>
      </c>
      <c r="J47" s="12">
        <v>0</v>
      </c>
      <c r="K47" s="12">
        <f t="shared" si="3"/>
        <v>0</v>
      </c>
      <c r="M47" s="113"/>
      <c r="N47" s="113" t="s">
        <v>2432</v>
      </c>
      <c r="O47" s="113" t="s">
        <v>2431</v>
      </c>
      <c r="Q47" s="50"/>
      <c r="R47" s="50"/>
    </row>
    <row r="48" spans="1:18">
      <c r="A48" s="12" t="s">
        <v>166</v>
      </c>
      <c r="B48" s="12" t="s">
        <v>165</v>
      </c>
      <c r="C48" s="12" t="s">
        <v>141</v>
      </c>
      <c r="F48" s="12">
        <v>312</v>
      </c>
      <c r="G48" s="12">
        <f t="shared" si="2"/>
        <v>312</v>
      </c>
      <c r="H48" s="12">
        <v>0</v>
      </c>
      <c r="I48" s="12">
        <v>4.4160959999999996</v>
      </c>
      <c r="J48" s="12">
        <v>3.9047230000000002</v>
      </c>
      <c r="K48" s="12">
        <f t="shared" si="3"/>
        <v>8.3208190000000002</v>
      </c>
      <c r="M48" s="201" t="s">
        <v>116</v>
      </c>
      <c r="N48" s="50">
        <v>48</v>
      </c>
      <c r="O48" s="50">
        <v>56.62</v>
      </c>
    </row>
    <row r="49" spans="1:19">
      <c r="A49" s="12" t="s">
        <v>164</v>
      </c>
      <c r="B49" s="12" t="s">
        <v>163</v>
      </c>
      <c r="C49" s="12" t="s">
        <v>141</v>
      </c>
      <c r="E49" s="12">
        <v>50.4</v>
      </c>
      <c r="F49" s="12">
        <v>333.1</v>
      </c>
      <c r="G49" s="12">
        <f t="shared" si="2"/>
        <v>383.5</v>
      </c>
      <c r="H49" s="12">
        <v>70.922745000000006</v>
      </c>
      <c r="I49" s="12">
        <v>124.19049</v>
      </c>
      <c r="J49" s="12">
        <v>126.755213</v>
      </c>
      <c r="K49" s="12">
        <f t="shared" si="3"/>
        <v>321.868448</v>
      </c>
      <c r="M49" s="201" t="s">
        <v>117</v>
      </c>
      <c r="N49" s="50">
        <v>88.5</v>
      </c>
      <c r="O49" s="50">
        <v>95.4</v>
      </c>
      <c r="Q49" s="89"/>
      <c r="R49" s="202"/>
    </row>
    <row r="50" spans="1:19">
      <c r="A50" s="12" t="s">
        <v>162</v>
      </c>
      <c r="B50" s="12" t="s">
        <v>161</v>
      </c>
      <c r="C50" s="12" t="s">
        <v>141</v>
      </c>
      <c r="E50" s="12">
        <v>279.3</v>
      </c>
      <c r="F50" s="12">
        <v>628.4</v>
      </c>
      <c r="G50" s="12">
        <f t="shared" si="2"/>
        <v>907.7</v>
      </c>
      <c r="H50" s="12">
        <v>0</v>
      </c>
      <c r="I50" s="12">
        <v>0</v>
      </c>
      <c r="J50" s="12">
        <v>0</v>
      </c>
      <c r="K50" s="12">
        <f t="shared" si="3"/>
        <v>0</v>
      </c>
      <c r="M50" s="197" t="s">
        <v>118</v>
      </c>
      <c r="N50" s="85">
        <v>321.8</v>
      </c>
      <c r="O50" s="85">
        <v>346.87</v>
      </c>
      <c r="Q50" s="89"/>
      <c r="R50" s="202"/>
    </row>
    <row r="51" spans="1:19">
      <c r="A51" s="12" t="s">
        <v>160</v>
      </c>
      <c r="B51" s="12" t="s">
        <v>159</v>
      </c>
      <c r="C51" s="12" t="s">
        <v>148</v>
      </c>
      <c r="D51" s="12">
        <v>29.7</v>
      </c>
      <c r="E51" s="12">
        <v>49</v>
      </c>
      <c r="F51" s="12">
        <v>129.30000000000001</v>
      </c>
      <c r="G51" s="12">
        <f t="shared" si="2"/>
        <v>208</v>
      </c>
      <c r="H51" s="12">
        <v>0</v>
      </c>
      <c r="I51" s="12">
        <v>0</v>
      </c>
      <c r="J51" s="12">
        <v>0</v>
      </c>
      <c r="K51" s="12">
        <f t="shared" si="3"/>
        <v>0</v>
      </c>
      <c r="M51" s="201" t="s">
        <v>294</v>
      </c>
      <c r="N51" s="50">
        <v>470</v>
      </c>
      <c r="O51" s="50">
        <v>506.62</v>
      </c>
      <c r="Q51" s="89"/>
      <c r="R51" s="202"/>
    </row>
    <row r="52" spans="1:19">
      <c r="A52" s="12" t="s">
        <v>158</v>
      </c>
      <c r="B52" s="12" t="s">
        <v>157</v>
      </c>
      <c r="C52" s="12" t="s">
        <v>141</v>
      </c>
      <c r="F52" s="12">
        <v>73.8</v>
      </c>
      <c r="G52" s="12">
        <f t="shared" si="2"/>
        <v>73.8</v>
      </c>
      <c r="H52" s="12">
        <v>0</v>
      </c>
      <c r="I52" s="12">
        <v>2.5448819999999999</v>
      </c>
      <c r="J52" s="12">
        <v>0</v>
      </c>
      <c r="K52" s="12">
        <f t="shared" si="3"/>
        <v>2.5448819999999999</v>
      </c>
      <c r="Q52" s="89"/>
      <c r="R52" s="88"/>
    </row>
    <row r="53" spans="1:19">
      <c r="A53" s="12" t="s">
        <v>156</v>
      </c>
      <c r="B53" s="12" t="s">
        <v>155</v>
      </c>
      <c r="C53" s="12" t="s">
        <v>141</v>
      </c>
      <c r="D53" s="12">
        <v>112.9</v>
      </c>
      <c r="E53" s="12">
        <v>89.3</v>
      </c>
      <c r="F53" s="12">
        <v>790.6</v>
      </c>
      <c r="G53" s="12">
        <f t="shared" si="2"/>
        <v>992.8</v>
      </c>
      <c r="H53" s="12">
        <v>67.098375000000004</v>
      </c>
      <c r="I53" s="12">
        <v>286.50880000000001</v>
      </c>
      <c r="J53" s="12">
        <v>39.19444</v>
      </c>
      <c r="K53" s="12">
        <f t="shared" si="3"/>
        <v>392.80161499999997</v>
      </c>
      <c r="M53" s="12" t="s">
        <v>2433</v>
      </c>
      <c r="Q53" s="119"/>
      <c r="R53" s="120"/>
    </row>
    <row r="54" spans="1:19">
      <c r="A54" s="12" t="s">
        <v>154</v>
      </c>
      <c r="B54" s="12" t="s">
        <v>153</v>
      </c>
      <c r="C54" s="12" t="s">
        <v>141</v>
      </c>
      <c r="E54" s="12">
        <v>53.1</v>
      </c>
      <c r="F54" s="12">
        <v>183.4</v>
      </c>
      <c r="G54" s="12">
        <f t="shared" si="2"/>
        <v>236.5</v>
      </c>
      <c r="H54" s="12">
        <v>5.8367399999999998</v>
      </c>
      <c r="I54" s="12">
        <v>6.9407189999999996</v>
      </c>
      <c r="J54" s="12">
        <v>7.8025950000000002</v>
      </c>
      <c r="K54" s="12">
        <f t="shared" si="3"/>
        <v>20.580054000000001</v>
      </c>
      <c r="M54" s="113"/>
      <c r="N54" s="113" t="s">
        <v>2455</v>
      </c>
      <c r="O54" s="74" t="s">
        <v>225</v>
      </c>
      <c r="P54" s="74" t="s">
        <v>274</v>
      </c>
      <c r="Q54" s="113" t="s">
        <v>2431</v>
      </c>
      <c r="R54" s="113" t="s">
        <v>275</v>
      </c>
    </row>
    <row r="55" spans="1:19">
      <c r="A55" s="12" t="s">
        <v>152</v>
      </c>
      <c r="B55" s="12" t="s">
        <v>151</v>
      </c>
      <c r="C55" s="12" t="s">
        <v>141</v>
      </c>
      <c r="F55" s="12">
        <v>147.19999999999999</v>
      </c>
      <c r="G55" s="12">
        <f t="shared" si="2"/>
        <v>147.19999999999999</v>
      </c>
      <c r="H55" s="12">
        <v>0</v>
      </c>
      <c r="I55" s="12">
        <v>0</v>
      </c>
      <c r="J55" s="12">
        <v>0.23569000000000001</v>
      </c>
      <c r="K55" s="12">
        <f t="shared" si="3"/>
        <v>0.23569000000000001</v>
      </c>
      <c r="M55" s="12" t="s">
        <v>116</v>
      </c>
      <c r="N55" s="50">
        <v>13.900315209523809</v>
      </c>
      <c r="O55" s="79">
        <v>54.887804878048769</v>
      </c>
      <c r="P55" s="233">
        <f>N55/O55</f>
        <v>0.253249610553891</v>
      </c>
      <c r="Q55" s="234">
        <v>56.62</v>
      </c>
      <c r="R55" s="233">
        <f>N55/Q55</f>
        <v>0.24550185816891221</v>
      </c>
    </row>
    <row r="56" spans="1:19">
      <c r="A56" s="12" t="s">
        <v>150</v>
      </c>
      <c r="B56" s="12" t="s">
        <v>149</v>
      </c>
      <c r="C56" s="12" t="s">
        <v>148</v>
      </c>
      <c r="D56" s="12">
        <v>33.200000000000003</v>
      </c>
      <c r="E56" s="12">
        <v>114.3</v>
      </c>
      <c r="F56" s="12">
        <v>345.5</v>
      </c>
      <c r="G56" s="12">
        <f t="shared" si="2"/>
        <v>493</v>
      </c>
      <c r="H56" s="12">
        <v>0</v>
      </c>
      <c r="I56" s="12">
        <v>0</v>
      </c>
      <c r="J56" s="12">
        <v>43.671892</v>
      </c>
      <c r="K56" s="12">
        <f t="shared" si="3"/>
        <v>43.671892</v>
      </c>
      <c r="M56" s="12" t="s">
        <v>117</v>
      </c>
      <c r="N56" s="50">
        <v>22.162096632911393</v>
      </c>
      <c r="O56" s="79">
        <v>103.58076923076926</v>
      </c>
      <c r="P56" s="233">
        <f>N56/O56</f>
        <v>0.21395956795354648</v>
      </c>
      <c r="Q56" s="234">
        <v>95.4</v>
      </c>
      <c r="R56" s="233">
        <f t="shared" ref="R56:R58" si="4">N56/Q56</f>
        <v>0.23230709258816973</v>
      </c>
    </row>
    <row r="57" spans="1:19">
      <c r="A57" s="12" t="s">
        <v>147</v>
      </c>
      <c r="B57" s="12" t="s">
        <v>146</v>
      </c>
      <c r="C57" s="12" t="s">
        <v>136</v>
      </c>
      <c r="D57" s="12">
        <v>17.3</v>
      </c>
      <c r="E57" s="12">
        <v>71.599999999999994</v>
      </c>
      <c r="F57" s="12">
        <v>254.8</v>
      </c>
      <c r="G57" s="12">
        <f t="shared" si="2"/>
        <v>343.7</v>
      </c>
      <c r="H57" s="12">
        <v>0</v>
      </c>
      <c r="I57" s="12">
        <v>0</v>
      </c>
      <c r="J57" s="12">
        <v>0</v>
      </c>
      <c r="K57" s="12">
        <f t="shared" si="3"/>
        <v>0</v>
      </c>
      <c r="M57" s="113" t="s">
        <v>118</v>
      </c>
      <c r="N57" s="50">
        <v>12.911837924242425</v>
      </c>
      <c r="O57" s="79">
        <v>298.27115384615388</v>
      </c>
      <c r="P57" s="198">
        <f>N57/O57</f>
        <v>4.3288926058542884E-2</v>
      </c>
      <c r="Q57" s="235">
        <v>346.87</v>
      </c>
      <c r="R57" s="236">
        <f t="shared" si="4"/>
        <v>3.7223853098401205E-2</v>
      </c>
    </row>
    <row r="58" spans="1:19">
      <c r="A58" s="12" t="s">
        <v>145</v>
      </c>
      <c r="B58" s="12" t="s">
        <v>144</v>
      </c>
      <c r="C58" s="12" t="s">
        <v>136</v>
      </c>
      <c r="D58" s="12">
        <v>8.8000000000000007</v>
      </c>
      <c r="E58" s="12">
        <v>41.3</v>
      </c>
      <c r="F58" s="12">
        <v>143.6</v>
      </c>
      <c r="G58" s="12">
        <f t="shared" si="2"/>
        <v>193.7</v>
      </c>
      <c r="H58" s="12">
        <v>38.301130999999998</v>
      </c>
      <c r="I58" s="12">
        <v>106.895325</v>
      </c>
      <c r="J58" s="12">
        <v>80.817413999999999</v>
      </c>
      <c r="K58" s="12">
        <f t="shared" si="3"/>
        <v>226.01387</v>
      </c>
      <c r="M58" s="12" t="s">
        <v>294</v>
      </c>
      <c r="N58" s="207">
        <v>48.97424976667763</v>
      </c>
      <c r="O58" s="76">
        <v>456.7397279549719</v>
      </c>
      <c r="P58" s="237">
        <f>N58/O58</f>
        <v>0.10722572784714231</v>
      </c>
      <c r="Q58" s="234">
        <f>SUM(Q55:Q57)</f>
        <v>498.89</v>
      </c>
      <c r="R58" s="233">
        <f t="shared" si="4"/>
        <v>9.8166429005748027E-2</v>
      </c>
    </row>
    <row r="59" spans="1:19">
      <c r="A59" s="12" t="s">
        <v>143</v>
      </c>
      <c r="B59" s="12" t="s">
        <v>142</v>
      </c>
      <c r="C59" s="12" t="s">
        <v>141</v>
      </c>
      <c r="D59" s="12">
        <v>17.2</v>
      </c>
      <c r="E59" s="12">
        <v>166.2</v>
      </c>
      <c r="F59" s="12">
        <v>234.7</v>
      </c>
      <c r="G59" s="12">
        <f t="shared" si="2"/>
        <v>418.09999999999997</v>
      </c>
      <c r="H59" s="12">
        <v>0</v>
      </c>
      <c r="I59" s="12">
        <v>11.774824000000001</v>
      </c>
      <c r="J59" s="12">
        <v>0</v>
      </c>
      <c r="K59" s="12">
        <f t="shared" si="3"/>
        <v>11.774824000000001</v>
      </c>
    </row>
    <row r="60" spans="1:19">
      <c r="A60" s="12" t="s">
        <v>140</v>
      </c>
      <c r="B60" s="12" t="s">
        <v>139</v>
      </c>
      <c r="C60" s="12" t="s">
        <v>136</v>
      </c>
      <c r="D60" s="12">
        <v>4.2</v>
      </c>
      <c r="E60" s="12">
        <v>6.9</v>
      </c>
      <c r="F60" s="12">
        <v>128.69999999999999</v>
      </c>
      <c r="G60" s="12">
        <f t="shared" si="2"/>
        <v>139.79999999999998</v>
      </c>
      <c r="H60" s="12">
        <v>0</v>
      </c>
      <c r="I60" s="12">
        <v>4.5659979999999996</v>
      </c>
      <c r="J60" s="12">
        <v>2.6860490000000001</v>
      </c>
      <c r="K60" s="12">
        <f t="shared" si="3"/>
        <v>7.2520469999999992</v>
      </c>
      <c r="M60" s="201"/>
      <c r="N60" s="201"/>
      <c r="O60" s="201"/>
      <c r="P60" s="201"/>
      <c r="Q60" s="201"/>
      <c r="R60" s="201"/>
      <c r="S60" s="201"/>
    </row>
    <row r="61" spans="1:19">
      <c r="A61" s="12" t="s">
        <v>138</v>
      </c>
      <c r="B61" s="12" t="s">
        <v>137</v>
      </c>
      <c r="C61" s="12" t="s">
        <v>136</v>
      </c>
      <c r="D61" s="12">
        <v>91.9</v>
      </c>
      <c r="E61" s="12">
        <v>69.599999999999994</v>
      </c>
      <c r="F61" s="12">
        <v>159.30000000000001</v>
      </c>
      <c r="G61" s="12">
        <f t="shared" si="2"/>
        <v>320.8</v>
      </c>
      <c r="H61" s="12">
        <v>74.356195</v>
      </c>
      <c r="I61" s="12">
        <v>205.59447900000001</v>
      </c>
      <c r="J61" s="12">
        <v>302.54413199999999</v>
      </c>
      <c r="K61" s="12">
        <f t="shared" si="3"/>
        <v>582.49480599999993</v>
      </c>
      <c r="M61" s="201"/>
      <c r="N61" s="239"/>
      <c r="O61" s="238"/>
      <c r="P61" s="201"/>
      <c r="Q61" s="239"/>
      <c r="R61" s="201"/>
      <c r="S61" s="201"/>
    </row>
    <row r="62" spans="1:19">
      <c r="D62" s="191"/>
      <c r="E62" s="191"/>
      <c r="M62" s="201"/>
      <c r="N62" s="239"/>
      <c r="O62" s="240"/>
      <c r="P62" s="198"/>
      <c r="Q62" s="198"/>
      <c r="R62" s="201"/>
      <c r="S62" s="201"/>
    </row>
    <row r="63" spans="1:19">
      <c r="E63" s="191"/>
      <c r="F63" s="191"/>
      <c r="M63" s="201"/>
      <c r="N63" s="239"/>
      <c r="O63" s="238"/>
      <c r="P63" s="201"/>
      <c r="Q63" s="201"/>
      <c r="R63" s="201"/>
      <c r="S63" s="201"/>
    </row>
    <row r="64" spans="1:19">
      <c r="M64" s="201"/>
      <c r="N64" s="239"/>
      <c r="O64" s="238"/>
      <c r="P64" s="201"/>
      <c r="Q64" s="201"/>
      <c r="R64" s="201"/>
      <c r="S64" s="201"/>
    </row>
    <row r="65" spans="13:19">
      <c r="M65" s="201"/>
      <c r="N65" s="201"/>
      <c r="O65" s="238"/>
      <c r="P65" s="201"/>
      <c r="Q65" s="201"/>
      <c r="R65" s="201"/>
      <c r="S65" s="201"/>
    </row>
    <row r="66" spans="13:19">
      <c r="M66" s="201"/>
      <c r="N66" s="201"/>
      <c r="O66" s="201"/>
      <c r="P66" s="201"/>
      <c r="Q66" s="201"/>
      <c r="R66" s="201"/>
      <c r="S66" s="201"/>
    </row>
    <row r="67" spans="13:19">
      <c r="M67" s="201"/>
      <c r="N67" s="201"/>
      <c r="O67" s="201"/>
      <c r="P67" s="201"/>
      <c r="Q67" s="201"/>
      <c r="R67" s="201"/>
      <c r="S67" s="201"/>
    </row>
    <row r="68" spans="13:19">
      <c r="M68" s="201"/>
      <c r="N68" s="201"/>
      <c r="O68" s="201"/>
      <c r="P68" s="201"/>
      <c r="Q68" s="201"/>
      <c r="R68" s="201"/>
      <c r="S68" s="201"/>
    </row>
    <row r="69" spans="13:19">
      <c r="M69" s="201"/>
      <c r="N69" s="201"/>
      <c r="O69" s="201"/>
      <c r="P69" s="201"/>
      <c r="Q69" s="201"/>
      <c r="R69" s="201"/>
      <c r="S69" s="201"/>
    </row>
    <row r="70" spans="13:19">
      <c r="M70" s="201"/>
      <c r="N70" s="201"/>
      <c r="O70" s="201"/>
      <c r="P70" s="201"/>
      <c r="Q70" s="201"/>
      <c r="R70" s="201"/>
      <c r="S70" s="201"/>
    </row>
    <row r="71" spans="13:19">
      <c r="M71" s="201"/>
      <c r="N71" s="201"/>
      <c r="O71" s="201"/>
      <c r="P71" s="201"/>
      <c r="Q71" s="201"/>
      <c r="R71" s="201"/>
      <c r="S71" s="201"/>
    </row>
    <row r="72" spans="13:19">
      <c r="M72" s="201"/>
      <c r="N72" s="241"/>
      <c r="O72" s="241"/>
      <c r="P72" s="198"/>
      <c r="Q72" s="198"/>
      <c r="R72" s="198"/>
      <c r="S72" s="201"/>
    </row>
    <row r="73" spans="13:19">
      <c r="M73" s="201"/>
      <c r="N73" s="241"/>
      <c r="O73" s="241"/>
      <c r="P73" s="198"/>
      <c r="Q73" s="198"/>
      <c r="R73" s="198"/>
      <c r="S73" s="201"/>
    </row>
    <row r="74" spans="13:19">
      <c r="M74" s="201"/>
      <c r="N74" s="241"/>
      <c r="O74" s="242"/>
      <c r="P74" s="198"/>
      <c r="Q74" s="198"/>
      <c r="R74" s="198"/>
      <c r="S74" s="201"/>
    </row>
    <row r="75" spans="13:19">
      <c r="M75" s="201"/>
      <c r="N75" s="241"/>
      <c r="O75" s="241"/>
      <c r="P75" s="198"/>
      <c r="Q75" s="198"/>
      <c r="R75" s="198"/>
      <c r="S75" s="201"/>
    </row>
    <row r="76" spans="13:19">
      <c r="M76" s="201"/>
      <c r="N76" s="201"/>
      <c r="O76" s="201"/>
      <c r="P76" s="201"/>
      <c r="Q76" s="201"/>
      <c r="R76" s="201"/>
      <c r="S76" s="20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073F9-2F1D-47DD-B51F-6A5E4B0FFC01}">
  <dimension ref="A1:L603"/>
  <sheetViews>
    <sheetView topLeftCell="B1" zoomScale="115" zoomScaleNormal="115" workbookViewId="0">
      <selection activeCell="G18" sqref="G18"/>
    </sheetView>
  </sheetViews>
  <sheetFormatPr defaultColWidth="8.7265625" defaultRowHeight="14.5"/>
  <cols>
    <col min="1" max="1" width="14" style="12" customWidth="1"/>
    <col min="2" max="2" width="4.7265625" style="12" customWidth="1"/>
    <col min="3" max="3" width="8.81640625" style="12" customWidth="1"/>
    <col min="4" max="4" width="79.81640625" style="12" customWidth="1"/>
    <col min="5" max="5" width="38.54296875" style="12" customWidth="1"/>
    <col min="6" max="7" width="8.7265625" style="12"/>
    <col min="8" max="8" width="28.81640625" style="12" customWidth="1"/>
    <col min="9" max="16384" width="8.7265625" style="12"/>
  </cols>
  <sheetData>
    <row r="1" spans="1:11">
      <c r="A1" s="12" t="s">
        <v>1322</v>
      </c>
      <c r="B1" s="12" t="s">
        <v>1321</v>
      </c>
      <c r="C1" s="12" t="s">
        <v>1320</v>
      </c>
      <c r="D1" s="12" t="s">
        <v>1319</v>
      </c>
      <c r="E1" s="12" t="s">
        <v>1318</v>
      </c>
      <c r="H1" s="12" t="s">
        <v>1292</v>
      </c>
      <c r="I1" s="12" t="s">
        <v>1317</v>
      </c>
      <c r="J1" s="12" t="s">
        <v>1291</v>
      </c>
      <c r="K1" s="12" t="s">
        <v>1290</v>
      </c>
    </row>
    <row r="2" spans="1:11">
      <c r="A2" s="12" t="s">
        <v>1315</v>
      </c>
      <c r="D2" s="12" t="s">
        <v>1316</v>
      </c>
      <c r="E2" s="12" t="s">
        <v>543</v>
      </c>
      <c r="H2" s="12" t="s">
        <v>1286</v>
      </c>
      <c r="I2" s="117" t="s">
        <v>328</v>
      </c>
      <c r="J2" s="12">
        <v>129</v>
      </c>
      <c r="K2" s="41">
        <f t="shared" ref="K2:K8" si="0">J2/$J$9</f>
        <v>0.48863636363636365</v>
      </c>
    </row>
    <row r="3" spans="1:11">
      <c r="A3" s="12" t="s">
        <v>1315</v>
      </c>
      <c r="C3" s="12" t="s">
        <v>328</v>
      </c>
      <c r="D3" s="12" t="s">
        <v>1316</v>
      </c>
      <c r="E3" s="12" t="s">
        <v>537</v>
      </c>
      <c r="H3" s="12" t="s">
        <v>1284</v>
      </c>
      <c r="I3" s="117" t="s">
        <v>320</v>
      </c>
      <c r="J3" s="12">
        <v>76</v>
      </c>
      <c r="K3" s="41">
        <f t="shared" si="0"/>
        <v>0.2878787878787879</v>
      </c>
    </row>
    <row r="4" spans="1:11">
      <c r="A4" s="12" t="s">
        <v>1315</v>
      </c>
      <c r="D4" s="12" t="s">
        <v>1314</v>
      </c>
      <c r="E4" s="12" t="s">
        <v>543</v>
      </c>
      <c r="H4" s="12" t="s">
        <v>1282</v>
      </c>
      <c r="I4" s="117" t="s">
        <v>324</v>
      </c>
      <c r="J4" s="12">
        <v>30</v>
      </c>
      <c r="K4" s="41">
        <f t="shared" si="0"/>
        <v>0.11363636363636363</v>
      </c>
    </row>
    <row r="5" spans="1:11">
      <c r="A5" s="12" t="s">
        <v>1310</v>
      </c>
      <c r="D5" s="12" t="s">
        <v>1313</v>
      </c>
      <c r="E5" s="12" t="s">
        <v>1308</v>
      </c>
      <c r="H5" s="12" t="s">
        <v>1280</v>
      </c>
      <c r="I5" s="117" t="s">
        <v>335</v>
      </c>
      <c r="J5" s="12">
        <v>19</v>
      </c>
      <c r="K5" s="41">
        <f t="shared" si="0"/>
        <v>7.1969696969696975E-2</v>
      </c>
    </row>
    <row r="6" spans="1:11">
      <c r="A6" s="12" t="s">
        <v>1310</v>
      </c>
      <c r="B6" s="123" t="s">
        <v>1298</v>
      </c>
      <c r="C6" s="12" t="s">
        <v>412</v>
      </c>
      <c r="D6" s="12" t="s">
        <v>1312</v>
      </c>
      <c r="E6" s="12" t="s">
        <v>1308</v>
      </c>
      <c r="H6" s="12" t="s">
        <v>1311</v>
      </c>
      <c r="I6" s="117" t="s">
        <v>412</v>
      </c>
      <c r="J6" s="12">
        <v>6</v>
      </c>
      <c r="K6" s="41">
        <f t="shared" si="0"/>
        <v>2.2727272727272728E-2</v>
      </c>
    </row>
    <row r="7" spans="1:11">
      <c r="A7" s="12" t="s">
        <v>1310</v>
      </c>
      <c r="D7" s="12" t="s">
        <v>1309</v>
      </c>
      <c r="E7" s="12" t="s">
        <v>1308</v>
      </c>
      <c r="H7" s="12" t="s">
        <v>1276</v>
      </c>
      <c r="I7" s="117" t="s">
        <v>1040</v>
      </c>
      <c r="J7" s="12">
        <v>3</v>
      </c>
      <c r="K7" s="41">
        <f t="shared" si="0"/>
        <v>1.1363636363636364E-2</v>
      </c>
    </row>
    <row r="8" spans="1:11">
      <c r="A8" s="12" t="s">
        <v>1303</v>
      </c>
      <c r="D8" s="12" t="s">
        <v>1307</v>
      </c>
      <c r="E8" s="12" t="s">
        <v>333</v>
      </c>
      <c r="H8" s="113" t="s">
        <v>1031</v>
      </c>
      <c r="I8" s="115" t="s">
        <v>1031</v>
      </c>
      <c r="J8" s="113">
        <v>1</v>
      </c>
      <c r="K8" s="86">
        <f t="shared" si="0"/>
        <v>3.787878787878788E-3</v>
      </c>
    </row>
    <row r="9" spans="1:11">
      <c r="A9" s="12" t="s">
        <v>1303</v>
      </c>
      <c r="D9" s="12" t="s">
        <v>1306</v>
      </c>
      <c r="E9" s="12" t="s">
        <v>333</v>
      </c>
      <c r="I9" s="117" t="s">
        <v>1305</v>
      </c>
      <c r="J9" s="12">
        <f>SUM(J2:J8)</f>
        <v>264</v>
      </c>
    </row>
    <row r="10" spans="1:11">
      <c r="A10" s="12" t="s">
        <v>1303</v>
      </c>
      <c r="C10" s="12" t="s">
        <v>328</v>
      </c>
      <c r="D10" s="12" t="s">
        <v>1304</v>
      </c>
      <c r="E10" s="12" t="s">
        <v>333</v>
      </c>
    </row>
    <row r="11" spans="1:11">
      <c r="A11" s="12" t="s">
        <v>1303</v>
      </c>
      <c r="D11" s="12" t="s">
        <v>1302</v>
      </c>
      <c r="E11" s="12" t="s">
        <v>333</v>
      </c>
    </row>
    <row r="12" spans="1:11">
      <c r="A12" s="12" t="s">
        <v>1300</v>
      </c>
      <c r="D12" s="12" t="s">
        <v>1301</v>
      </c>
      <c r="E12" s="12" t="s">
        <v>347</v>
      </c>
    </row>
    <row r="13" spans="1:11">
      <c r="A13" s="12" t="s">
        <v>1300</v>
      </c>
      <c r="C13" s="12" t="s">
        <v>320</v>
      </c>
      <c r="D13" s="12" t="s">
        <v>1299</v>
      </c>
      <c r="E13" s="12" t="s">
        <v>347</v>
      </c>
    </row>
    <row r="14" spans="1:11">
      <c r="A14" s="12" t="s">
        <v>1295</v>
      </c>
      <c r="B14" s="123" t="s">
        <v>1298</v>
      </c>
      <c r="C14" s="12" t="s">
        <v>328</v>
      </c>
      <c r="D14" s="12" t="s">
        <v>1297</v>
      </c>
      <c r="E14" s="12" t="s">
        <v>322</v>
      </c>
      <c r="G14" s="12" t="s">
        <v>1296</v>
      </c>
    </row>
    <row r="15" spans="1:11">
      <c r="A15" s="12" t="s">
        <v>1295</v>
      </c>
      <c r="D15" s="12" t="s">
        <v>1294</v>
      </c>
      <c r="E15" s="12" t="s">
        <v>322</v>
      </c>
      <c r="H15" s="12" t="s">
        <v>2439</v>
      </c>
    </row>
    <row r="16" spans="1:11">
      <c r="A16" s="12" t="s">
        <v>1288</v>
      </c>
      <c r="C16" s="12" t="s">
        <v>335</v>
      </c>
      <c r="D16" s="12" t="s">
        <v>1293</v>
      </c>
      <c r="E16" s="12" t="s">
        <v>459</v>
      </c>
      <c r="H16" s="113" t="s">
        <v>1292</v>
      </c>
      <c r="I16" s="113" t="s">
        <v>1291</v>
      </c>
      <c r="J16" s="113" t="s">
        <v>1290</v>
      </c>
      <c r="K16" s="113" t="s">
        <v>1289</v>
      </c>
    </row>
    <row r="17" spans="1:12">
      <c r="A17" s="12" t="s">
        <v>1288</v>
      </c>
      <c r="D17" s="12" t="s">
        <v>1287</v>
      </c>
      <c r="E17" s="12" t="s">
        <v>459</v>
      </c>
      <c r="H17" s="12" t="s">
        <v>1286</v>
      </c>
      <c r="I17" s="12">
        <v>129</v>
      </c>
      <c r="J17" s="41">
        <v>0.48863636363636365</v>
      </c>
      <c r="K17" s="41">
        <f>SUM(J17:J20)</f>
        <v>0.96212121212121227</v>
      </c>
      <c r="L17" s="117">
        <v>2</v>
      </c>
    </row>
    <row r="18" spans="1:12">
      <c r="A18" s="12" t="s">
        <v>1275</v>
      </c>
      <c r="D18" s="12" t="s">
        <v>1285</v>
      </c>
      <c r="E18" s="12" t="s">
        <v>330</v>
      </c>
      <c r="H18" s="12" t="s">
        <v>1284</v>
      </c>
      <c r="I18" s="12">
        <v>76</v>
      </c>
      <c r="J18" s="41">
        <v>0.2878787878787879</v>
      </c>
      <c r="L18" s="117"/>
    </row>
    <row r="19" spans="1:12">
      <c r="A19" s="12" t="s">
        <v>1275</v>
      </c>
      <c r="D19" s="12" t="s">
        <v>1283</v>
      </c>
      <c r="E19" s="12" t="s">
        <v>330</v>
      </c>
      <c r="H19" s="12" t="s">
        <v>1282</v>
      </c>
      <c r="I19" s="12">
        <v>30</v>
      </c>
      <c r="J19" s="41">
        <v>0.11363636363636363</v>
      </c>
      <c r="L19" s="117"/>
    </row>
    <row r="20" spans="1:12">
      <c r="A20" s="12" t="s">
        <v>1275</v>
      </c>
      <c r="D20" s="12" t="s">
        <v>1281</v>
      </c>
      <c r="E20" s="12" t="s">
        <v>330</v>
      </c>
      <c r="H20" s="113" t="s">
        <v>1280</v>
      </c>
      <c r="I20" s="113">
        <v>19</v>
      </c>
      <c r="J20" s="86">
        <v>7.1969696969696975E-2</v>
      </c>
      <c r="K20" s="113"/>
      <c r="L20" s="117"/>
    </row>
    <row r="21" spans="1:12">
      <c r="A21" s="12" t="s">
        <v>1275</v>
      </c>
      <c r="D21" s="12" t="s">
        <v>1279</v>
      </c>
      <c r="E21" s="12" t="s">
        <v>330</v>
      </c>
      <c r="H21" s="12" t="s">
        <v>1278</v>
      </c>
      <c r="I21" s="12">
        <v>6</v>
      </c>
      <c r="J21" s="41">
        <v>2.2727272727272728E-2</v>
      </c>
      <c r="K21" s="41">
        <f>SUM(J21:J23)</f>
        <v>3.7878787878787873E-2</v>
      </c>
      <c r="L21" s="117">
        <v>3</v>
      </c>
    </row>
    <row r="22" spans="1:12">
      <c r="A22" s="12" t="s">
        <v>1275</v>
      </c>
      <c r="D22" s="12" t="s">
        <v>1277</v>
      </c>
      <c r="E22" s="12" t="s">
        <v>330</v>
      </c>
      <c r="H22" s="12" t="s">
        <v>1276</v>
      </c>
      <c r="I22" s="12">
        <v>3</v>
      </c>
      <c r="J22" s="41">
        <v>1.1363636363636364E-2</v>
      </c>
    </row>
    <row r="23" spans="1:12">
      <c r="A23" s="12" t="s">
        <v>1275</v>
      </c>
      <c r="C23" s="12" t="s">
        <v>335</v>
      </c>
      <c r="D23" s="12" t="s">
        <v>1274</v>
      </c>
      <c r="E23" s="12" t="s">
        <v>330</v>
      </c>
      <c r="H23" s="113" t="s">
        <v>1031</v>
      </c>
      <c r="I23" s="113">
        <v>1</v>
      </c>
      <c r="J23" s="86">
        <v>3.787878787878788E-3</v>
      </c>
      <c r="K23" s="113"/>
    </row>
    <row r="24" spans="1:12">
      <c r="A24" s="12" t="s">
        <v>1271</v>
      </c>
      <c r="D24" s="12" t="s">
        <v>1273</v>
      </c>
      <c r="E24" s="12" t="s">
        <v>507</v>
      </c>
      <c r="H24" s="12" t="s">
        <v>1272</v>
      </c>
      <c r="I24" s="12">
        <v>264</v>
      </c>
    </row>
    <row r="25" spans="1:12">
      <c r="A25" s="12" t="s">
        <v>1271</v>
      </c>
      <c r="D25" s="12" t="s">
        <v>1270</v>
      </c>
      <c r="E25" s="12" t="s">
        <v>507</v>
      </c>
      <c r="H25" s="122" t="s">
        <v>1339</v>
      </c>
    </row>
    <row r="26" spans="1:12">
      <c r="A26" s="12" t="s">
        <v>1269</v>
      </c>
      <c r="C26" s="12" t="s">
        <v>328</v>
      </c>
      <c r="D26" s="12" t="s">
        <v>1268</v>
      </c>
      <c r="E26" s="12" t="s">
        <v>398</v>
      </c>
    </row>
    <row r="27" spans="1:12">
      <c r="A27" s="12" t="s">
        <v>1266</v>
      </c>
      <c r="C27" s="12" t="s">
        <v>335</v>
      </c>
      <c r="D27" s="12" t="s">
        <v>1267</v>
      </c>
      <c r="E27" s="12" t="s">
        <v>378</v>
      </c>
    </row>
    <row r="28" spans="1:12">
      <c r="A28" s="12" t="s">
        <v>1266</v>
      </c>
      <c r="D28" s="12" t="s">
        <v>1265</v>
      </c>
      <c r="E28" s="12" t="s">
        <v>378</v>
      </c>
    </row>
    <row r="29" spans="1:12">
      <c r="A29" s="12" t="s">
        <v>1264</v>
      </c>
      <c r="C29" s="12" t="s">
        <v>328</v>
      </c>
      <c r="D29" s="12" t="s">
        <v>327</v>
      </c>
      <c r="E29" s="12" t="s">
        <v>326</v>
      </c>
    </row>
    <row r="30" spans="1:12">
      <c r="A30" s="12" t="s">
        <v>1263</v>
      </c>
      <c r="C30" s="12" t="s">
        <v>335</v>
      </c>
      <c r="D30" s="12" t="s">
        <v>1262</v>
      </c>
      <c r="E30" s="12" t="s">
        <v>322</v>
      </c>
    </row>
    <row r="31" spans="1:12">
      <c r="A31" s="12" t="s">
        <v>1260</v>
      </c>
      <c r="D31" s="12" t="s">
        <v>1259</v>
      </c>
      <c r="E31" s="12" t="s">
        <v>1261</v>
      </c>
    </row>
    <row r="32" spans="1:12">
      <c r="A32" s="12" t="s">
        <v>1260</v>
      </c>
      <c r="D32" s="12" t="s">
        <v>1259</v>
      </c>
      <c r="E32" s="12" t="s">
        <v>1057</v>
      </c>
    </row>
    <row r="33" spans="1:5">
      <c r="A33" s="12" t="s">
        <v>1260</v>
      </c>
      <c r="D33" s="12" t="s">
        <v>1259</v>
      </c>
      <c r="E33" s="12" t="s">
        <v>856</v>
      </c>
    </row>
    <row r="34" spans="1:5">
      <c r="A34" s="12" t="s">
        <v>1258</v>
      </c>
      <c r="C34" s="12" t="s">
        <v>335</v>
      </c>
      <c r="D34" s="12" t="s">
        <v>1257</v>
      </c>
      <c r="E34" s="12" t="s">
        <v>537</v>
      </c>
    </row>
    <row r="35" spans="1:5">
      <c r="A35" s="12" t="s">
        <v>1255</v>
      </c>
      <c r="D35" s="12" t="s">
        <v>1256</v>
      </c>
      <c r="E35" s="12" t="s">
        <v>1253</v>
      </c>
    </row>
    <row r="36" spans="1:5">
      <c r="A36" s="12" t="s">
        <v>1255</v>
      </c>
      <c r="D36" s="12" t="s">
        <v>1254</v>
      </c>
      <c r="E36" s="12" t="s">
        <v>1253</v>
      </c>
    </row>
    <row r="37" spans="1:5">
      <c r="A37" s="12" t="s">
        <v>1252</v>
      </c>
      <c r="C37" s="12" t="s">
        <v>320</v>
      </c>
      <c r="D37" s="12" t="s">
        <v>1251</v>
      </c>
      <c r="E37" s="12" t="s">
        <v>584</v>
      </c>
    </row>
    <row r="38" spans="1:5">
      <c r="A38" s="12" t="s">
        <v>1250</v>
      </c>
      <c r="C38" s="12" t="s">
        <v>328</v>
      </c>
      <c r="D38" s="12" t="s">
        <v>1249</v>
      </c>
      <c r="E38" s="12" t="s">
        <v>342</v>
      </c>
    </row>
    <row r="39" spans="1:5">
      <c r="A39" s="12" t="s">
        <v>1246</v>
      </c>
      <c r="D39" s="12" t="s">
        <v>1248</v>
      </c>
      <c r="E39" s="12" t="s">
        <v>1057</v>
      </c>
    </row>
    <row r="40" spans="1:5">
      <c r="A40" s="12" t="s">
        <v>1246</v>
      </c>
      <c r="C40" s="12" t="s">
        <v>320</v>
      </c>
      <c r="D40" s="12" t="s">
        <v>1247</v>
      </c>
      <c r="E40" s="12" t="s">
        <v>1057</v>
      </c>
    </row>
    <row r="41" spans="1:5">
      <c r="A41" s="12" t="s">
        <v>1246</v>
      </c>
      <c r="D41" s="12" t="s">
        <v>1245</v>
      </c>
      <c r="E41" s="12" t="s">
        <v>1057</v>
      </c>
    </row>
    <row r="42" spans="1:5">
      <c r="A42" s="12" t="s">
        <v>1244</v>
      </c>
      <c r="C42" s="12" t="s">
        <v>328</v>
      </c>
      <c r="D42" s="12" t="s">
        <v>1243</v>
      </c>
      <c r="E42" s="12" t="s">
        <v>1151</v>
      </c>
    </row>
    <row r="43" spans="1:5">
      <c r="A43" s="12" t="s">
        <v>1239</v>
      </c>
      <c r="D43" s="12" t="s">
        <v>1242</v>
      </c>
      <c r="E43" s="12" t="s">
        <v>1057</v>
      </c>
    </row>
    <row r="44" spans="1:5">
      <c r="A44" s="12" t="s">
        <v>1239</v>
      </c>
      <c r="D44" s="12" t="s">
        <v>1241</v>
      </c>
      <c r="E44" s="12" t="s">
        <v>1057</v>
      </c>
    </row>
    <row r="45" spans="1:5">
      <c r="A45" s="12" t="s">
        <v>1239</v>
      </c>
      <c r="C45" s="12" t="s">
        <v>412</v>
      </c>
      <c r="D45" s="12" t="s">
        <v>1240</v>
      </c>
      <c r="E45" s="12" t="s">
        <v>1057</v>
      </c>
    </row>
    <row r="46" spans="1:5">
      <c r="A46" s="12" t="s">
        <v>1239</v>
      </c>
      <c r="D46" s="12" t="s">
        <v>1238</v>
      </c>
      <c r="E46" s="12" t="s">
        <v>454</v>
      </c>
    </row>
    <row r="47" spans="1:5">
      <c r="A47" s="12" t="s">
        <v>1239</v>
      </c>
      <c r="D47" s="12" t="s">
        <v>1238</v>
      </c>
      <c r="E47" s="12" t="s">
        <v>1057</v>
      </c>
    </row>
    <row r="48" spans="1:5">
      <c r="A48" s="12" t="s">
        <v>1236</v>
      </c>
      <c r="C48" s="12" t="s">
        <v>320</v>
      </c>
      <c r="D48" s="12" t="s">
        <v>1237</v>
      </c>
      <c r="E48" s="12" t="s">
        <v>584</v>
      </c>
    </row>
    <row r="49" spans="1:5">
      <c r="A49" s="12" t="s">
        <v>1236</v>
      </c>
      <c r="D49" s="12" t="s">
        <v>1235</v>
      </c>
      <c r="E49" s="12" t="s">
        <v>584</v>
      </c>
    </row>
    <row r="50" spans="1:5">
      <c r="A50" s="12" t="s">
        <v>1233</v>
      </c>
      <c r="D50" s="12" t="s">
        <v>1234</v>
      </c>
      <c r="E50" s="12" t="s">
        <v>322</v>
      </c>
    </row>
    <row r="51" spans="1:5">
      <c r="A51" s="12" t="s">
        <v>1233</v>
      </c>
      <c r="C51" s="12" t="s">
        <v>320</v>
      </c>
      <c r="D51" s="12" t="s">
        <v>1232</v>
      </c>
      <c r="E51" s="12" t="s">
        <v>322</v>
      </c>
    </row>
    <row r="52" spans="1:5">
      <c r="A52" s="12" t="s">
        <v>1231</v>
      </c>
      <c r="C52" s="12" t="s">
        <v>320</v>
      </c>
      <c r="D52" s="12" t="s">
        <v>1230</v>
      </c>
      <c r="E52" s="12" t="s">
        <v>942</v>
      </c>
    </row>
    <row r="53" spans="1:5">
      <c r="A53" s="12" t="s">
        <v>1228</v>
      </c>
      <c r="D53" s="12" t="s">
        <v>1229</v>
      </c>
      <c r="E53" s="12" t="s">
        <v>385</v>
      </c>
    </row>
    <row r="54" spans="1:5">
      <c r="A54" s="12" t="s">
        <v>1228</v>
      </c>
      <c r="C54" s="12" t="s">
        <v>320</v>
      </c>
      <c r="D54" s="12" t="s">
        <v>1227</v>
      </c>
      <c r="E54" s="12" t="s">
        <v>385</v>
      </c>
    </row>
    <row r="55" spans="1:5">
      <c r="A55" s="12" t="s">
        <v>1224</v>
      </c>
      <c r="D55" s="12" t="s">
        <v>1226</v>
      </c>
      <c r="E55" s="12" t="s">
        <v>1222</v>
      </c>
    </row>
    <row r="56" spans="1:5">
      <c r="A56" s="12" t="s">
        <v>1224</v>
      </c>
      <c r="C56" s="12" t="s">
        <v>320</v>
      </c>
      <c r="D56" s="12" t="s">
        <v>1225</v>
      </c>
      <c r="E56" s="12" t="s">
        <v>1222</v>
      </c>
    </row>
    <row r="57" spans="1:5">
      <c r="A57" s="12" t="s">
        <v>1224</v>
      </c>
      <c r="D57" s="12" t="s">
        <v>1223</v>
      </c>
      <c r="E57" s="12" t="s">
        <v>1222</v>
      </c>
    </row>
    <row r="58" spans="1:5">
      <c r="A58" s="12" t="s">
        <v>1219</v>
      </c>
      <c r="D58" s="12" t="s">
        <v>1221</v>
      </c>
      <c r="E58" s="12" t="s">
        <v>459</v>
      </c>
    </row>
    <row r="59" spans="1:5">
      <c r="A59" s="12" t="s">
        <v>1219</v>
      </c>
      <c r="C59" s="12" t="s">
        <v>320</v>
      </c>
      <c r="D59" s="12" t="s">
        <v>1220</v>
      </c>
      <c r="E59" s="12" t="s">
        <v>459</v>
      </c>
    </row>
    <row r="60" spans="1:5">
      <c r="A60" s="12" t="s">
        <v>1219</v>
      </c>
      <c r="D60" s="12" t="s">
        <v>1218</v>
      </c>
      <c r="E60" s="12" t="s">
        <v>459</v>
      </c>
    </row>
    <row r="61" spans="1:5">
      <c r="A61" s="12" t="s">
        <v>1217</v>
      </c>
      <c r="C61" s="12" t="s">
        <v>320</v>
      </c>
      <c r="D61" s="12" t="s">
        <v>1216</v>
      </c>
      <c r="E61" s="12" t="s">
        <v>1215</v>
      </c>
    </row>
    <row r="62" spans="1:5">
      <c r="A62" s="12" t="s">
        <v>1213</v>
      </c>
      <c r="D62" s="12" t="s">
        <v>1214</v>
      </c>
      <c r="E62" s="12" t="s">
        <v>558</v>
      </c>
    </row>
    <row r="63" spans="1:5">
      <c r="A63" s="12" t="s">
        <v>1213</v>
      </c>
      <c r="C63" s="12" t="s">
        <v>320</v>
      </c>
      <c r="D63" s="12" t="s">
        <v>1212</v>
      </c>
      <c r="E63" s="12" t="s">
        <v>558</v>
      </c>
    </row>
    <row r="64" spans="1:5">
      <c r="A64" s="12" t="s">
        <v>1210</v>
      </c>
      <c r="D64" s="12" t="s">
        <v>1211</v>
      </c>
      <c r="E64" s="12" t="s">
        <v>367</v>
      </c>
    </row>
    <row r="65" spans="1:5">
      <c r="A65" s="12" t="s">
        <v>1210</v>
      </c>
      <c r="C65" s="12" t="s">
        <v>320</v>
      </c>
      <c r="D65" s="12" t="s">
        <v>1209</v>
      </c>
      <c r="E65" s="12" t="s">
        <v>367</v>
      </c>
    </row>
    <row r="66" spans="1:5">
      <c r="A66" s="12" t="s">
        <v>1207</v>
      </c>
      <c r="C66" s="12" t="s">
        <v>320</v>
      </c>
      <c r="D66" s="12" t="s">
        <v>1208</v>
      </c>
      <c r="E66" s="12" t="s">
        <v>322</v>
      </c>
    </row>
    <row r="67" spans="1:5">
      <c r="A67" s="12" t="s">
        <v>1207</v>
      </c>
      <c r="D67" s="12" t="s">
        <v>1206</v>
      </c>
      <c r="E67" s="12" t="s">
        <v>322</v>
      </c>
    </row>
    <row r="68" spans="1:5">
      <c r="A68" s="12" t="s">
        <v>1204</v>
      </c>
      <c r="C68" s="12" t="s">
        <v>328</v>
      </c>
      <c r="D68" s="12" t="s">
        <v>1205</v>
      </c>
      <c r="E68" s="12" t="s">
        <v>1195</v>
      </c>
    </row>
    <row r="69" spans="1:5">
      <c r="A69" s="12" t="s">
        <v>1204</v>
      </c>
      <c r="D69" s="12" t="s">
        <v>1203</v>
      </c>
      <c r="E69" s="12" t="s">
        <v>1195</v>
      </c>
    </row>
    <row r="70" spans="1:5">
      <c r="A70" s="12" t="s">
        <v>1200</v>
      </c>
      <c r="B70" s="12" t="s">
        <v>1202</v>
      </c>
      <c r="C70" s="12" t="s">
        <v>320</v>
      </c>
      <c r="D70" s="12" t="s">
        <v>1201</v>
      </c>
      <c r="E70" s="12" t="s">
        <v>1143</v>
      </c>
    </row>
    <row r="71" spans="1:5">
      <c r="A71" s="12" t="s">
        <v>1200</v>
      </c>
      <c r="D71" s="12" t="s">
        <v>1199</v>
      </c>
      <c r="E71" s="12" t="s">
        <v>1143</v>
      </c>
    </row>
    <row r="72" spans="1:5">
      <c r="A72" s="12" t="s">
        <v>1197</v>
      </c>
      <c r="C72" s="12" t="s">
        <v>328</v>
      </c>
      <c r="D72" s="12" t="s">
        <v>1198</v>
      </c>
      <c r="E72" s="12" t="s">
        <v>1195</v>
      </c>
    </row>
    <row r="73" spans="1:5">
      <c r="A73" s="12" t="s">
        <v>1197</v>
      </c>
      <c r="D73" s="12" t="s">
        <v>1196</v>
      </c>
      <c r="E73" s="12" t="s">
        <v>1195</v>
      </c>
    </row>
    <row r="74" spans="1:5">
      <c r="A74" s="12" t="s">
        <v>1192</v>
      </c>
      <c r="D74" s="12" t="s">
        <v>1194</v>
      </c>
      <c r="E74" s="12" t="s">
        <v>489</v>
      </c>
    </row>
    <row r="75" spans="1:5">
      <c r="A75" s="12" t="s">
        <v>1192</v>
      </c>
      <c r="D75" s="12" t="s">
        <v>1193</v>
      </c>
      <c r="E75" s="12" t="s">
        <v>489</v>
      </c>
    </row>
    <row r="76" spans="1:5">
      <c r="A76" s="12" t="s">
        <v>1192</v>
      </c>
      <c r="C76" s="12" t="s">
        <v>320</v>
      </c>
      <c r="D76" s="12" t="s">
        <v>1191</v>
      </c>
      <c r="E76" s="12" t="s">
        <v>489</v>
      </c>
    </row>
    <row r="77" spans="1:5">
      <c r="A77" s="12" t="s">
        <v>1189</v>
      </c>
      <c r="D77" s="12" t="s">
        <v>1190</v>
      </c>
      <c r="E77" s="12" t="s">
        <v>375</v>
      </c>
    </row>
    <row r="78" spans="1:5">
      <c r="A78" s="12" t="s">
        <v>1189</v>
      </c>
      <c r="C78" s="12" t="s">
        <v>320</v>
      </c>
      <c r="D78" s="12" t="s">
        <v>1188</v>
      </c>
      <c r="E78" s="12" t="s">
        <v>375</v>
      </c>
    </row>
    <row r="79" spans="1:5">
      <c r="A79" s="12" t="s">
        <v>1185</v>
      </c>
      <c r="D79" s="12" t="s">
        <v>1187</v>
      </c>
      <c r="E79" s="12" t="s">
        <v>370</v>
      </c>
    </row>
    <row r="80" spans="1:5">
      <c r="A80" s="12" t="s">
        <v>1185</v>
      </c>
      <c r="D80" s="12" t="s">
        <v>1186</v>
      </c>
      <c r="E80" s="12" t="s">
        <v>370</v>
      </c>
    </row>
    <row r="81" spans="1:5">
      <c r="A81" s="12" t="s">
        <v>1185</v>
      </c>
      <c r="C81" s="12" t="s">
        <v>320</v>
      </c>
      <c r="D81" s="12" t="s">
        <v>1184</v>
      </c>
      <c r="E81" s="12" t="s">
        <v>370</v>
      </c>
    </row>
    <row r="82" spans="1:5">
      <c r="A82" s="12" t="s">
        <v>1183</v>
      </c>
      <c r="C82" s="12" t="s">
        <v>320</v>
      </c>
      <c r="D82" s="12" t="s">
        <v>1182</v>
      </c>
      <c r="E82" s="12" t="s">
        <v>1057</v>
      </c>
    </row>
    <row r="83" spans="1:5">
      <c r="A83" s="12" t="s">
        <v>1179</v>
      </c>
      <c r="D83" s="12" t="s">
        <v>1181</v>
      </c>
      <c r="E83" s="12" t="s">
        <v>342</v>
      </c>
    </row>
    <row r="84" spans="1:5">
      <c r="A84" s="12" t="s">
        <v>1179</v>
      </c>
      <c r="D84" s="12" t="s">
        <v>1180</v>
      </c>
      <c r="E84" s="12" t="s">
        <v>342</v>
      </c>
    </row>
    <row r="85" spans="1:5">
      <c r="A85" s="12" t="s">
        <v>1179</v>
      </c>
      <c r="C85" s="12" t="s">
        <v>320</v>
      </c>
      <c r="D85" s="12" t="s">
        <v>1178</v>
      </c>
      <c r="E85" s="12" t="s">
        <v>342</v>
      </c>
    </row>
    <row r="86" spans="1:5">
      <c r="A86" s="12" t="s">
        <v>1175</v>
      </c>
      <c r="D86" s="12" t="s">
        <v>1177</v>
      </c>
      <c r="E86" s="12" t="s">
        <v>1100</v>
      </c>
    </row>
    <row r="87" spans="1:5">
      <c r="A87" s="12" t="s">
        <v>1175</v>
      </c>
      <c r="D87" s="12" t="s">
        <v>1176</v>
      </c>
      <c r="E87" s="12" t="s">
        <v>1100</v>
      </c>
    </row>
    <row r="88" spans="1:5">
      <c r="A88" s="12" t="s">
        <v>1175</v>
      </c>
      <c r="C88" s="12" t="s">
        <v>320</v>
      </c>
      <c r="D88" s="12" t="s">
        <v>1174</v>
      </c>
      <c r="E88" s="12" t="s">
        <v>1100</v>
      </c>
    </row>
    <row r="89" spans="1:5">
      <c r="A89" s="12" t="s">
        <v>1171</v>
      </c>
      <c r="D89" s="12" t="s">
        <v>1173</v>
      </c>
      <c r="E89" s="12" t="s">
        <v>518</v>
      </c>
    </row>
    <row r="90" spans="1:5">
      <c r="A90" s="12" t="s">
        <v>1171</v>
      </c>
      <c r="C90" s="12" t="s">
        <v>320</v>
      </c>
      <c r="D90" s="12" t="s">
        <v>1172</v>
      </c>
      <c r="E90" s="12" t="s">
        <v>518</v>
      </c>
    </row>
    <row r="91" spans="1:5">
      <c r="A91" s="12" t="s">
        <v>1171</v>
      </c>
      <c r="D91" s="12" t="s">
        <v>1170</v>
      </c>
      <c r="E91" s="12" t="s">
        <v>518</v>
      </c>
    </row>
    <row r="92" spans="1:5">
      <c r="A92" s="12" t="s">
        <v>1169</v>
      </c>
      <c r="C92" s="12" t="s">
        <v>320</v>
      </c>
      <c r="D92" s="12" t="s">
        <v>1168</v>
      </c>
      <c r="E92" s="12" t="s">
        <v>706</v>
      </c>
    </row>
    <row r="93" spans="1:5">
      <c r="A93" s="12" t="s">
        <v>1166</v>
      </c>
      <c r="C93" s="12" t="s">
        <v>320</v>
      </c>
      <c r="D93" s="12" t="s">
        <v>1167</v>
      </c>
      <c r="E93" s="12" t="s">
        <v>454</v>
      </c>
    </row>
    <row r="94" spans="1:5">
      <c r="A94" s="12" t="s">
        <v>1166</v>
      </c>
      <c r="D94" s="12" t="s">
        <v>1165</v>
      </c>
      <c r="E94" s="12" t="s">
        <v>1164</v>
      </c>
    </row>
    <row r="95" spans="1:5">
      <c r="A95" s="12" t="s">
        <v>1163</v>
      </c>
      <c r="C95" s="12" t="s">
        <v>320</v>
      </c>
      <c r="D95" s="12" t="s">
        <v>1162</v>
      </c>
      <c r="E95" s="12" t="s">
        <v>1161</v>
      </c>
    </row>
    <row r="96" spans="1:5">
      <c r="A96" s="12" t="s">
        <v>1157</v>
      </c>
      <c r="D96" s="12" t="s">
        <v>1160</v>
      </c>
      <c r="E96" s="12" t="s">
        <v>1057</v>
      </c>
    </row>
    <row r="97" spans="1:5">
      <c r="A97" s="12" t="s">
        <v>1157</v>
      </c>
      <c r="D97" s="12" t="s">
        <v>1159</v>
      </c>
      <c r="E97" s="12" t="s">
        <v>1057</v>
      </c>
    </row>
    <row r="98" spans="1:5">
      <c r="A98" s="12" t="s">
        <v>1157</v>
      </c>
      <c r="D98" s="12" t="s">
        <v>1158</v>
      </c>
      <c r="E98" s="12" t="s">
        <v>1057</v>
      </c>
    </row>
    <row r="99" spans="1:5">
      <c r="A99" s="12" t="s">
        <v>1157</v>
      </c>
      <c r="C99" s="12" t="s">
        <v>320</v>
      </c>
      <c r="D99" s="12" t="s">
        <v>1156</v>
      </c>
      <c r="E99" s="12" t="s">
        <v>454</v>
      </c>
    </row>
    <row r="100" spans="1:5">
      <c r="A100" s="12" t="s">
        <v>1157</v>
      </c>
      <c r="D100" s="12" t="s">
        <v>1156</v>
      </c>
      <c r="E100" s="12" t="s">
        <v>1057</v>
      </c>
    </row>
    <row r="101" spans="1:5">
      <c r="A101" s="12" t="s">
        <v>1155</v>
      </c>
      <c r="D101" s="12" t="s">
        <v>1154</v>
      </c>
      <c r="E101" s="12" t="s">
        <v>1143</v>
      </c>
    </row>
    <row r="102" spans="1:5">
      <c r="A102" s="12" t="s">
        <v>1153</v>
      </c>
      <c r="C102" s="12" t="s">
        <v>328</v>
      </c>
      <c r="D102" s="12" t="s">
        <v>1152</v>
      </c>
      <c r="E102" s="12" t="s">
        <v>1151</v>
      </c>
    </row>
    <row r="103" spans="1:5">
      <c r="A103" s="12" t="s">
        <v>1148</v>
      </c>
      <c r="D103" s="12" t="s">
        <v>1150</v>
      </c>
      <c r="E103" s="12" t="s">
        <v>322</v>
      </c>
    </row>
    <row r="104" spans="1:5">
      <c r="A104" s="12" t="s">
        <v>1148</v>
      </c>
      <c r="D104" s="12" t="s">
        <v>1149</v>
      </c>
      <c r="E104" s="12" t="s">
        <v>322</v>
      </c>
    </row>
    <row r="105" spans="1:5">
      <c r="A105" s="12" t="s">
        <v>1148</v>
      </c>
      <c r="B105" s="12" t="s">
        <v>1147</v>
      </c>
      <c r="C105" s="12" t="s">
        <v>328</v>
      </c>
      <c r="D105" s="12" t="s">
        <v>1146</v>
      </c>
      <c r="E105" s="12" t="s">
        <v>322</v>
      </c>
    </row>
    <row r="106" spans="1:5">
      <c r="A106" s="12" t="s">
        <v>1145</v>
      </c>
      <c r="D106" s="12" t="s">
        <v>1144</v>
      </c>
      <c r="E106" s="12" t="s">
        <v>1143</v>
      </c>
    </row>
    <row r="107" spans="1:5">
      <c r="A107" s="12" t="s">
        <v>1140</v>
      </c>
      <c r="C107" s="12" t="s">
        <v>412</v>
      </c>
      <c r="D107" s="12" t="s">
        <v>1142</v>
      </c>
      <c r="E107" s="12" t="s">
        <v>1138</v>
      </c>
    </row>
    <row r="108" spans="1:5">
      <c r="A108" s="12" t="s">
        <v>1140</v>
      </c>
      <c r="D108" s="12" t="s">
        <v>1141</v>
      </c>
      <c r="E108" s="12" t="s">
        <v>1138</v>
      </c>
    </row>
    <row r="109" spans="1:5">
      <c r="A109" s="12" t="s">
        <v>1140</v>
      </c>
      <c r="D109" s="12" t="s">
        <v>1139</v>
      </c>
      <c r="E109" s="12" t="s">
        <v>1138</v>
      </c>
    </row>
    <row r="110" spans="1:5">
      <c r="A110" s="12" t="s">
        <v>1133</v>
      </c>
      <c r="D110" s="12" t="s">
        <v>1137</v>
      </c>
      <c r="E110" s="12" t="s">
        <v>361</v>
      </c>
    </row>
    <row r="111" spans="1:5">
      <c r="A111" s="12" t="s">
        <v>1133</v>
      </c>
      <c r="B111" s="12" t="s">
        <v>1136</v>
      </c>
      <c r="C111" s="12" t="s">
        <v>328</v>
      </c>
      <c r="D111" s="12" t="s">
        <v>1135</v>
      </c>
      <c r="E111" s="12" t="s">
        <v>361</v>
      </c>
    </row>
    <row r="112" spans="1:5">
      <c r="A112" s="12" t="s">
        <v>1133</v>
      </c>
      <c r="D112" s="12" t="s">
        <v>1134</v>
      </c>
      <c r="E112" s="12" t="s">
        <v>361</v>
      </c>
    </row>
    <row r="113" spans="1:5">
      <c r="A113" s="12" t="s">
        <v>1133</v>
      </c>
      <c r="D113" s="12" t="s">
        <v>1132</v>
      </c>
      <c r="E113" s="12" t="s">
        <v>361</v>
      </c>
    </row>
    <row r="114" spans="1:5">
      <c r="A114" s="12" t="s">
        <v>1129</v>
      </c>
      <c r="D114" s="12" t="s">
        <v>1039</v>
      </c>
      <c r="E114" s="12" t="s">
        <v>1127</v>
      </c>
    </row>
    <row r="115" spans="1:5">
      <c r="A115" s="12" t="s">
        <v>1129</v>
      </c>
      <c r="D115" s="12" t="s">
        <v>1039</v>
      </c>
      <c r="E115" s="12" t="s">
        <v>1131</v>
      </c>
    </row>
    <row r="116" spans="1:5">
      <c r="A116" s="12" t="s">
        <v>1129</v>
      </c>
      <c r="C116" s="12" t="s">
        <v>412</v>
      </c>
      <c r="D116" s="12" t="s">
        <v>1130</v>
      </c>
      <c r="E116" s="12" t="s">
        <v>1127</v>
      </c>
    </row>
    <row r="117" spans="1:5">
      <c r="A117" s="12" t="s">
        <v>1129</v>
      </c>
      <c r="D117" s="12" t="s">
        <v>1128</v>
      </c>
      <c r="E117" s="12" t="s">
        <v>1127</v>
      </c>
    </row>
    <row r="118" spans="1:5">
      <c r="A118" s="12" t="s">
        <v>1126</v>
      </c>
      <c r="C118" s="12" t="s">
        <v>328</v>
      </c>
      <c r="D118" s="12" t="s">
        <v>1125</v>
      </c>
      <c r="E118" s="12" t="s">
        <v>495</v>
      </c>
    </row>
    <row r="119" spans="1:5">
      <c r="A119" s="12" t="s">
        <v>1123</v>
      </c>
      <c r="C119" s="12" t="s">
        <v>328</v>
      </c>
      <c r="D119" s="12" t="s">
        <v>1124</v>
      </c>
      <c r="E119" s="12" t="s">
        <v>665</v>
      </c>
    </row>
    <row r="120" spans="1:5">
      <c r="A120" s="12" t="s">
        <v>1123</v>
      </c>
      <c r="D120" s="12" t="s">
        <v>1122</v>
      </c>
      <c r="E120" s="12" t="s">
        <v>665</v>
      </c>
    </row>
    <row r="121" spans="1:5">
      <c r="A121" s="12" t="s">
        <v>1118</v>
      </c>
      <c r="D121" s="12" t="s">
        <v>1121</v>
      </c>
      <c r="E121" s="12" t="s">
        <v>440</v>
      </c>
    </row>
    <row r="122" spans="1:5">
      <c r="A122" s="12" t="s">
        <v>1118</v>
      </c>
      <c r="D122" s="12" t="s">
        <v>1120</v>
      </c>
      <c r="E122" s="12" t="s">
        <v>440</v>
      </c>
    </row>
    <row r="123" spans="1:5">
      <c r="A123" s="12" t="s">
        <v>1118</v>
      </c>
      <c r="C123" s="12" t="s">
        <v>328</v>
      </c>
      <c r="D123" s="12" t="s">
        <v>1119</v>
      </c>
      <c r="E123" s="12" t="s">
        <v>440</v>
      </c>
    </row>
    <row r="124" spans="1:5">
      <c r="A124" s="12" t="s">
        <v>1118</v>
      </c>
      <c r="D124" s="12" t="s">
        <v>1117</v>
      </c>
      <c r="E124" s="12" t="s">
        <v>440</v>
      </c>
    </row>
    <row r="125" spans="1:5">
      <c r="A125" s="12" t="s">
        <v>1116</v>
      </c>
      <c r="C125" s="12" t="s">
        <v>324</v>
      </c>
      <c r="D125" s="12" t="s">
        <v>998</v>
      </c>
      <c r="E125" s="12" t="s">
        <v>371</v>
      </c>
    </row>
    <row r="126" spans="1:5">
      <c r="A126" s="12" t="s">
        <v>1116</v>
      </c>
      <c r="D126" s="12" t="s">
        <v>1115</v>
      </c>
      <c r="E126" s="12" t="s">
        <v>371</v>
      </c>
    </row>
    <row r="127" spans="1:5">
      <c r="A127" s="12" t="s">
        <v>1113</v>
      </c>
      <c r="C127" s="12" t="s">
        <v>324</v>
      </c>
      <c r="D127" s="12" t="s">
        <v>1114</v>
      </c>
      <c r="E127" s="12" t="s">
        <v>392</v>
      </c>
    </row>
    <row r="128" spans="1:5">
      <c r="A128" s="12" t="s">
        <v>1113</v>
      </c>
      <c r="D128" s="12" t="s">
        <v>1112</v>
      </c>
      <c r="E128" s="12" t="s">
        <v>392</v>
      </c>
    </row>
    <row r="129" spans="1:5">
      <c r="A129" s="12" t="s">
        <v>1105</v>
      </c>
      <c r="D129" s="12" t="s">
        <v>1111</v>
      </c>
      <c r="E129" s="12" t="s">
        <v>342</v>
      </c>
    </row>
    <row r="130" spans="1:5">
      <c r="A130" s="12" t="s">
        <v>1105</v>
      </c>
      <c r="D130" s="12" t="s">
        <v>1110</v>
      </c>
      <c r="E130" s="12" t="s">
        <v>342</v>
      </c>
    </row>
    <row r="131" spans="1:5">
      <c r="A131" s="12" t="s">
        <v>1105</v>
      </c>
      <c r="D131" s="12" t="s">
        <v>1109</v>
      </c>
      <c r="E131" s="12" t="s">
        <v>342</v>
      </c>
    </row>
    <row r="132" spans="1:5">
      <c r="A132" s="12" t="s">
        <v>1105</v>
      </c>
      <c r="D132" s="12" t="s">
        <v>1108</v>
      </c>
      <c r="E132" s="12" t="s">
        <v>342</v>
      </c>
    </row>
    <row r="133" spans="1:5">
      <c r="A133" s="12" t="s">
        <v>1105</v>
      </c>
      <c r="D133" s="12" t="s">
        <v>1107</v>
      </c>
      <c r="E133" s="12" t="s">
        <v>342</v>
      </c>
    </row>
    <row r="134" spans="1:5">
      <c r="A134" s="12" t="s">
        <v>1105</v>
      </c>
      <c r="C134" s="12" t="s">
        <v>324</v>
      </c>
      <c r="D134" s="12" t="s">
        <v>1106</v>
      </c>
      <c r="E134" s="12" t="s">
        <v>342</v>
      </c>
    </row>
    <row r="135" spans="1:5">
      <c r="A135" s="12" t="s">
        <v>1105</v>
      </c>
      <c r="D135" s="12" t="s">
        <v>1104</v>
      </c>
      <c r="E135" s="12" t="s">
        <v>342</v>
      </c>
    </row>
    <row r="136" spans="1:5">
      <c r="A136" s="12" t="s">
        <v>1102</v>
      </c>
      <c r="C136" s="12" t="s">
        <v>320</v>
      </c>
      <c r="D136" s="12" t="s">
        <v>1103</v>
      </c>
      <c r="E136" s="12" t="s">
        <v>1100</v>
      </c>
    </row>
    <row r="137" spans="1:5">
      <c r="A137" s="12" t="s">
        <v>1102</v>
      </c>
      <c r="D137" s="12" t="s">
        <v>1101</v>
      </c>
      <c r="E137" s="12" t="s">
        <v>1100</v>
      </c>
    </row>
    <row r="138" spans="1:5">
      <c r="A138" s="12" t="s">
        <v>1095</v>
      </c>
      <c r="C138" s="12" t="s">
        <v>328</v>
      </c>
      <c r="D138" s="12" t="s">
        <v>1099</v>
      </c>
      <c r="E138" s="12" t="s">
        <v>518</v>
      </c>
    </row>
    <row r="139" spans="1:5">
      <c r="A139" s="12" t="s">
        <v>1095</v>
      </c>
      <c r="D139" s="12" t="s">
        <v>1098</v>
      </c>
      <c r="E139" s="12" t="s">
        <v>518</v>
      </c>
    </row>
    <row r="140" spans="1:5">
      <c r="A140" s="12" t="s">
        <v>1095</v>
      </c>
      <c r="D140" s="12" t="s">
        <v>1097</v>
      </c>
      <c r="E140" s="12" t="s">
        <v>518</v>
      </c>
    </row>
    <row r="141" spans="1:5">
      <c r="A141" s="12" t="s">
        <v>1095</v>
      </c>
      <c r="D141" s="12" t="s">
        <v>1096</v>
      </c>
      <c r="E141" s="12" t="s">
        <v>518</v>
      </c>
    </row>
    <row r="142" spans="1:5">
      <c r="A142" s="12" t="s">
        <v>1095</v>
      </c>
      <c r="D142" s="12" t="s">
        <v>1094</v>
      </c>
      <c r="E142" s="12" t="s">
        <v>518</v>
      </c>
    </row>
    <row r="143" spans="1:5">
      <c r="A143" s="12" t="s">
        <v>1090</v>
      </c>
      <c r="D143" s="12" t="s">
        <v>1093</v>
      </c>
      <c r="E143" s="12" t="s">
        <v>398</v>
      </c>
    </row>
    <row r="144" spans="1:5">
      <c r="A144" s="12" t="s">
        <v>1090</v>
      </c>
      <c r="D144" s="12" t="s">
        <v>1092</v>
      </c>
      <c r="E144" s="12" t="s">
        <v>398</v>
      </c>
    </row>
    <row r="145" spans="1:5">
      <c r="A145" s="12" t="s">
        <v>1090</v>
      </c>
      <c r="D145" s="12" t="s">
        <v>1091</v>
      </c>
      <c r="E145" s="12" t="s">
        <v>398</v>
      </c>
    </row>
    <row r="146" spans="1:5">
      <c r="A146" s="12" t="s">
        <v>1090</v>
      </c>
      <c r="C146" s="12" t="s">
        <v>320</v>
      </c>
      <c r="D146" s="12" t="s">
        <v>1089</v>
      </c>
      <c r="E146" s="12" t="s">
        <v>398</v>
      </c>
    </row>
    <row r="147" spans="1:5">
      <c r="A147" s="12" t="s">
        <v>1085</v>
      </c>
      <c r="D147" s="12" t="s">
        <v>1088</v>
      </c>
      <c r="E147" s="12" t="s">
        <v>337</v>
      </c>
    </row>
    <row r="148" spans="1:5">
      <c r="A148" s="12" t="s">
        <v>1085</v>
      </c>
      <c r="D148" s="12" t="s">
        <v>1087</v>
      </c>
      <c r="E148" s="12" t="s">
        <v>337</v>
      </c>
    </row>
    <row r="149" spans="1:5">
      <c r="A149" s="12" t="s">
        <v>1085</v>
      </c>
      <c r="C149" s="12" t="s">
        <v>328</v>
      </c>
      <c r="D149" s="12" t="s">
        <v>1086</v>
      </c>
      <c r="E149" s="12" t="s">
        <v>337</v>
      </c>
    </row>
    <row r="150" spans="1:5">
      <c r="A150" s="12" t="s">
        <v>1085</v>
      </c>
      <c r="D150" s="12" t="s">
        <v>1084</v>
      </c>
      <c r="E150" s="12" t="s">
        <v>337</v>
      </c>
    </row>
    <row r="151" spans="1:5">
      <c r="A151" s="12" t="s">
        <v>1081</v>
      </c>
      <c r="C151" s="12" t="s">
        <v>324</v>
      </c>
      <c r="D151" s="12" t="s">
        <v>1083</v>
      </c>
      <c r="E151" s="12" t="s">
        <v>973</v>
      </c>
    </row>
    <row r="152" spans="1:5">
      <c r="A152" s="12" t="s">
        <v>1081</v>
      </c>
      <c r="D152" s="12" t="s">
        <v>1082</v>
      </c>
      <c r="E152" s="12" t="s">
        <v>973</v>
      </c>
    </row>
    <row r="153" spans="1:5">
      <c r="A153" s="12" t="s">
        <v>1081</v>
      </c>
      <c r="D153" s="12" t="s">
        <v>1080</v>
      </c>
      <c r="E153" s="12" t="s">
        <v>973</v>
      </c>
    </row>
    <row r="154" spans="1:5">
      <c r="A154" s="12" t="s">
        <v>1075</v>
      </c>
      <c r="D154" s="12" t="s">
        <v>1079</v>
      </c>
      <c r="E154" s="12" t="s">
        <v>471</v>
      </c>
    </row>
    <row r="155" spans="1:5">
      <c r="A155" s="12" t="s">
        <v>1075</v>
      </c>
      <c r="D155" s="12" t="s">
        <v>1078</v>
      </c>
      <c r="E155" s="12" t="s">
        <v>471</v>
      </c>
    </row>
    <row r="156" spans="1:5">
      <c r="A156" s="12" t="s">
        <v>1075</v>
      </c>
      <c r="D156" s="12" t="s">
        <v>1077</v>
      </c>
      <c r="E156" s="12" t="s">
        <v>471</v>
      </c>
    </row>
    <row r="157" spans="1:5">
      <c r="A157" s="12" t="s">
        <v>1075</v>
      </c>
      <c r="C157" s="12" t="s">
        <v>324</v>
      </c>
      <c r="D157" s="12" t="s">
        <v>1076</v>
      </c>
      <c r="E157" s="12" t="s">
        <v>471</v>
      </c>
    </row>
    <row r="158" spans="1:5">
      <c r="A158" s="12" t="s">
        <v>1075</v>
      </c>
      <c r="D158" s="12" t="s">
        <v>1074</v>
      </c>
      <c r="E158" s="12" t="s">
        <v>471</v>
      </c>
    </row>
    <row r="159" spans="1:5">
      <c r="A159" s="12" t="s">
        <v>1072</v>
      </c>
      <c r="C159" s="12" t="s">
        <v>324</v>
      </c>
      <c r="D159" s="12" t="s">
        <v>1073</v>
      </c>
      <c r="E159" s="12" t="s">
        <v>1070</v>
      </c>
    </row>
    <row r="160" spans="1:5">
      <c r="A160" s="12" t="s">
        <v>1072</v>
      </c>
      <c r="D160" s="12" t="s">
        <v>1071</v>
      </c>
      <c r="E160" s="12" t="s">
        <v>1070</v>
      </c>
    </row>
    <row r="161" spans="1:5">
      <c r="A161" s="12" t="s">
        <v>1067</v>
      </c>
      <c r="C161" s="12" t="s">
        <v>320</v>
      </c>
      <c r="D161" s="12" t="s">
        <v>1069</v>
      </c>
      <c r="E161" s="12" t="s">
        <v>489</v>
      </c>
    </row>
    <row r="162" spans="1:5">
      <c r="A162" s="12" t="s">
        <v>1067</v>
      </c>
      <c r="D162" s="12" t="s">
        <v>1068</v>
      </c>
      <c r="E162" s="12" t="s">
        <v>489</v>
      </c>
    </row>
    <row r="163" spans="1:5">
      <c r="A163" s="12" t="s">
        <v>1067</v>
      </c>
      <c r="D163" s="12" t="s">
        <v>1066</v>
      </c>
      <c r="E163" s="12" t="s">
        <v>489</v>
      </c>
    </row>
    <row r="164" spans="1:5">
      <c r="A164" s="12" t="s">
        <v>1065</v>
      </c>
      <c r="C164" s="12" t="s">
        <v>324</v>
      </c>
      <c r="D164" s="12" t="s">
        <v>1064</v>
      </c>
      <c r="E164" s="12" t="s">
        <v>431</v>
      </c>
    </row>
    <row r="165" spans="1:5">
      <c r="A165" s="12" t="s">
        <v>1063</v>
      </c>
      <c r="C165" s="12" t="s">
        <v>320</v>
      </c>
      <c r="D165" s="12" t="s">
        <v>1062</v>
      </c>
      <c r="E165" s="12" t="s">
        <v>1061</v>
      </c>
    </row>
    <row r="166" spans="1:5">
      <c r="A166" s="12" t="s">
        <v>1059</v>
      </c>
      <c r="D166" s="12" t="s">
        <v>1060</v>
      </c>
      <c r="E166" s="12" t="s">
        <v>1057</v>
      </c>
    </row>
    <row r="167" spans="1:5">
      <c r="A167" s="12" t="s">
        <v>1059</v>
      </c>
      <c r="C167" s="12" t="s">
        <v>328</v>
      </c>
      <c r="D167" s="12" t="s">
        <v>1058</v>
      </c>
      <c r="E167" s="12" t="s">
        <v>1057</v>
      </c>
    </row>
    <row r="168" spans="1:5">
      <c r="A168" s="12" t="s">
        <v>1055</v>
      </c>
      <c r="C168" s="12" t="s">
        <v>1040</v>
      </c>
      <c r="D168" s="12" t="s">
        <v>1056</v>
      </c>
      <c r="E168" s="12" t="s">
        <v>584</v>
      </c>
    </row>
    <row r="169" spans="1:5">
      <c r="A169" s="12" t="s">
        <v>1055</v>
      </c>
      <c r="D169" s="12" t="s">
        <v>1054</v>
      </c>
      <c r="E169" s="12" t="s">
        <v>584</v>
      </c>
    </row>
    <row r="170" spans="1:5">
      <c r="A170" s="12" t="s">
        <v>1053</v>
      </c>
      <c r="C170" s="12" t="s">
        <v>1040</v>
      </c>
      <c r="D170" s="12" t="s">
        <v>1039</v>
      </c>
      <c r="E170" s="12" t="s">
        <v>367</v>
      </c>
    </row>
    <row r="171" spans="1:5">
      <c r="A171" s="12" t="s">
        <v>1049</v>
      </c>
      <c r="C171" s="12" t="s">
        <v>328</v>
      </c>
      <c r="D171" s="12" t="s">
        <v>1052</v>
      </c>
      <c r="E171" s="12" t="s">
        <v>330</v>
      </c>
    </row>
    <row r="172" spans="1:5">
      <c r="A172" s="12" t="s">
        <v>1049</v>
      </c>
      <c r="D172" s="12" t="s">
        <v>1051</v>
      </c>
      <c r="E172" s="12" t="s">
        <v>330</v>
      </c>
    </row>
    <row r="173" spans="1:5">
      <c r="A173" s="12" t="s">
        <v>1049</v>
      </c>
      <c r="D173" s="12" t="s">
        <v>1050</v>
      </c>
      <c r="E173" s="12" t="s">
        <v>330</v>
      </c>
    </row>
    <row r="174" spans="1:5">
      <c r="A174" s="12" t="s">
        <v>1049</v>
      </c>
      <c r="D174" s="12" t="s">
        <v>1048</v>
      </c>
      <c r="E174" s="12" t="s">
        <v>330</v>
      </c>
    </row>
    <row r="175" spans="1:5">
      <c r="A175" s="12" t="s">
        <v>1046</v>
      </c>
      <c r="D175" s="12" t="s">
        <v>1047</v>
      </c>
      <c r="E175" s="12" t="s">
        <v>377</v>
      </c>
    </row>
    <row r="176" spans="1:5">
      <c r="A176" s="12" t="s">
        <v>1046</v>
      </c>
      <c r="C176" s="12" t="s">
        <v>324</v>
      </c>
      <c r="D176" s="12" t="s">
        <v>1045</v>
      </c>
      <c r="E176" s="12" t="s">
        <v>377</v>
      </c>
    </row>
    <row r="177" spans="1:5">
      <c r="A177" s="12" t="s">
        <v>1043</v>
      </c>
      <c r="D177" s="12" t="s">
        <v>1044</v>
      </c>
      <c r="E177" s="12" t="s">
        <v>982</v>
      </c>
    </row>
    <row r="178" spans="1:5">
      <c r="A178" s="12" t="s">
        <v>1043</v>
      </c>
      <c r="C178" s="12" t="s">
        <v>324</v>
      </c>
      <c r="D178" s="12" t="s">
        <v>1042</v>
      </c>
      <c r="E178" s="12" t="s">
        <v>982</v>
      </c>
    </row>
    <row r="179" spans="1:5">
      <c r="A179" s="12" t="s">
        <v>1041</v>
      </c>
      <c r="C179" s="12" t="s">
        <v>1040</v>
      </c>
      <c r="D179" s="12" t="s">
        <v>1039</v>
      </c>
      <c r="E179" s="12" t="s">
        <v>1038</v>
      </c>
    </row>
    <row r="180" spans="1:5">
      <c r="A180" s="12" t="s">
        <v>1037</v>
      </c>
      <c r="C180" s="12" t="s">
        <v>324</v>
      </c>
      <c r="D180" s="12" t="s">
        <v>1036</v>
      </c>
      <c r="E180" s="12" t="s">
        <v>370</v>
      </c>
    </row>
    <row r="181" spans="1:5">
      <c r="A181" s="12" t="s">
        <v>1033</v>
      </c>
      <c r="C181" s="12" t="s">
        <v>328</v>
      </c>
      <c r="D181" s="12" t="s">
        <v>1035</v>
      </c>
      <c r="E181" s="12" t="s">
        <v>388</v>
      </c>
    </row>
    <row r="182" spans="1:5">
      <c r="A182" s="12" t="s">
        <v>1033</v>
      </c>
      <c r="D182" s="12" t="s">
        <v>1034</v>
      </c>
      <c r="E182" s="12" t="s">
        <v>388</v>
      </c>
    </row>
    <row r="183" spans="1:5">
      <c r="A183" s="12" t="s">
        <v>1033</v>
      </c>
      <c r="D183" s="12" t="s">
        <v>1032</v>
      </c>
      <c r="E183" s="12" t="s">
        <v>388</v>
      </c>
    </row>
    <row r="184" spans="1:5">
      <c r="A184" s="12" t="s">
        <v>1027</v>
      </c>
      <c r="C184" s="12" t="s">
        <v>1031</v>
      </c>
      <c r="D184" s="12" t="s">
        <v>1030</v>
      </c>
      <c r="E184" s="12" t="s">
        <v>407</v>
      </c>
    </row>
    <row r="185" spans="1:5">
      <c r="A185" s="12" t="s">
        <v>1027</v>
      </c>
      <c r="D185" s="12" t="s">
        <v>1029</v>
      </c>
      <c r="E185" s="12" t="s">
        <v>407</v>
      </c>
    </row>
    <row r="186" spans="1:5">
      <c r="A186" s="12" t="s">
        <v>1027</v>
      </c>
      <c r="D186" s="12" t="s">
        <v>1028</v>
      </c>
      <c r="E186" s="12" t="s">
        <v>407</v>
      </c>
    </row>
    <row r="187" spans="1:5">
      <c r="A187" s="12" t="s">
        <v>1027</v>
      </c>
      <c r="D187" s="12" t="s">
        <v>1026</v>
      </c>
      <c r="E187" s="12" t="s">
        <v>407</v>
      </c>
    </row>
    <row r="188" spans="1:5">
      <c r="A188" s="12" t="s">
        <v>1025</v>
      </c>
      <c r="C188" s="12" t="s">
        <v>320</v>
      </c>
      <c r="D188" s="12" t="s">
        <v>1024</v>
      </c>
      <c r="E188" s="12" t="s">
        <v>502</v>
      </c>
    </row>
    <row r="189" spans="1:5">
      <c r="A189" s="12" t="s">
        <v>1020</v>
      </c>
      <c r="D189" s="12" t="s">
        <v>1023</v>
      </c>
      <c r="E189" s="12" t="s">
        <v>1018</v>
      </c>
    </row>
    <row r="190" spans="1:5">
      <c r="A190" s="12" t="s">
        <v>1020</v>
      </c>
      <c r="D190" s="12" t="s">
        <v>1022</v>
      </c>
      <c r="E190" s="12" t="s">
        <v>1018</v>
      </c>
    </row>
    <row r="191" spans="1:5">
      <c r="A191" s="12" t="s">
        <v>1020</v>
      </c>
      <c r="D191" s="12" t="s">
        <v>1021</v>
      </c>
      <c r="E191" s="12" t="s">
        <v>1018</v>
      </c>
    </row>
    <row r="192" spans="1:5">
      <c r="A192" s="12" t="s">
        <v>1020</v>
      </c>
      <c r="C192" s="12" t="s">
        <v>328</v>
      </c>
      <c r="D192" s="12" t="s">
        <v>1019</v>
      </c>
      <c r="E192" s="12" t="s">
        <v>1018</v>
      </c>
    </row>
    <row r="193" spans="1:5">
      <c r="A193" s="12" t="s">
        <v>1015</v>
      </c>
      <c r="C193" s="12" t="s">
        <v>320</v>
      </c>
      <c r="D193" s="12" t="s">
        <v>1017</v>
      </c>
      <c r="E193" s="12" t="s">
        <v>1013</v>
      </c>
    </row>
    <row r="194" spans="1:5">
      <c r="A194" s="12" t="s">
        <v>1015</v>
      </c>
      <c r="D194" s="12" t="s">
        <v>1016</v>
      </c>
      <c r="E194" s="12" t="s">
        <v>1013</v>
      </c>
    </row>
    <row r="195" spans="1:5">
      <c r="A195" s="12" t="s">
        <v>1015</v>
      </c>
      <c r="D195" s="12" t="s">
        <v>1014</v>
      </c>
      <c r="E195" s="12" t="s">
        <v>1013</v>
      </c>
    </row>
    <row r="196" spans="1:5">
      <c r="A196" s="12" t="s">
        <v>1010</v>
      </c>
      <c r="D196" s="12" t="s">
        <v>1012</v>
      </c>
      <c r="E196" s="12" t="s">
        <v>1008</v>
      </c>
    </row>
    <row r="197" spans="1:5">
      <c r="A197" s="12" t="s">
        <v>1010</v>
      </c>
      <c r="C197" s="12" t="s">
        <v>328</v>
      </c>
      <c r="D197" s="12" t="s">
        <v>1011</v>
      </c>
      <c r="E197" s="12" t="s">
        <v>1008</v>
      </c>
    </row>
    <row r="198" spans="1:5">
      <c r="A198" s="12" t="s">
        <v>1010</v>
      </c>
      <c r="D198" s="12" t="s">
        <v>1009</v>
      </c>
      <c r="E198" s="12" t="s">
        <v>1008</v>
      </c>
    </row>
    <row r="199" spans="1:5">
      <c r="A199" s="12" t="s">
        <v>1007</v>
      </c>
      <c r="C199" s="12" t="s">
        <v>320</v>
      </c>
      <c r="D199" s="12" t="s">
        <v>1006</v>
      </c>
      <c r="E199" s="12" t="s">
        <v>1005</v>
      </c>
    </row>
    <row r="200" spans="1:5">
      <c r="A200" s="12" t="s">
        <v>1004</v>
      </c>
      <c r="B200" s="121" t="s">
        <v>1003</v>
      </c>
      <c r="C200" s="12" t="s">
        <v>335</v>
      </c>
      <c r="D200" s="12" t="s">
        <v>1002</v>
      </c>
      <c r="E200" s="12" t="s">
        <v>347</v>
      </c>
    </row>
    <row r="201" spans="1:5">
      <c r="A201" s="12" t="s">
        <v>1001</v>
      </c>
      <c r="C201" s="12" t="s">
        <v>324</v>
      </c>
      <c r="D201" s="12" t="s">
        <v>1000</v>
      </c>
      <c r="E201" s="12" t="s">
        <v>342</v>
      </c>
    </row>
    <row r="202" spans="1:5">
      <c r="A202" s="12" t="s">
        <v>999</v>
      </c>
      <c r="C202" s="12" t="s">
        <v>324</v>
      </c>
      <c r="D202" s="12" t="s">
        <v>998</v>
      </c>
      <c r="E202" s="12" t="s">
        <v>371</v>
      </c>
    </row>
    <row r="203" spans="1:5">
      <c r="A203" s="12" t="s">
        <v>997</v>
      </c>
      <c r="C203" s="12" t="s">
        <v>320</v>
      </c>
      <c r="D203" s="12" t="s">
        <v>996</v>
      </c>
      <c r="E203" s="12" t="s">
        <v>531</v>
      </c>
    </row>
    <row r="204" spans="1:5">
      <c r="A204" s="12" t="s">
        <v>995</v>
      </c>
      <c r="C204" s="12" t="s">
        <v>320</v>
      </c>
      <c r="D204" s="12" t="s">
        <v>994</v>
      </c>
      <c r="E204" s="12" t="s">
        <v>665</v>
      </c>
    </row>
    <row r="205" spans="1:5">
      <c r="A205" s="12" t="s">
        <v>993</v>
      </c>
      <c r="C205" s="12" t="s">
        <v>320</v>
      </c>
      <c r="D205" s="12" t="s">
        <v>992</v>
      </c>
      <c r="E205" s="12" t="s">
        <v>474</v>
      </c>
    </row>
    <row r="206" spans="1:5">
      <c r="A206" s="12" t="s">
        <v>991</v>
      </c>
      <c r="C206" s="12" t="s">
        <v>320</v>
      </c>
      <c r="D206" s="12" t="s">
        <v>990</v>
      </c>
      <c r="E206" s="12" t="s">
        <v>322</v>
      </c>
    </row>
    <row r="207" spans="1:5">
      <c r="A207" s="12" t="s">
        <v>989</v>
      </c>
      <c r="C207" s="12" t="s">
        <v>320</v>
      </c>
      <c r="D207" s="12" t="s">
        <v>988</v>
      </c>
      <c r="E207" s="12" t="s">
        <v>492</v>
      </c>
    </row>
    <row r="208" spans="1:5">
      <c r="A208" s="12" t="s">
        <v>987</v>
      </c>
      <c r="C208" s="12" t="s">
        <v>320</v>
      </c>
      <c r="D208" s="12" t="s">
        <v>986</v>
      </c>
      <c r="E208" s="12" t="s">
        <v>985</v>
      </c>
    </row>
    <row r="209" spans="1:5">
      <c r="A209" s="12" t="s">
        <v>984</v>
      </c>
      <c r="C209" s="12" t="s">
        <v>328</v>
      </c>
      <c r="D209" s="12" t="s">
        <v>983</v>
      </c>
      <c r="E209" s="12" t="s">
        <v>982</v>
      </c>
    </row>
    <row r="210" spans="1:5">
      <c r="A210" s="12" t="s">
        <v>981</v>
      </c>
      <c r="C210" s="12" t="s">
        <v>320</v>
      </c>
      <c r="D210" s="12" t="s">
        <v>980</v>
      </c>
      <c r="E210" s="12" t="s">
        <v>584</v>
      </c>
    </row>
    <row r="211" spans="1:5">
      <c r="A211" s="12" t="s">
        <v>979</v>
      </c>
      <c r="C211" s="12" t="s">
        <v>320</v>
      </c>
      <c r="D211" s="12" t="s">
        <v>978</v>
      </c>
      <c r="E211" s="12" t="s">
        <v>565</v>
      </c>
    </row>
    <row r="212" spans="1:5">
      <c r="A212" s="12" t="s">
        <v>977</v>
      </c>
      <c r="C212" s="12" t="s">
        <v>328</v>
      </c>
      <c r="D212" s="12" t="s">
        <v>976</v>
      </c>
      <c r="E212" s="12" t="s">
        <v>555</v>
      </c>
    </row>
    <row r="213" spans="1:5">
      <c r="A213" s="12" t="s">
        <v>975</v>
      </c>
      <c r="B213" s="12" t="s">
        <v>816</v>
      </c>
      <c r="C213" s="12" t="s">
        <v>328</v>
      </c>
      <c r="D213" s="12" t="s">
        <v>974</v>
      </c>
      <c r="E213" s="12" t="s">
        <v>973</v>
      </c>
    </row>
    <row r="214" spans="1:5">
      <c r="A214" s="12" t="s">
        <v>972</v>
      </c>
      <c r="C214" s="12" t="s">
        <v>320</v>
      </c>
      <c r="D214" s="12" t="s">
        <v>971</v>
      </c>
      <c r="E214" s="12" t="s">
        <v>342</v>
      </c>
    </row>
    <row r="215" spans="1:5">
      <c r="A215" s="12" t="s">
        <v>970</v>
      </c>
      <c r="C215" s="12" t="s">
        <v>320</v>
      </c>
      <c r="D215" s="12" t="s">
        <v>969</v>
      </c>
      <c r="E215" s="12" t="s">
        <v>571</v>
      </c>
    </row>
    <row r="216" spans="1:5">
      <c r="A216" s="12" t="s">
        <v>968</v>
      </c>
      <c r="B216" s="12" t="s">
        <v>967</v>
      </c>
      <c r="C216" s="12" t="s">
        <v>320</v>
      </c>
      <c r="D216" s="12" t="s">
        <v>966</v>
      </c>
      <c r="E216" s="12" t="s">
        <v>486</v>
      </c>
    </row>
    <row r="217" spans="1:5">
      <c r="A217" s="12" t="s">
        <v>965</v>
      </c>
      <c r="C217" s="12" t="s">
        <v>320</v>
      </c>
      <c r="D217" s="12" t="s">
        <v>964</v>
      </c>
      <c r="E217" s="12" t="s">
        <v>471</v>
      </c>
    </row>
    <row r="218" spans="1:5">
      <c r="A218" s="12" t="s">
        <v>963</v>
      </c>
      <c r="C218" s="12" t="s">
        <v>320</v>
      </c>
      <c r="D218" s="12" t="s">
        <v>962</v>
      </c>
      <c r="E218" s="12" t="s">
        <v>330</v>
      </c>
    </row>
    <row r="219" spans="1:5">
      <c r="A219" s="12" t="s">
        <v>961</v>
      </c>
      <c r="C219" s="12" t="s">
        <v>328</v>
      </c>
      <c r="D219" s="12" t="s">
        <v>960</v>
      </c>
      <c r="E219" s="12" t="s">
        <v>492</v>
      </c>
    </row>
    <row r="220" spans="1:5">
      <c r="A220" s="12" t="s">
        <v>959</v>
      </c>
      <c r="C220" s="12" t="s">
        <v>335</v>
      </c>
      <c r="D220" s="12" t="s">
        <v>503</v>
      </c>
      <c r="E220" s="12" t="s">
        <v>502</v>
      </c>
    </row>
    <row r="221" spans="1:5">
      <c r="A221" s="12" t="s">
        <v>958</v>
      </c>
      <c r="C221" s="12" t="s">
        <v>328</v>
      </c>
      <c r="D221" s="12" t="s">
        <v>957</v>
      </c>
      <c r="E221" s="12" t="s">
        <v>507</v>
      </c>
    </row>
    <row r="222" spans="1:5">
      <c r="A222" s="12" t="s">
        <v>955</v>
      </c>
      <c r="C222" s="12" t="s">
        <v>320</v>
      </c>
      <c r="D222" s="12" t="s">
        <v>956</v>
      </c>
      <c r="E222" s="12" t="s">
        <v>558</v>
      </c>
    </row>
    <row r="223" spans="1:5">
      <c r="A223" s="12" t="s">
        <v>955</v>
      </c>
      <c r="D223" s="12" t="s">
        <v>954</v>
      </c>
      <c r="E223" s="12" t="s">
        <v>558</v>
      </c>
    </row>
    <row r="224" spans="1:5">
      <c r="A224" s="12" t="s">
        <v>953</v>
      </c>
      <c r="C224" s="12" t="s">
        <v>328</v>
      </c>
      <c r="D224" s="12" t="s">
        <v>952</v>
      </c>
      <c r="E224" s="12" t="s">
        <v>531</v>
      </c>
    </row>
    <row r="225" spans="1:5">
      <c r="A225" s="12" t="s">
        <v>951</v>
      </c>
      <c r="C225" s="12" t="s">
        <v>328</v>
      </c>
      <c r="D225" s="12" t="s">
        <v>950</v>
      </c>
      <c r="E225" s="12" t="s">
        <v>420</v>
      </c>
    </row>
    <row r="226" spans="1:5">
      <c r="A226" s="12" t="s">
        <v>949</v>
      </c>
      <c r="C226" s="12" t="s">
        <v>328</v>
      </c>
      <c r="D226" s="12" t="s">
        <v>429</v>
      </c>
      <c r="E226" s="12" t="s">
        <v>428</v>
      </c>
    </row>
    <row r="227" spans="1:5">
      <c r="A227" s="12" t="s">
        <v>948</v>
      </c>
      <c r="B227" s="12" t="s">
        <v>947</v>
      </c>
      <c r="C227" s="12" t="s">
        <v>328</v>
      </c>
      <c r="D227" s="12" t="s">
        <v>490</v>
      </c>
      <c r="E227" s="12" t="s">
        <v>489</v>
      </c>
    </row>
    <row r="228" spans="1:5">
      <c r="A228" s="12" t="s">
        <v>946</v>
      </c>
      <c r="C228" s="12" t="s">
        <v>328</v>
      </c>
      <c r="D228" s="12" t="s">
        <v>945</v>
      </c>
      <c r="E228" s="12" t="s">
        <v>518</v>
      </c>
    </row>
    <row r="229" spans="1:5">
      <c r="A229" s="12" t="s">
        <v>944</v>
      </c>
      <c r="C229" s="12" t="s">
        <v>328</v>
      </c>
      <c r="D229" s="12" t="s">
        <v>943</v>
      </c>
      <c r="E229" s="12" t="s">
        <v>942</v>
      </c>
    </row>
    <row r="230" spans="1:5">
      <c r="A230" s="12" t="s">
        <v>941</v>
      </c>
      <c r="C230" s="12" t="s">
        <v>328</v>
      </c>
      <c r="D230" s="12" t="s">
        <v>940</v>
      </c>
      <c r="E230" s="12" t="s">
        <v>613</v>
      </c>
    </row>
    <row r="231" spans="1:5">
      <c r="A231" s="12" t="s">
        <v>939</v>
      </c>
      <c r="C231" s="12" t="s">
        <v>328</v>
      </c>
      <c r="D231" s="12" t="s">
        <v>435</v>
      </c>
      <c r="E231" s="12" t="s">
        <v>322</v>
      </c>
    </row>
    <row r="232" spans="1:5">
      <c r="A232" s="12" t="s">
        <v>938</v>
      </c>
      <c r="C232" s="12" t="s">
        <v>328</v>
      </c>
      <c r="D232" s="12" t="s">
        <v>937</v>
      </c>
      <c r="E232" s="12" t="s">
        <v>425</v>
      </c>
    </row>
    <row r="233" spans="1:5">
      <c r="A233" s="12" t="s">
        <v>936</v>
      </c>
      <c r="C233" s="12" t="s">
        <v>328</v>
      </c>
      <c r="D233" s="12" t="s">
        <v>935</v>
      </c>
      <c r="E233" s="12" t="s">
        <v>521</v>
      </c>
    </row>
    <row r="234" spans="1:5">
      <c r="A234" s="12" t="s">
        <v>934</v>
      </c>
      <c r="C234" s="12" t="s">
        <v>328</v>
      </c>
      <c r="D234" s="12" t="s">
        <v>933</v>
      </c>
      <c r="E234" s="12" t="s">
        <v>459</v>
      </c>
    </row>
    <row r="235" spans="1:5">
      <c r="A235" s="12" t="s">
        <v>932</v>
      </c>
      <c r="C235" s="12" t="s">
        <v>328</v>
      </c>
      <c r="D235" s="12" t="s">
        <v>524</v>
      </c>
      <c r="E235" s="12" t="s">
        <v>333</v>
      </c>
    </row>
    <row r="236" spans="1:5">
      <c r="A236" s="12" t="s">
        <v>931</v>
      </c>
      <c r="C236" s="12" t="s">
        <v>328</v>
      </c>
      <c r="D236" s="12" t="s">
        <v>930</v>
      </c>
      <c r="E236" s="12" t="s">
        <v>440</v>
      </c>
    </row>
    <row r="237" spans="1:5">
      <c r="A237" s="12" t="s">
        <v>929</v>
      </c>
      <c r="C237" s="12" t="s">
        <v>328</v>
      </c>
      <c r="D237" s="12" t="s">
        <v>928</v>
      </c>
      <c r="E237" s="12" t="s">
        <v>477</v>
      </c>
    </row>
    <row r="238" spans="1:5">
      <c r="A238" s="12" t="s">
        <v>927</v>
      </c>
      <c r="B238" s="12" t="s">
        <v>926</v>
      </c>
      <c r="C238" s="12" t="s">
        <v>328</v>
      </c>
      <c r="D238" s="12" t="s">
        <v>925</v>
      </c>
      <c r="E238" s="12" t="s">
        <v>431</v>
      </c>
    </row>
    <row r="239" spans="1:5">
      <c r="A239" s="12" t="s">
        <v>924</v>
      </c>
      <c r="C239" s="12" t="s">
        <v>328</v>
      </c>
      <c r="D239" s="12" t="s">
        <v>923</v>
      </c>
      <c r="E239" s="12" t="s">
        <v>398</v>
      </c>
    </row>
    <row r="240" spans="1:5">
      <c r="A240" s="12" t="s">
        <v>921</v>
      </c>
      <c r="C240" s="12" t="s">
        <v>328</v>
      </c>
      <c r="D240" s="12" t="s">
        <v>922</v>
      </c>
      <c r="E240" s="12" t="s">
        <v>919</v>
      </c>
    </row>
    <row r="241" spans="1:5">
      <c r="A241" s="12" t="s">
        <v>921</v>
      </c>
      <c r="D241" s="12" t="s">
        <v>920</v>
      </c>
      <c r="E241" s="12" t="s">
        <v>919</v>
      </c>
    </row>
    <row r="242" spans="1:5">
      <c r="A242" s="12" t="s">
        <v>918</v>
      </c>
      <c r="C242" s="12" t="s">
        <v>328</v>
      </c>
      <c r="D242" s="12" t="s">
        <v>917</v>
      </c>
      <c r="E242" s="12" t="s">
        <v>916</v>
      </c>
    </row>
    <row r="243" spans="1:5">
      <c r="A243" s="12" t="s">
        <v>914</v>
      </c>
      <c r="C243" s="12" t="s">
        <v>328</v>
      </c>
      <c r="D243" s="12" t="s">
        <v>915</v>
      </c>
      <c r="E243" s="12" t="s">
        <v>912</v>
      </c>
    </row>
    <row r="244" spans="1:5">
      <c r="A244" s="12" t="s">
        <v>914</v>
      </c>
      <c r="D244" s="12" t="s">
        <v>913</v>
      </c>
      <c r="E244" s="12" t="s">
        <v>912</v>
      </c>
    </row>
    <row r="245" spans="1:5">
      <c r="A245" s="12" t="s">
        <v>911</v>
      </c>
      <c r="C245" s="12" t="s">
        <v>328</v>
      </c>
      <c r="D245" s="12" t="s">
        <v>910</v>
      </c>
      <c r="E245" s="12" t="s">
        <v>909</v>
      </c>
    </row>
    <row r="246" spans="1:5">
      <c r="A246" s="12" t="s">
        <v>907</v>
      </c>
      <c r="C246" s="12" t="s">
        <v>335</v>
      </c>
      <c r="D246" s="12" t="s">
        <v>908</v>
      </c>
      <c r="E246" s="12" t="s">
        <v>905</v>
      </c>
    </row>
    <row r="247" spans="1:5">
      <c r="A247" s="12" t="s">
        <v>907</v>
      </c>
      <c r="D247" s="12" t="s">
        <v>906</v>
      </c>
      <c r="E247" s="12" t="s">
        <v>905</v>
      </c>
    </row>
    <row r="248" spans="1:5">
      <c r="A248" s="12" t="s">
        <v>904</v>
      </c>
      <c r="C248" s="12" t="s">
        <v>328</v>
      </c>
      <c r="D248" s="12" t="s">
        <v>903</v>
      </c>
      <c r="E248" s="12" t="s">
        <v>367</v>
      </c>
    </row>
    <row r="249" spans="1:5">
      <c r="A249" s="12" t="s">
        <v>902</v>
      </c>
      <c r="C249" s="12" t="s">
        <v>328</v>
      </c>
      <c r="D249" s="12" t="s">
        <v>901</v>
      </c>
      <c r="E249" s="12" t="s">
        <v>900</v>
      </c>
    </row>
    <row r="250" spans="1:5">
      <c r="A250" s="12" t="s">
        <v>899</v>
      </c>
      <c r="C250" s="12" t="s">
        <v>320</v>
      </c>
      <c r="D250" s="12" t="s">
        <v>898</v>
      </c>
      <c r="E250" s="12" t="s">
        <v>897</v>
      </c>
    </row>
    <row r="251" spans="1:5">
      <c r="A251" s="12" t="s">
        <v>896</v>
      </c>
      <c r="C251" s="12" t="s">
        <v>328</v>
      </c>
      <c r="D251" s="12" t="s">
        <v>895</v>
      </c>
      <c r="E251" s="12" t="s">
        <v>894</v>
      </c>
    </row>
    <row r="252" spans="1:5">
      <c r="A252" s="12" t="s">
        <v>892</v>
      </c>
      <c r="C252" s="12" t="s">
        <v>328</v>
      </c>
      <c r="D252" s="12" t="s">
        <v>893</v>
      </c>
      <c r="E252" s="12" t="s">
        <v>890</v>
      </c>
    </row>
    <row r="253" spans="1:5">
      <c r="A253" s="12" t="s">
        <v>892</v>
      </c>
      <c r="D253" s="12" t="s">
        <v>891</v>
      </c>
      <c r="E253" s="12" t="s">
        <v>890</v>
      </c>
    </row>
    <row r="254" spans="1:5">
      <c r="A254" s="12" t="s">
        <v>889</v>
      </c>
      <c r="C254" s="12" t="s">
        <v>335</v>
      </c>
      <c r="D254" s="12" t="s">
        <v>888</v>
      </c>
      <c r="E254" s="12" t="s">
        <v>355</v>
      </c>
    </row>
    <row r="255" spans="1:5">
      <c r="A255" s="12" t="s">
        <v>886</v>
      </c>
      <c r="C255" s="12" t="s">
        <v>335</v>
      </c>
      <c r="D255" s="12" t="s">
        <v>887</v>
      </c>
      <c r="E255" s="12" t="s">
        <v>884</v>
      </c>
    </row>
    <row r="256" spans="1:5">
      <c r="A256" s="12" t="s">
        <v>886</v>
      </c>
      <c r="D256" s="12" t="s">
        <v>885</v>
      </c>
      <c r="E256" s="12" t="s">
        <v>884</v>
      </c>
    </row>
    <row r="257" spans="1:5">
      <c r="A257" s="12" t="s">
        <v>882</v>
      </c>
      <c r="C257" s="12" t="s">
        <v>335</v>
      </c>
      <c r="D257" s="12" t="s">
        <v>883</v>
      </c>
      <c r="E257" s="12" t="s">
        <v>880</v>
      </c>
    </row>
    <row r="258" spans="1:5">
      <c r="A258" s="12" t="s">
        <v>882</v>
      </c>
      <c r="D258" s="12" t="s">
        <v>881</v>
      </c>
      <c r="E258" s="12" t="s">
        <v>880</v>
      </c>
    </row>
    <row r="259" spans="1:5">
      <c r="A259" s="12" t="s">
        <v>879</v>
      </c>
      <c r="C259" s="12" t="s">
        <v>328</v>
      </c>
      <c r="D259" s="12" t="s">
        <v>878</v>
      </c>
      <c r="E259" s="12" t="s">
        <v>877</v>
      </c>
    </row>
    <row r="260" spans="1:5">
      <c r="A260" s="12" t="s">
        <v>875</v>
      </c>
      <c r="C260" s="12" t="s">
        <v>328</v>
      </c>
      <c r="D260" s="12" t="s">
        <v>876</v>
      </c>
      <c r="E260" s="12" t="s">
        <v>361</v>
      </c>
    </row>
    <row r="261" spans="1:5">
      <c r="A261" s="12" t="s">
        <v>875</v>
      </c>
      <c r="D261" s="12" t="s">
        <v>874</v>
      </c>
      <c r="E261" s="12" t="s">
        <v>361</v>
      </c>
    </row>
    <row r="262" spans="1:5">
      <c r="A262" s="12" t="s">
        <v>873</v>
      </c>
      <c r="C262" s="12" t="s">
        <v>328</v>
      </c>
      <c r="D262" s="12" t="s">
        <v>872</v>
      </c>
      <c r="E262" s="12" t="s">
        <v>526</v>
      </c>
    </row>
    <row r="263" spans="1:5">
      <c r="A263" s="12" t="s">
        <v>870</v>
      </c>
      <c r="D263" s="12" t="s">
        <v>871</v>
      </c>
      <c r="E263" s="12" t="s">
        <v>868</v>
      </c>
    </row>
    <row r="264" spans="1:5">
      <c r="A264" s="12" t="s">
        <v>870</v>
      </c>
      <c r="C264" s="12" t="s">
        <v>335</v>
      </c>
      <c r="D264" s="12" t="s">
        <v>869</v>
      </c>
      <c r="E264" s="12" t="s">
        <v>868</v>
      </c>
    </row>
    <row r="265" spans="1:5">
      <c r="A265" s="12" t="s">
        <v>866</v>
      </c>
      <c r="D265" s="12" t="s">
        <v>867</v>
      </c>
      <c r="E265" s="12" t="s">
        <v>864</v>
      </c>
    </row>
    <row r="266" spans="1:5">
      <c r="A266" s="12" t="s">
        <v>866</v>
      </c>
      <c r="D266" s="12" t="s">
        <v>865</v>
      </c>
      <c r="E266" s="12" t="s">
        <v>864</v>
      </c>
    </row>
    <row r="267" spans="1:5">
      <c r="A267" s="12" t="s">
        <v>863</v>
      </c>
      <c r="C267" s="12" t="s">
        <v>335</v>
      </c>
      <c r="D267" s="12" t="s">
        <v>862</v>
      </c>
      <c r="E267" s="12" t="s">
        <v>861</v>
      </c>
    </row>
    <row r="268" spans="1:5">
      <c r="A268" s="12" t="s">
        <v>858</v>
      </c>
      <c r="D268" s="12" t="s">
        <v>860</v>
      </c>
      <c r="E268" s="12" t="s">
        <v>856</v>
      </c>
    </row>
    <row r="269" spans="1:5">
      <c r="A269" s="12" t="s">
        <v>858</v>
      </c>
      <c r="C269" s="12" t="s">
        <v>320</v>
      </c>
      <c r="D269" s="12" t="s">
        <v>859</v>
      </c>
      <c r="E269" s="12" t="s">
        <v>856</v>
      </c>
    </row>
    <row r="270" spans="1:5">
      <c r="A270" s="12" t="s">
        <v>858</v>
      </c>
      <c r="D270" s="12" t="s">
        <v>857</v>
      </c>
      <c r="E270" s="12" t="s">
        <v>856</v>
      </c>
    </row>
    <row r="271" spans="1:5">
      <c r="A271" s="12" t="s">
        <v>855</v>
      </c>
      <c r="D271" s="12" t="s">
        <v>841</v>
      </c>
      <c r="E271" s="12" t="s">
        <v>853</v>
      </c>
    </row>
    <row r="272" spans="1:5">
      <c r="A272" s="12" t="s">
        <v>855</v>
      </c>
      <c r="C272" s="12" t="s">
        <v>335</v>
      </c>
      <c r="D272" s="12" t="s">
        <v>854</v>
      </c>
      <c r="E272" s="12" t="s">
        <v>853</v>
      </c>
    </row>
    <row r="273" spans="1:5">
      <c r="A273" s="12" t="s">
        <v>851</v>
      </c>
      <c r="D273" s="12" t="s">
        <v>852</v>
      </c>
      <c r="E273" s="12" t="s">
        <v>849</v>
      </c>
    </row>
    <row r="274" spans="1:5">
      <c r="A274" s="12" t="s">
        <v>851</v>
      </c>
      <c r="C274" s="12" t="s">
        <v>328</v>
      </c>
      <c r="D274" s="12" t="s">
        <v>850</v>
      </c>
      <c r="E274" s="12" t="s">
        <v>849</v>
      </c>
    </row>
    <row r="275" spans="1:5">
      <c r="A275" s="12" t="s">
        <v>847</v>
      </c>
      <c r="C275" s="12" t="s">
        <v>328</v>
      </c>
      <c r="D275" s="12" t="s">
        <v>848</v>
      </c>
      <c r="E275" s="12" t="s">
        <v>845</v>
      </c>
    </row>
    <row r="276" spans="1:5">
      <c r="A276" s="12" t="s">
        <v>847</v>
      </c>
      <c r="D276" s="12" t="s">
        <v>846</v>
      </c>
      <c r="E276" s="12" t="s">
        <v>845</v>
      </c>
    </row>
    <row r="277" spans="1:5">
      <c r="A277" s="12" t="s">
        <v>844</v>
      </c>
      <c r="C277" s="12" t="s">
        <v>328</v>
      </c>
      <c r="D277" s="12" t="s">
        <v>843</v>
      </c>
      <c r="E277" s="12" t="s">
        <v>842</v>
      </c>
    </row>
    <row r="278" spans="1:5">
      <c r="A278" s="12" t="s">
        <v>840</v>
      </c>
      <c r="C278" s="12" t="s">
        <v>328</v>
      </c>
      <c r="D278" s="12" t="s">
        <v>841</v>
      </c>
      <c r="E278" s="12" t="s">
        <v>838</v>
      </c>
    </row>
    <row r="279" spans="1:5">
      <c r="A279" s="12" t="s">
        <v>840</v>
      </c>
      <c r="D279" s="12" t="s">
        <v>839</v>
      </c>
      <c r="E279" s="12" t="s">
        <v>838</v>
      </c>
    </row>
    <row r="280" spans="1:5">
      <c r="A280" s="12" t="s">
        <v>836</v>
      </c>
      <c r="D280" s="12" t="s">
        <v>837</v>
      </c>
      <c r="E280" s="12" t="s">
        <v>448</v>
      </c>
    </row>
    <row r="281" spans="1:5">
      <c r="A281" s="12" t="s">
        <v>836</v>
      </c>
      <c r="C281" s="12" t="s">
        <v>328</v>
      </c>
      <c r="D281" s="12" t="s">
        <v>835</v>
      </c>
      <c r="E281" s="12" t="s">
        <v>448</v>
      </c>
    </row>
    <row r="282" spans="1:5">
      <c r="A282" s="12" t="s">
        <v>833</v>
      </c>
      <c r="D282" s="12" t="s">
        <v>834</v>
      </c>
      <c r="E282" s="12" t="s">
        <v>831</v>
      </c>
    </row>
    <row r="283" spans="1:5">
      <c r="A283" s="12" t="s">
        <v>833</v>
      </c>
      <c r="C283" s="12" t="s">
        <v>328</v>
      </c>
      <c r="D283" s="12" t="s">
        <v>832</v>
      </c>
      <c r="E283" s="12" t="s">
        <v>831</v>
      </c>
    </row>
    <row r="284" spans="1:5">
      <c r="A284" s="12" t="s">
        <v>829</v>
      </c>
      <c r="C284" s="12" t="s">
        <v>328</v>
      </c>
      <c r="D284" s="12" t="s">
        <v>830</v>
      </c>
      <c r="E284" s="12" t="s">
        <v>827</v>
      </c>
    </row>
    <row r="285" spans="1:5">
      <c r="A285" s="12" t="s">
        <v>829</v>
      </c>
      <c r="D285" s="12" t="s">
        <v>830</v>
      </c>
      <c r="E285" s="12" t="s">
        <v>398</v>
      </c>
    </row>
    <row r="286" spans="1:5">
      <c r="A286" s="12" t="s">
        <v>829</v>
      </c>
      <c r="D286" s="12" t="s">
        <v>828</v>
      </c>
      <c r="E286" s="12" t="s">
        <v>827</v>
      </c>
    </row>
    <row r="287" spans="1:5">
      <c r="A287" s="12" t="s">
        <v>825</v>
      </c>
      <c r="C287" s="12" t="s">
        <v>320</v>
      </c>
      <c r="D287" s="12" t="s">
        <v>826</v>
      </c>
      <c r="E287" s="12" t="s">
        <v>823</v>
      </c>
    </row>
    <row r="288" spans="1:5">
      <c r="A288" s="12" t="s">
        <v>825</v>
      </c>
      <c r="D288" s="12" t="s">
        <v>824</v>
      </c>
      <c r="E288" s="12" t="s">
        <v>823</v>
      </c>
    </row>
    <row r="289" spans="1:5">
      <c r="A289" s="12" t="s">
        <v>821</v>
      </c>
      <c r="C289" s="12" t="s">
        <v>328</v>
      </c>
      <c r="D289" s="12" t="s">
        <v>822</v>
      </c>
      <c r="E289" s="12" t="s">
        <v>819</v>
      </c>
    </row>
    <row r="290" spans="1:5">
      <c r="A290" s="12" t="s">
        <v>821</v>
      </c>
      <c r="D290" s="12" t="s">
        <v>820</v>
      </c>
      <c r="E290" s="12" t="s">
        <v>819</v>
      </c>
    </row>
    <row r="291" spans="1:5">
      <c r="A291" s="12" t="s">
        <v>817</v>
      </c>
      <c r="D291" s="12" t="s">
        <v>818</v>
      </c>
      <c r="E291" s="12" t="s">
        <v>814</v>
      </c>
    </row>
    <row r="292" spans="1:5">
      <c r="A292" s="12" t="s">
        <v>817</v>
      </c>
      <c r="B292" s="12" t="s">
        <v>816</v>
      </c>
      <c r="C292" s="12" t="s">
        <v>328</v>
      </c>
      <c r="D292" s="12" t="s">
        <v>815</v>
      </c>
      <c r="E292" s="12" t="s">
        <v>814</v>
      </c>
    </row>
    <row r="293" spans="1:5">
      <c r="A293" s="12" t="s">
        <v>812</v>
      </c>
      <c r="D293" s="12" t="s">
        <v>813</v>
      </c>
      <c r="E293" s="12" t="s">
        <v>810</v>
      </c>
    </row>
    <row r="294" spans="1:5">
      <c r="A294" s="12" t="s">
        <v>812</v>
      </c>
      <c r="C294" s="12" t="s">
        <v>328</v>
      </c>
      <c r="D294" s="12" t="s">
        <v>811</v>
      </c>
      <c r="E294" s="12" t="s">
        <v>810</v>
      </c>
    </row>
    <row r="295" spans="1:5">
      <c r="A295" s="12" t="s">
        <v>807</v>
      </c>
      <c r="D295" s="12" t="s">
        <v>808</v>
      </c>
      <c r="E295" s="12" t="s">
        <v>809</v>
      </c>
    </row>
    <row r="296" spans="1:5">
      <c r="A296" s="12" t="s">
        <v>807</v>
      </c>
      <c r="D296" s="12" t="s">
        <v>808</v>
      </c>
      <c r="E296" s="12" t="s">
        <v>805</v>
      </c>
    </row>
    <row r="297" spans="1:5">
      <c r="A297" s="12" t="s">
        <v>807</v>
      </c>
      <c r="C297" s="12" t="s">
        <v>328</v>
      </c>
      <c r="D297" s="12" t="s">
        <v>806</v>
      </c>
      <c r="E297" s="12" t="s">
        <v>805</v>
      </c>
    </row>
    <row r="298" spans="1:5">
      <c r="A298" s="12" t="s">
        <v>804</v>
      </c>
      <c r="C298" s="12" t="s">
        <v>328</v>
      </c>
      <c r="D298" s="12" t="s">
        <v>803</v>
      </c>
      <c r="E298" s="12" t="s">
        <v>802</v>
      </c>
    </row>
    <row r="299" spans="1:5">
      <c r="A299" s="12" t="s">
        <v>800</v>
      </c>
      <c r="C299" s="12" t="s">
        <v>328</v>
      </c>
      <c r="D299" s="12" t="s">
        <v>801</v>
      </c>
      <c r="E299" s="12" t="s">
        <v>798</v>
      </c>
    </row>
    <row r="300" spans="1:5">
      <c r="A300" s="12" t="s">
        <v>800</v>
      </c>
      <c r="D300" s="12" t="s">
        <v>799</v>
      </c>
      <c r="E300" s="12" t="s">
        <v>798</v>
      </c>
    </row>
    <row r="301" spans="1:5">
      <c r="A301" s="12" t="s">
        <v>796</v>
      </c>
      <c r="D301" s="12" t="s">
        <v>797</v>
      </c>
      <c r="E301" s="12" t="s">
        <v>794</v>
      </c>
    </row>
    <row r="302" spans="1:5">
      <c r="A302" s="12" t="s">
        <v>796</v>
      </c>
      <c r="C302" s="12" t="s">
        <v>328</v>
      </c>
      <c r="D302" s="12" t="s">
        <v>795</v>
      </c>
      <c r="E302" s="12" t="s">
        <v>794</v>
      </c>
    </row>
    <row r="303" spans="1:5">
      <c r="A303" s="12" t="s">
        <v>793</v>
      </c>
      <c r="C303" s="12" t="s">
        <v>328</v>
      </c>
      <c r="D303" s="12" t="s">
        <v>792</v>
      </c>
      <c r="E303" s="12" t="s">
        <v>377</v>
      </c>
    </row>
    <row r="304" spans="1:5">
      <c r="A304" s="12" t="s">
        <v>791</v>
      </c>
      <c r="C304" s="12" t="s">
        <v>320</v>
      </c>
      <c r="D304" s="12" t="s">
        <v>790</v>
      </c>
      <c r="E304" s="12" t="s">
        <v>789</v>
      </c>
    </row>
    <row r="305" spans="1:5">
      <c r="A305" s="12" t="s">
        <v>788</v>
      </c>
      <c r="C305" s="12" t="s">
        <v>324</v>
      </c>
      <c r="D305" s="12" t="s">
        <v>787</v>
      </c>
      <c r="E305" s="12" t="s">
        <v>420</v>
      </c>
    </row>
    <row r="306" spans="1:5">
      <c r="A306" s="12" t="s">
        <v>780</v>
      </c>
      <c r="C306" s="12" t="s">
        <v>335</v>
      </c>
      <c r="D306" s="12" t="s">
        <v>786</v>
      </c>
      <c r="E306" s="12" t="s">
        <v>489</v>
      </c>
    </row>
    <row r="307" spans="1:5">
      <c r="A307" s="12" t="s">
        <v>780</v>
      </c>
      <c r="D307" s="12" t="s">
        <v>785</v>
      </c>
      <c r="E307" s="12" t="s">
        <v>489</v>
      </c>
    </row>
    <row r="308" spans="1:5">
      <c r="A308" s="12" t="s">
        <v>780</v>
      </c>
      <c r="D308" s="12" t="s">
        <v>682</v>
      </c>
      <c r="E308" s="12" t="s">
        <v>489</v>
      </c>
    </row>
    <row r="309" spans="1:5">
      <c r="A309" s="12" t="s">
        <v>780</v>
      </c>
      <c r="D309" s="12" t="s">
        <v>784</v>
      </c>
      <c r="E309" s="12" t="s">
        <v>489</v>
      </c>
    </row>
    <row r="310" spans="1:5">
      <c r="A310" s="12" t="s">
        <v>780</v>
      </c>
      <c r="D310" s="12" t="s">
        <v>783</v>
      </c>
      <c r="E310" s="12" t="s">
        <v>489</v>
      </c>
    </row>
    <row r="311" spans="1:5">
      <c r="A311" s="12" t="s">
        <v>780</v>
      </c>
      <c r="D311" s="12" t="s">
        <v>782</v>
      </c>
      <c r="E311" s="12" t="s">
        <v>489</v>
      </c>
    </row>
    <row r="312" spans="1:5">
      <c r="A312" s="12" t="s">
        <v>780</v>
      </c>
      <c r="D312" s="12" t="s">
        <v>781</v>
      </c>
      <c r="E312" s="12" t="s">
        <v>489</v>
      </c>
    </row>
    <row r="313" spans="1:5">
      <c r="A313" s="12" t="s">
        <v>780</v>
      </c>
      <c r="D313" s="12" t="s">
        <v>779</v>
      </c>
      <c r="E313" s="12" t="s">
        <v>489</v>
      </c>
    </row>
    <row r="314" spans="1:5">
      <c r="A314" s="12" t="s">
        <v>770</v>
      </c>
      <c r="D314" s="12" t="s">
        <v>778</v>
      </c>
      <c r="E314" s="12" t="s">
        <v>749</v>
      </c>
    </row>
    <row r="315" spans="1:5">
      <c r="A315" s="12" t="s">
        <v>770</v>
      </c>
      <c r="C315" s="12" t="s">
        <v>328</v>
      </c>
      <c r="D315" s="12" t="s">
        <v>777</v>
      </c>
      <c r="E315" s="12" t="s">
        <v>749</v>
      </c>
    </row>
    <row r="316" spans="1:5">
      <c r="A316" s="12" t="s">
        <v>770</v>
      </c>
      <c r="D316" s="12" t="s">
        <v>776</v>
      </c>
      <c r="E316" s="12" t="s">
        <v>749</v>
      </c>
    </row>
    <row r="317" spans="1:5">
      <c r="A317" s="12" t="s">
        <v>770</v>
      </c>
      <c r="D317" s="12" t="s">
        <v>775</v>
      </c>
      <c r="E317" s="12" t="s">
        <v>749</v>
      </c>
    </row>
    <row r="318" spans="1:5">
      <c r="A318" s="12" t="s">
        <v>770</v>
      </c>
      <c r="D318" s="12" t="s">
        <v>774</v>
      </c>
      <c r="E318" s="12" t="s">
        <v>749</v>
      </c>
    </row>
    <row r="319" spans="1:5">
      <c r="A319" s="12" t="s">
        <v>770</v>
      </c>
      <c r="D319" s="12" t="s">
        <v>773</v>
      </c>
      <c r="E319" s="12" t="s">
        <v>749</v>
      </c>
    </row>
    <row r="320" spans="1:5">
      <c r="A320" s="12" t="s">
        <v>770</v>
      </c>
      <c r="D320" s="12" t="s">
        <v>765</v>
      </c>
      <c r="E320" s="12" t="s">
        <v>749</v>
      </c>
    </row>
    <row r="321" spans="1:5">
      <c r="A321" s="12" t="s">
        <v>770</v>
      </c>
      <c r="D321" s="12" t="s">
        <v>762</v>
      </c>
      <c r="E321" s="12" t="s">
        <v>749</v>
      </c>
    </row>
    <row r="322" spans="1:5">
      <c r="A322" s="12" t="s">
        <v>770</v>
      </c>
      <c r="D322" s="12" t="s">
        <v>772</v>
      </c>
      <c r="E322" s="12" t="s">
        <v>749</v>
      </c>
    </row>
    <row r="323" spans="1:5">
      <c r="A323" s="12" t="s">
        <v>770</v>
      </c>
      <c r="D323" s="12" t="s">
        <v>771</v>
      </c>
      <c r="E323" s="12" t="s">
        <v>749</v>
      </c>
    </row>
    <row r="324" spans="1:5">
      <c r="A324" s="12" t="s">
        <v>770</v>
      </c>
      <c r="D324" s="12" t="s">
        <v>769</v>
      </c>
      <c r="E324" s="12" t="s">
        <v>749</v>
      </c>
    </row>
    <row r="325" spans="1:5">
      <c r="A325" s="12" t="s">
        <v>761</v>
      </c>
      <c r="C325" s="12" t="s">
        <v>324</v>
      </c>
      <c r="D325" s="12" t="s">
        <v>768</v>
      </c>
      <c r="E325" s="12" t="s">
        <v>706</v>
      </c>
    </row>
    <row r="326" spans="1:5">
      <c r="A326" s="12" t="s">
        <v>761</v>
      </c>
      <c r="D326" s="12" t="s">
        <v>767</v>
      </c>
      <c r="E326" s="12" t="s">
        <v>706</v>
      </c>
    </row>
    <row r="327" spans="1:5">
      <c r="A327" s="12" t="s">
        <v>761</v>
      </c>
      <c r="D327" s="12" t="s">
        <v>766</v>
      </c>
      <c r="E327" s="12" t="s">
        <v>706</v>
      </c>
    </row>
    <row r="328" spans="1:5">
      <c r="A328" s="12" t="s">
        <v>761</v>
      </c>
      <c r="D328" s="12" t="s">
        <v>765</v>
      </c>
      <c r="E328" s="12" t="s">
        <v>706</v>
      </c>
    </row>
    <row r="329" spans="1:5">
      <c r="A329" s="12" t="s">
        <v>761</v>
      </c>
      <c r="D329" s="12" t="s">
        <v>764</v>
      </c>
      <c r="E329" s="12" t="s">
        <v>706</v>
      </c>
    </row>
    <row r="330" spans="1:5">
      <c r="A330" s="12" t="s">
        <v>761</v>
      </c>
      <c r="D330" s="12" t="s">
        <v>763</v>
      </c>
      <c r="E330" s="12" t="s">
        <v>706</v>
      </c>
    </row>
    <row r="331" spans="1:5">
      <c r="A331" s="12" t="s">
        <v>761</v>
      </c>
      <c r="D331" s="12" t="s">
        <v>762</v>
      </c>
      <c r="E331" s="12" t="s">
        <v>706</v>
      </c>
    </row>
    <row r="332" spans="1:5">
      <c r="A332" s="12" t="s">
        <v>761</v>
      </c>
      <c r="D332" s="12" t="s">
        <v>760</v>
      </c>
      <c r="E332" s="12" t="s">
        <v>706</v>
      </c>
    </row>
    <row r="333" spans="1:5">
      <c r="A333" s="12" t="s">
        <v>751</v>
      </c>
      <c r="D333" s="12" t="s">
        <v>694</v>
      </c>
      <c r="E333" s="12" t="s">
        <v>749</v>
      </c>
    </row>
    <row r="334" spans="1:5">
      <c r="A334" s="12" t="s">
        <v>751</v>
      </c>
      <c r="D334" s="12" t="s">
        <v>759</v>
      </c>
      <c r="E334" s="12" t="s">
        <v>749</v>
      </c>
    </row>
    <row r="335" spans="1:5">
      <c r="A335" s="12" t="s">
        <v>751</v>
      </c>
      <c r="D335" s="12" t="s">
        <v>758</v>
      </c>
      <c r="E335" s="12" t="s">
        <v>749</v>
      </c>
    </row>
    <row r="336" spans="1:5">
      <c r="A336" s="12" t="s">
        <v>751</v>
      </c>
      <c r="D336" s="12" t="s">
        <v>757</v>
      </c>
      <c r="E336" s="12" t="s">
        <v>749</v>
      </c>
    </row>
    <row r="337" spans="1:5">
      <c r="A337" s="12" t="s">
        <v>751</v>
      </c>
      <c r="D337" s="12" t="s">
        <v>756</v>
      </c>
      <c r="E337" s="12" t="s">
        <v>749</v>
      </c>
    </row>
    <row r="338" spans="1:5">
      <c r="A338" s="12" t="s">
        <v>751</v>
      </c>
      <c r="D338" s="12" t="s">
        <v>755</v>
      </c>
      <c r="E338" s="12" t="s">
        <v>749</v>
      </c>
    </row>
    <row r="339" spans="1:5">
      <c r="A339" s="12" t="s">
        <v>751</v>
      </c>
      <c r="D339" s="12" t="s">
        <v>754</v>
      </c>
      <c r="E339" s="12" t="s">
        <v>749</v>
      </c>
    </row>
    <row r="340" spans="1:5">
      <c r="A340" s="12" t="s">
        <v>751</v>
      </c>
      <c r="C340" s="12" t="s">
        <v>320</v>
      </c>
      <c r="D340" s="12" t="s">
        <v>753</v>
      </c>
      <c r="E340" s="12" t="s">
        <v>749</v>
      </c>
    </row>
    <row r="341" spans="1:5">
      <c r="A341" s="12" t="s">
        <v>751</v>
      </c>
      <c r="D341" s="12" t="s">
        <v>752</v>
      </c>
      <c r="E341" s="12" t="s">
        <v>749</v>
      </c>
    </row>
    <row r="342" spans="1:5">
      <c r="A342" s="12" t="s">
        <v>751</v>
      </c>
      <c r="D342" s="12" t="s">
        <v>750</v>
      </c>
      <c r="E342" s="12" t="s">
        <v>749</v>
      </c>
    </row>
    <row r="343" spans="1:5">
      <c r="A343" s="12" t="s">
        <v>738</v>
      </c>
      <c r="D343" s="12" t="s">
        <v>748</v>
      </c>
      <c r="E343" s="12" t="s">
        <v>706</v>
      </c>
    </row>
    <row r="344" spans="1:5">
      <c r="A344" s="12" t="s">
        <v>738</v>
      </c>
      <c r="D344" s="12" t="s">
        <v>747</v>
      </c>
      <c r="E344" s="12" t="s">
        <v>706</v>
      </c>
    </row>
    <row r="345" spans="1:5">
      <c r="A345" s="12" t="s">
        <v>738</v>
      </c>
      <c r="D345" s="12" t="s">
        <v>746</v>
      </c>
      <c r="E345" s="12" t="s">
        <v>706</v>
      </c>
    </row>
    <row r="346" spans="1:5">
      <c r="A346" s="12" t="s">
        <v>738</v>
      </c>
      <c r="D346" s="12" t="s">
        <v>745</v>
      </c>
      <c r="E346" s="12" t="s">
        <v>706</v>
      </c>
    </row>
    <row r="347" spans="1:5">
      <c r="A347" s="12" t="s">
        <v>738</v>
      </c>
      <c r="D347" s="12" t="s">
        <v>744</v>
      </c>
      <c r="E347" s="12" t="s">
        <v>706</v>
      </c>
    </row>
    <row r="348" spans="1:5">
      <c r="A348" s="12" t="s">
        <v>738</v>
      </c>
      <c r="D348" s="12" t="s">
        <v>743</v>
      </c>
      <c r="E348" s="12" t="s">
        <v>706</v>
      </c>
    </row>
    <row r="349" spans="1:5">
      <c r="A349" s="12" t="s">
        <v>738</v>
      </c>
      <c r="D349" s="12" t="s">
        <v>742</v>
      </c>
      <c r="E349" s="12" t="s">
        <v>706</v>
      </c>
    </row>
    <row r="350" spans="1:5">
      <c r="A350" s="12" t="s">
        <v>738</v>
      </c>
      <c r="C350" s="12" t="s">
        <v>335</v>
      </c>
      <c r="D350" s="12" t="s">
        <v>741</v>
      </c>
      <c r="E350" s="12" t="s">
        <v>706</v>
      </c>
    </row>
    <row r="351" spans="1:5">
      <c r="A351" s="12" t="s">
        <v>738</v>
      </c>
      <c r="D351" s="12" t="s">
        <v>740</v>
      </c>
      <c r="E351" s="12" t="s">
        <v>706</v>
      </c>
    </row>
    <row r="352" spans="1:5">
      <c r="A352" s="12" t="s">
        <v>738</v>
      </c>
      <c r="D352" s="12" t="s">
        <v>739</v>
      </c>
      <c r="E352" s="12" t="s">
        <v>706</v>
      </c>
    </row>
    <row r="353" spans="1:5">
      <c r="A353" s="12" t="s">
        <v>738</v>
      </c>
      <c r="D353" s="12" t="s">
        <v>737</v>
      </c>
      <c r="E353" s="12" t="s">
        <v>706</v>
      </c>
    </row>
    <row r="354" spans="1:5">
      <c r="A354" s="12" t="s">
        <v>732</v>
      </c>
      <c r="D354" s="12" t="s">
        <v>736</v>
      </c>
      <c r="E354" s="12" t="s">
        <v>730</v>
      </c>
    </row>
    <row r="355" spans="1:5">
      <c r="A355" s="12" t="s">
        <v>732</v>
      </c>
      <c r="D355" s="12" t="s">
        <v>735</v>
      </c>
      <c r="E355" s="12" t="s">
        <v>730</v>
      </c>
    </row>
    <row r="356" spans="1:5">
      <c r="A356" s="12" t="s">
        <v>732</v>
      </c>
      <c r="D356" s="12" t="s">
        <v>734</v>
      </c>
      <c r="E356" s="12" t="s">
        <v>730</v>
      </c>
    </row>
    <row r="357" spans="1:5">
      <c r="A357" s="12" t="s">
        <v>732</v>
      </c>
      <c r="C357" s="12" t="s">
        <v>324</v>
      </c>
      <c r="D357" s="12" t="s">
        <v>733</v>
      </c>
      <c r="E357" s="12" t="s">
        <v>730</v>
      </c>
    </row>
    <row r="358" spans="1:5">
      <c r="A358" s="12" t="s">
        <v>732</v>
      </c>
      <c r="D358" s="12" t="s">
        <v>731</v>
      </c>
      <c r="E358" s="12" t="s">
        <v>730</v>
      </c>
    </row>
    <row r="359" spans="1:5">
      <c r="A359" s="12" t="s">
        <v>723</v>
      </c>
      <c r="C359" s="12" t="s">
        <v>320</v>
      </c>
      <c r="D359" s="12" t="s">
        <v>729</v>
      </c>
      <c r="E359" s="12" t="s">
        <v>721</v>
      </c>
    </row>
    <row r="360" spans="1:5">
      <c r="A360" s="12" t="s">
        <v>723</v>
      </c>
      <c r="D360" s="12" t="s">
        <v>728</v>
      </c>
      <c r="E360" s="12" t="s">
        <v>721</v>
      </c>
    </row>
    <row r="361" spans="1:5">
      <c r="A361" s="12" t="s">
        <v>723</v>
      </c>
      <c r="D361" s="12" t="s">
        <v>727</v>
      </c>
      <c r="E361" s="12" t="s">
        <v>721</v>
      </c>
    </row>
    <row r="362" spans="1:5">
      <c r="A362" s="12" t="s">
        <v>723</v>
      </c>
      <c r="D362" s="12" t="s">
        <v>726</v>
      </c>
      <c r="E362" s="12" t="s">
        <v>721</v>
      </c>
    </row>
    <row r="363" spans="1:5">
      <c r="A363" s="12" t="s">
        <v>723</v>
      </c>
      <c r="D363" s="12" t="s">
        <v>725</v>
      </c>
      <c r="E363" s="12" t="s">
        <v>721</v>
      </c>
    </row>
    <row r="364" spans="1:5">
      <c r="A364" s="12" t="s">
        <v>723</v>
      </c>
      <c r="D364" s="12" t="s">
        <v>724</v>
      </c>
      <c r="E364" s="12" t="s">
        <v>721</v>
      </c>
    </row>
    <row r="365" spans="1:5">
      <c r="A365" s="12" t="s">
        <v>723</v>
      </c>
      <c r="D365" s="12" t="s">
        <v>722</v>
      </c>
      <c r="E365" s="12" t="s">
        <v>721</v>
      </c>
    </row>
    <row r="366" spans="1:5">
      <c r="A366" s="12" t="s">
        <v>717</v>
      </c>
      <c r="D366" s="12" t="s">
        <v>720</v>
      </c>
      <c r="E366" s="12" t="s">
        <v>715</v>
      </c>
    </row>
    <row r="367" spans="1:5">
      <c r="A367" s="12" t="s">
        <v>717</v>
      </c>
      <c r="D367" s="12" t="s">
        <v>719</v>
      </c>
      <c r="E367" s="12" t="s">
        <v>715</v>
      </c>
    </row>
    <row r="368" spans="1:5">
      <c r="A368" s="12" t="s">
        <v>717</v>
      </c>
      <c r="D368" s="12" t="s">
        <v>718</v>
      </c>
      <c r="E368" s="12" t="s">
        <v>715</v>
      </c>
    </row>
    <row r="369" spans="1:5">
      <c r="A369" s="12" t="s">
        <v>717</v>
      </c>
      <c r="C369" s="12" t="s">
        <v>324</v>
      </c>
      <c r="D369" s="12" t="s">
        <v>716</v>
      </c>
      <c r="E369" s="12" t="s">
        <v>715</v>
      </c>
    </row>
    <row r="370" spans="1:5">
      <c r="A370" s="12" t="s">
        <v>707</v>
      </c>
      <c r="D370" s="12" t="s">
        <v>714</v>
      </c>
      <c r="E370" s="12" t="s">
        <v>706</v>
      </c>
    </row>
    <row r="371" spans="1:5">
      <c r="A371" s="12" t="s">
        <v>707</v>
      </c>
      <c r="D371" s="12" t="s">
        <v>713</v>
      </c>
      <c r="E371" s="12" t="s">
        <v>706</v>
      </c>
    </row>
    <row r="372" spans="1:5">
      <c r="A372" s="12" t="s">
        <v>707</v>
      </c>
      <c r="D372" s="12" t="s">
        <v>712</v>
      </c>
      <c r="E372" s="12" t="s">
        <v>706</v>
      </c>
    </row>
    <row r="373" spans="1:5">
      <c r="A373" s="12" t="s">
        <v>707</v>
      </c>
      <c r="D373" s="12" t="s">
        <v>704</v>
      </c>
      <c r="E373" s="12" t="s">
        <v>706</v>
      </c>
    </row>
    <row r="374" spans="1:5">
      <c r="A374" s="12" t="s">
        <v>707</v>
      </c>
      <c r="D374" s="12" t="s">
        <v>711</v>
      </c>
      <c r="E374" s="12" t="s">
        <v>706</v>
      </c>
    </row>
    <row r="375" spans="1:5">
      <c r="A375" s="12" t="s">
        <v>707</v>
      </c>
      <c r="C375" s="12" t="s">
        <v>328</v>
      </c>
      <c r="D375" s="12" t="s">
        <v>710</v>
      </c>
      <c r="E375" s="12" t="s">
        <v>706</v>
      </c>
    </row>
    <row r="376" spans="1:5">
      <c r="A376" s="12" t="s">
        <v>707</v>
      </c>
      <c r="D376" s="12" t="s">
        <v>682</v>
      </c>
      <c r="E376" s="12" t="s">
        <v>706</v>
      </c>
    </row>
    <row r="377" spans="1:5">
      <c r="A377" s="12" t="s">
        <v>707</v>
      </c>
      <c r="D377" s="12" t="s">
        <v>681</v>
      </c>
      <c r="E377" s="12" t="s">
        <v>706</v>
      </c>
    </row>
    <row r="378" spans="1:5">
      <c r="A378" s="12" t="s">
        <v>707</v>
      </c>
      <c r="D378" s="12" t="s">
        <v>709</v>
      </c>
      <c r="E378" s="12" t="s">
        <v>706</v>
      </c>
    </row>
    <row r="379" spans="1:5">
      <c r="A379" s="12" t="s">
        <v>707</v>
      </c>
      <c r="D379" s="12" t="s">
        <v>708</v>
      </c>
      <c r="E379" s="12" t="s">
        <v>706</v>
      </c>
    </row>
    <row r="380" spans="1:5">
      <c r="A380" s="12" t="s">
        <v>707</v>
      </c>
      <c r="D380" s="12" t="s">
        <v>698</v>
      </c>
      <c r="E380" s="12" t="s">
        <v>706</v>
      </c>
    </row>
    <row r="381" spans="1:5">
      <c r="A381" s="12" t="s">
        <v>697</v>
      </c>
      <c r="D381" s="12" t="s">
        <v>705</v>
      </c>
      <c r="E381" s="12" t="s">
        <v>695</v>
      </c>
    </row>
    <row r="382" spans="1:5">
      <c r="A382" s="12" t="s">
        <v>697</v>
      </c>
      <c r="D382" s="12" t="s">
        <v>704</v>
      </c>
      <c r="E382" s="12" t="s">
        <v>695</v>
      </c>
    </row>
    <row r="383" spans="1:5">
      <c r="A383" s="12" t="s">
        <v>697</v>
      </c>
      <c r="D383" s="12" t="s">
        <v>703</v>
      </c>
      <c r="E383" s="12" t="s">
        <v>695</v>
      </c>
    </row>
    <row r="384" spans="1:5">
      <c r="A384" s="12" t="s">
        <v>697</v>
      </c>
      <c r="D384" s="12" t="s">
        <v>702</v>
      </c>
      <c r="E384" s="12" t="s">
        <v>695</v>
      </c>
    </row>
    <row r="385" spans="1:5">
      <c r="A385" s="12" t="s">
        <v>697</v>
      </c>
      <c r="C385" s="12" t="s">
        <v>320</v>
      </c>
      <c r="D385" s="12" t="s">
        <v>701</v>
      </c>
      <c r="E385" s="12" t="s">
        <v>695</v>
      </c>
    </row>
    <row r="386" spans="1:5">
      <c r="A386" s="12" t="s">
        <v>697</v>
      </c>
      <c r="D386" s="12" t="s">
        <v>700</v>
      </c>
      <c r="E386" s="12" t="s">
        <v>695</v>
      </c>
    </row>
    <row r="387" spans="1:5">
      <c r="A387" s="12" t="s">
        <v>697</v>
      </c>
      <c r="D387" s="12" t="s">
        <v>682</v>
      </c>
      <c r="E387" s="12" t="s">
        <v>695</v>
      </c>
    </row>
    <row r="388" spans="1:5">
      <c r="A388" s="12" t="s">
        <v>697</v>
      </c>
      <c r="D388" s="12" t="s">
        <v>681</v>
      </c>
      <c r="E388" s="12" t="s">
        <v>695</v>
      </c>
    </row>
    <row r="389" spans="1:5">
      <c r="A389" s="12" t="s">
        <v>697</v>
      </c>
      <c r="D389" s="12" t="s">
        <v>699</v>
      </c>
      <c r="E389" s="12" t="s">
        <v>695</v>
      </c>
    </row>
    <row r="390" spans="1:5">
      <c r="A390" s="12" t="s">
        <v>697</v>
      </c>
      <c r="D390" s="12" t="s">
        <v>698</v>
      </c>
      <c r="E390" s="12" t="s">
        <v>695</v>
      </c>
    </row>
    <row r="391" spans="1:5">
      <c r="A391" s="12" t="s">
        <v>697</v>
      </c>
      <c r="D391" s="12" t="s">
        <v>696</v>
      </c>
      <c r="E391" s="12" t="s">
        <v>695</v>
      </c>
    </row>
    <row r="392" spans="1:5">
      <c r="A392" s="12" t="s">
        <v>680</v>
      </c>
      <c r="D392" s="12" t="s">
        <v>694</v>
      </c>
      <c r="E392" s="12" t="s">
        <v>678</v>
      </c>
    </row>
    <row r="393" spans="1:5">
      <c r="A393" s="12" t="s">
        <v>680</v>
      </c>
      <c r="D393" s="12" t="s">
        <v>693</v>
      </c>
      <c r="E393" s="12" t="s">
        <v>678</v>
      </c>
    </row>
    <row r="394" spans="1:5">
      <c r="A394" s="12" t="s">
        <v>680</v>
      </c>
      <c r="D394" s="12" t="s">
        <v>692</v>
      </c>
      <c r="E394" s="12" t="s">
        <v>678</v>
      </c>
    </row>
    <row r="395" spans="1:5">
      <c r="A395" s="12" t="s">
        <v>680</v>
      </c>
      <c r="D395" s="12" t="s">
        <v>691</v>
      </c>
      <c r="E395" s="12" t="s">
        <v>678</v>
      </c>
    </row>
    <row r="396" spans="1:5">
      <c r="A396" s="12" t="s">
        <v>680</v>
      </c>
      <c r="D396" s="12" t="s">
        <v>690</v>
      </c>
      <c r="E396" s="12" t="s">
        <v>678</v>
      </c>
    </row>
    <row r="397" spans="1:5">
      <c r="A397" s="12" t="s">
        <v>680</v>
      </c>
      <c r="D397" s="12" t="s">
        <v>689</v>
      </c>
      <c r="E397" s="12" t="s">
        <v>678</v>
      </c>
    </row>
    <row r="398" spans="1:5">
      <c r="A398" s="12" t="s">
        <v>680</v>
      </c>
      <c r="D398" s="12" t="s">
        <v>688</v>
      </c>
      <c r="E398" s="12" t="s">
        <v>678</v>
      </c>
    </row>
    <row r="399" spans="1:5">
      <c r="A399" s="12" t="s">
        <v>680</v>
      </c>
      <c r="D399" s="12" t="s">
        <v>687</v>
      </c>
      <c r="E399" s="12" t="s">
        <v>678</v>
      </c>
    </row>
    <row r="400" spans="1:5">
      <c r="A400" s="12" t="s">
        <v>680</v>
      </c>
      <c r="D400" s="12" t="s">
        <v>686</v>
      </c>
      <c r="E400" s="12" t="s">
        <v>678</v>
      </c>
    </row>
    <row r="401" spans="1:5">
      <c r="A401" s="12" t="s">
        <v>680</v>
      </c>
      <c r="D401" s="12" t="s">
        <v>685</v>
      </c>
      <c r="E401" s="12" t="s">
        <v>678</v>
      </c>
    </row>
    <row r="402" spans="1:5">
      <c r="A402" s="12" t="s">
        <v>680</v>
      </c>
      <c r="D402" s="12" t="s">
        <v>684</v>
      </c>
      <c r="E402" s="12" t="s">
        <v>678</v>
      </c>
    </row>
    <row r="403" spans="1:5">
      <c r="A403" s="12" t="s">
        <v>680</v>
      </c>
      <c r="C403" s="12" t="s">
        <v>320</v>
      </c>
      <c r="D403" s="12" t="s">
        <v>683</v>
      </c>
      <c r="E403" s="12" t="s">
        <v>678</v>
      </c>
    </row>
    <row r="404" spans="1:5">
      <c r="A404" s="12" t="s">
        <v>680</v>
      </c>
      <c r="D404" s="12" t="s">
        <v>682</v>
      </c>
      <c r="E404" s="12" t="s">
        <v>678</v>
      </c>
    </row>
    <row r="405" spans="1:5">
      <c r="A405" s="12" t="s">
        <v>680</v>
      </c>
      <c r="D405" s="12" t="s">
        <v>681</v>
      </c>
      <c r="E405" s="12" t="s">
        <v>678</v>
      </c>
    </row>
    <row r="406" spans="1:5">
      <c r="A406" s="12" t="s">
        <v>680</v>
      </c>
      <c r="D406" s="12" t="s">
        <v>679</v>
      </c>
      <c r="E406" s="12" t="s">
        <v>678</v>
      </c>
    </row>
    <row r="407" spans="1:5">
      <c r="A407" s="12" t="s">
        <v>674</v>
      </c>
      <c r="C407" s="12" t="s">
        <v>320</v>
      </c>
      <c r="D407" s="12" t="s">
        <v>677</v>
      </c>
      <c r="E407" s="12" t="s">
        <v>462</v>
      </c>
    </row>
    <row r="408" spans="1:5">
      <c r="A408" s="12" t="s">
        <v>674</v>
      </c>
      <c r="D408" s="12" t="s">
        <v>676</v>
      </c>
      <c r="E408" s="12" t="s">
        <v>462</v>
      </c>
    </row>
    <row r="409" spans="1:5">
      <c r="A409" s="12" t="s">
        <v>674</v>
      </c>
      <c r="D409" s="12" t="s">
        <v>675</v>
      </c>
      <c r="E409" s="12" t="s">
        <v>462</v>
      </c>
    </row>
    <row r="410" spans="1:5">
      <c r="A410" s="12" t="s">
        <v>674</v>
      </c>
      <c r="D410" s="12" t="s">
        <v>673</v>
      </c>
      <c r="E410" s="12" t="s">
        <v>462</v>
      </c>
    </row>
    <row r="411" spans="1:5">
      <c r="A411" s="12" t="s">
        <v>667</v>
      </c>
      <c r="D411" s="12" t="s">
        <v>672</v>
      </c>
      <c r="E411" s="12" t="s">
        <v>665</v>
      </c>
    </row>
    <row r="412" spans="1:5">
      <c r="A412" s="12" t="s">
        <v>667</v>
      </c>
      <c r="D412" s="12" t="s">
        <v>671</v>
      </c>
      <c r="E412" s="12" t="s">
        <v>665</v>
      </c>
    </row>
    <row r="413" spans="1:5">
      <c r="A413" s="12" t="s">
        <v>667</v>
      </c>
      <c r="D413" s="12" t="s">
        <v>670</v>
      </c>
      <c r="E413" s="12" t="s">
        <v>665</v>
      </c>
    </row>
    <row r="414" spans="1:5">
      <c r="A414" s="12" t="s">
        <v>667</v>
      </c>
      <c r="D414" s="12" t="s">
        <v>669</v>
      </c>
      <c r="E414" s="12" t="s">
        <v>665</v>
      </c>
    </row>
    <row r="415" spans="1:5">
      <c r="A415" s="12" t="s">
        <v>667</v>
      </c>
      <c r="D415" s="12" t="s">
        <v>668</v>
      </c>
      <c r="E415" s="12" t="s">
        <v>665</v>
      </c>
    </row>
    <row r="416" spans="1:5">
      <c r="A416" s="12" t="s">
        <v>667</v>
      </c>
      <c r="C416" s="12" t="s">
        <v>324</v>
      </c>
      <c r="D416" s="12" t="s">
        <v>666</v>
      </c>
      <c r="E416" s="12" t="s">
        <v>665</v>
      </c>
    </row>
    <row r="417" spans="1:5">
      <c r="A417" s="12" t="s">
        <v>657</v>
      </c>
      <c r="D417" s="12" t="s">
        <v>664</v>
      </c>
      <c r="E417" s="12" t="s">
        <v>507</v>
      </c>
    </row>
    <row r="418" spans="1:5">
      <c r="A418" s="12" t="s">
        <v>657</v>
      </c>
      <c r="D418" s="12" t="s">
        <v>663</v>
      </c>
      <c r="E418" s="12" t="s">
        <v>507</v>
      </c>
    </row>
    <row r="419" spans="1:5">
      <c r="A419" s="12" t="s">
        <v>657</v>
      </c>
      <c r="D419" s="12" t="s">
        <v>662</v>
      </c>
      <c r="E419" s="12" t="s">
        <v>507</v>
      </c>
    </row>
    <row r="420" spans="1:5">
      <c r="A420" s="12" t="s">
        <v>657</v>
      </c>
      <c r="D420" s="12" t="s">
        <v>661</v>
      </c>
      <c r="E420" s="12" t="s">
        <v>507</v>
      </c>
    </row>
    <row r="421" spans="1:5">
      <c r="A421" s="12" t="s">
        <v>657</v>
      </c>
      <c r="D421" s="12" t="s">
        <v>660</v>
      </c>
      <c r="E421" s="12" t="s">
        <v>507</v>
      </c>
    </row>
    <row r="422" spans="1:5">
      <c r="A422" s="12" t="s">
        <v>657</v>
      </c>
      <c r="D422" s="12" t="s">
        <v>659</v>
      </c>
      <c r="E422" s="12" t="s">
        <v>507</v>
      </c>
    </row>
    <row r="423" spans="1:5">
      <c r="A423" s="12" t="s">
        <v>657</v>
      </c>
      <c r="D423" s="12" t="s">
        <v>658</v>
      </c>
      <c r="E423" s="12" t="s">
        <v>507</v>
      </c>
    </row>
    <row r="424" spans="1:5">
      <c r="A424" s="12" t="s">
        <v>657</v>
      </c>
      <c r="C424" s="12" t="s">
        <v>320</v>
      </c>
      <c r="D424" s="12" t="s">
        <v>656</v>
      </c>
      <c r="E424" s="12" t="s">
        <v>507</v>
      </c>
    </row>
    <row r="425" spans="1:5">
      <c r="A425" s="12" t="s">
        <v>651</v>
      </c>
      <c r="D425" s="12" t="s">
        <v>655</v>
      </c>
      <c r="E425" s="12" t="s">
        <v>337</v>
      </c>
    </row>
    <row r="426" spans="1:5">
      <c r="A426" s="12" t="s">
        <v>651</v>
      </c>
      <c r="D426" s="12" t="s">
        <v>654</v>
      </c>
      <c r="E426" s="12" t="s">
        <v>337</v>
      </c>
    </row>
    <row r="427" spans="1:5">
      <c r="A427" s="12" t="s">
        <v>651</v>
      </c>
      <c r="D427" s="12" t="s">
        <v>653</v>
      </c>
      <c r="E427" s="12" t="s">
        <v>337</v>
      </c>
    </row>
    <row r="428" spans="1:5">
      <c r="A428" s="12" t="s">
        <v>651</v>
      </c>
      <c r="D428" s="12" t="s">
        <v>652</v>
      </c>
      <c r="E428" s="12" t="s">
        <v>337</v>
      </c>
    </row>
    <row r="429" spans="1:5">
      <c r="A429" s="12" t="s">
        <v>651</v>
      </c>
      <c r="C429" s="12" t="s">
        <v>324</v>
      </c>
      <c r="D429" s="12" t="s">
        <v>650</v>
      </c>
      <c r="E429" s="12" t="s">
        <v>337</v>
      </c>
    </row>
    <row r="430" spans="1:5">
      <c r="A430" s="12" t="s">
        <v>642</v>
      </c>
      <c r="D430" s="12" t="s">
        <v>649</v>
      </c>
      <c r="E430" s="12" t="s">
        <v>640</v>
      </c>
    </row>
    <row r="431" spans="1:5">
      <c r="A431" s="12" t="s">
        <v>642</v>
      </c>
      <c r="D431" s="12" t="s">
        <v>648</v>
      </c>
      <c r="E431" s="12" t="s">
        <v>640</v>
      </c>
    </row>
    <row r="432" spans="1:5">
      <c r="A432" s="12" t="s">
        <v>642</v>
      </c>
      <c r="D432" s="12" t="s">
        <v>647</v>
      </c>
      <c r="E432" s="12" t="s">
        <v>640</v>
      </c>
    </row>
    <row r="433" spans="1:5">
      <c r="A433" s="12" t="s">
        <v>642</v>
      </c>
      <c r="D433" s="12" t="s">
        <v>646</v>
      </c>
      <c r="E433" s="12" t="s">
        <v>640</v>
      </c>
    </row>
    <row r="434" spans="1:5">
      <c r="A434" s="12" t="s">
        <v>642</v>
      </c>
      <c r="D434" s="12" t="s">
        <v>645</v>
      </c>
      <c r="E434" s="12" t="s">
        <v>640</v>
      </c>
    </row>
    <row r="435" spans="1:5">
      <c r="A435" s="12" t="s">
        <v>642</v>
      </c>
      <c r="D435" s="12" t="s">
        <v>644</v>
      </c>
      <c r="E435" s="12" t="s">
        <v>640</v>
      </c>
    </row>
    <row r="436" spans="1:5">
      <c r="A436" s="12" t="s">
        <v>642</v>
      </c>
      <c r="D436" s="12" t="s">
        <v>643</v>
      </c>
      <c r="E436" s="12" t="s">
        <v>640</v>
      </c>
    </row>
    <row r="437" spans="1:5">
      <c r="A437" s="12" t="s">
        <v>642</v>
      </c>
      <c r="C437" s="12" t="s">
        <v>328</v>
      </c>
      <c r="D437" s="12" t="s">
        <v>641</v>
      </c>
      <c r="E437" s="12" t="s">
        <v>640</v>
      </c>
    </row>
    <row r="438" spans="1:5">
      <c r="A438" s="12" t="s">
        <v>630</v>
      </c>
      <c r="D438" s="12" t="s">
        <v>639</v>
      </c>
      <c r="E438" s="12" t="s">
        <v>584</v>
      </c>
    </row>
    <row r="439" spans="1:5">
      <c r="A439" s="12" t="s">
        <v>630</v>
      </c>
      <c r="D439" s="12" t="s">
        <v>638</v>
      </c>
      <c r="E439" s="12" t="s">
        <v>584</v>
      </c>
    </row>
    <row r="440" spans="1:5">
      <c r="A440" s="12" t="s">
        <v>630</v>
      </c>
      <c r="C440" s="12" t="s">
        <v>335</v>
      </c>
      <c r="D440" s="12" t="s">
        <v>637</v>
      </c>
      <c r="E440" s="12" t="s">
        <v>584</v>
      </c>
    </row>
    <row r="441" spans="1:5">
      <c r="A441" s="12" t="s">
        <v>630</v>
      </c>
      <c r="D441" s="12" t="s">
        <v>636</v>
      </c>
      <c r="E441" s="12" t="s">
        <v>584</v>
      </c>
    </row>
    <row r="442" spans="1:5">
      <c r="A442" s="12" t="s">
        <v>630</v>
      </c>
      <c r="D442" s="12" t="s">
        <v>635</v>
      </c>
      <c r="E442" s="12" t="s">
        <v>584</v>
      </c>
    </row>
    <row r="443" spans="1:5">
      <c r="A443" s="12" t="s">
        <v>630</v>
      </c>
      <c r="D443" s="12" t="s">
        <v>634</v>
      </c>
      <c r="E443" s="12" t="s">
        <v>584</v>
      </c>
    </row>
    <row r="444" spans="1:5">
      <c r="A444" s="12" t="s">
        <v>630</v>
      </c>
      <c r="D444" s="12" t="s">
        <v>633</v>
      </c>
      <c r="E444" s="12" t="s">
        <v>584</v>
      </c>
    </row>
    <row r="445" spans="1:5">
      <c r="A445" s="12" t="s">
        <v>630</v>
      </c>
      <c r="D445" s="12" t="s">
        <v>632</v>
      </c>
      <c r="E445" s="12" t="s">
        <v>584</v>
      </c>
    </row>
    <row r="446" spans="1:5">
      <c r="A446" s="12" t="s">
        <v>630</v>
      </c>
      <c r="D446" s="12" t="s">
        <v>631</v>
      </c>
      <c r="E446" s="12" t="s">
        <v>584</v>
      </c>
    </row>
    <row r="447" spans="1:5">
      <c r="A447" s="12" t="s">
        <v>630</v>
      </c>
      <c r="D447" s="12" t="s">
        <v>629</v>
      </c>
      <c r="E447" s="12" t="s">
        <v>584</v>
      </c>
    </row>
    <row r="448" spans="1:5">
      <c r="A448" s="12" t="s">
        <v>628</v>
      </c>
      <c r="C448" s="12" t="s">
        <v>328</v>
      </c>
      <c r="D448" s="12" t="s">
        <v>627</v>
      </c>
      <c r="E448" s="12" t="s">
        <v>322</v>
      </c>
    </row>
    <row r="449" spans="1:5">
      <c r="A449" s="12" t="s">
        <v>625</v>
      </c>
      <c r="C449" s="12" t="s">
        <v>328</v>
      </c>
      <c r="D449" s="12" t="s">
        <v>626</v>
      </c>
      <c r="E449" s="12" t="s">
        <v>448</v>
      </c>
    </row>
    <row r="450" spans="1:5">
      <c r="A450" s="12" t="s">
        <v>625</v>
      </c>
      <c r="D450" s="12" t="s">
        <v>624</v>
      </c>
      <c r="E450" s="12" t="s">
        <v>448</v>
      </c>
    </row>
    <row r="451" spans="1:5">
      <c r="A451" s="12" t="s">
        <v>622</v>
      </c>
      <c r="D451" s="12" t="s">
        <v>623</v>
      </c>
      <c r="E451" s="12" t="s">
        <v>471</v>
      </c>
    </row>
    <row r="452" spans="1:5">
      <c r="A452" s="12" t="s">
        <v>622</v>
      </c>
      <c r="C452" s="12" t="s">
        <v>328</v>
      </c>
      <c r="D452" s="12" t="s">
        <v>621</v>
      </c>
      <c r="E452" s="12" t="s">
        <v>471</v>
      </c>
    </row>
    <row r="453" spans="1:5">
      <c r="A453" s="12" t="s">
        <v>620</v>
      </c>
      <c r="C453" s="12" t="s">
        <v>328</v>
      </c>
      <c r="D453" s="12" t="s">
        <v>619</v>
      </c>
      <c r="E453" s="12" t="s">
        <v>526</v>
      </c>
    </row>
    <row r="454" spans="1:5">
      <c r="A454" s="12" t="s">
        <v>618</v>
      </c>
      <c r="C454" s="12" t="s">
        <v>328</v>
      </c>
      <c r="D454" s="12" t="s">
        <v>617</v>
      </c>
      <c r="E454" s="12" t="s">
        <v>616</v>
      </c>
    </row>
    <row r="455" spans="1:5">
      <c r="A455" s="12" t="s">
        <v>615</v>
      </c>
      <c r="C455" s="12" t="s">
        <v>328</v>
      </c>
      <c r="D455" s="12" t="s">
        <v>614</v>
      </c>
      <c r="E455" s="12" t="s">
        <v>613</v>
      </c>
    </row>
    <row r="456" spans="1:5">
      <c r="A456" s="12" t="s">
        <v>607</v>
      </c>
      <c r="C456" s="12" t="s">
        <v>412</v>
      </c>
      <c r="D456" s="12" t="s">
        <v>612</v>
      </c>
      <c r="E456" s="12" t="s">
        <v>584</v>
      </c>
    </row>
    <row r="457" spans="1:5">
      <c r="A457" s="12" t="s">
        <v>607</v>
      </c>
      <c r="D457" s="12" t="s">
        <v>611</v>
      </c>
      <c r="E457" s="12" t="s">
        <v>584</v>
      </c>
    </row>
    <row r="458" spans="1:5">
      <c r="A458" s="12" t="s">
        <v>607</v>
      </c>
      <c r="D458" s="12" t="s">
        <v>610</v>
      </c>
      <c r="E458" s="12" t="s">
        <v>584</v>
      </c>
    </row>
    <row r="459" spans="1:5">
      <c r="A459" s="12" t="s">
        <v>607</v>
      </c>
      <c r="D459" s="12" t="s">
        <v>609</v>
      </c>
      <c r="E459" s="12" t="s">
        <v>584</v>
      </c>
    </row>
    <row r="460" spans="1:5">
      <c r="A460" s="12" t="s">
        <v>607</v>
      </c>
      <c r="D460" s="12" t="s">
        <v>608</v>
      </c>
      <c r="E460" s="12" t="s">
        <v>584</v>
      </c>
    </row>
    <row r="461" spans="1:5">
      <c r="A461" s="12" t="s">
        <v>607</v>
      </c>
      <c r="D461" s="12" t="s">
        <v>606</v>
      </c>
      <c r="E461" s="12" t="s">
        <v>584</v>
      </c>
    </row>
    <row r="462" spans="1:5">
      <c r="A462" s="12" t="s">
        <v>591</v>
      </c>
      <c r="D462" s="12" t="s">
        <v>605</v>
      </c>
      <c r="E462" s="12" t="s">
        <v>318</v>
      </c>
    </row>
    <row r="463" spans="1:5">
      <c r="A463" s="12" t="s">
        <v>591</v>
      </c>
      <c r="D463" s="12" t="s">
        <v>604</v>
      </c>
      <c r="E463" s="12" t="s">
        <v>318</v>
      </c>
    </row>
    <row r="464" spans="1:5">
      <c r="A464" s="12" t="s">
        <v>591</v>
      </c>
      <c r="D464" s="12" t="s">
        <v>603</v>
      </c>
      <c r="E464" s="12" t="s">
        <v>318</v>
      </c>
    </row>
    <row r="465" spans="1:5">
      <c r="A465" s="12" t="s">
        <v>591</v>
      </c>
      <c r="D465" s="12" t="s">
        <v>602</v>
      </c>
      <c r="E465" s="12" t="s">
        <v>318</v>
      </c>
    </row>
    <row r="466" spans="1:5">
      <c r="A466" s="12" t="s">
        <v>591</v>
      </c>
      <c r="D466" s="12" t="s">
        <v>601</v>
      </c>
      <c r="E466" s="12" t="s">
        <v>318</v>
      </c>
    </row>
    <row r="467" spans="1:5">
      <c r="A467" s="12" t="s">
        <v>591</v>
      </c>
      <c r="D467" s="12" t="s">
        <v>600</v>
      </c>
      <c r="E467" s="12" t="s">
        <v>318</v>
      </c>
    </row>
    <row r="468" spans="1:5">
      <c r="A468" s="12" t="s">
        <v>591</v>
      </c>
      <c r="D468" s="12" t="s">
        <v>599</v>
      </c>
      <c r="E468" s="12" t="s">
        <v>318</v>
      </c>
    </row>
    <row r="469" spans="1:5">
      <c r="A469" s="12" t="s">
        <v>591</v>
      </c>
      <c r="D469" s="12" t="s">
        <v>598</v>
      </c>
      <c r="E469" s="12" t="s">
        <v>318</v>
      </c>
    </row>
    <row r="470" spans="1:5">
      <c r="A470" s="12" t="s">
        <v>591</v>
      </c>
      <c r="C470" s="12" t="s">
        <v>324</v>
      </c>
      <c r="D470" s="12" t="s">
        <v>597</v>
      </c>
      <c r="E470" s="12" t="s">
        <v>318</v>
      </c>
    </row>
    <row r="471" spans="1:5">
      <c r="A471" s="12" t="s">
        <v>591</v>
      </c>
      <c r="D471" s="12" t="s">
        <v>596</v>
      </c>
      <c r="E471" s="12" t="s">
        <v>318</v>
      </c>
    </row>
    <row r="472" spans="1:5">
      <c r="A472" s="12" t="s">
        <v>591</v>
      </c>
      <c r="D472" s="12" t="s">
        <v>595</v>
      </c>
      <c r="E472" s="12" t="s">
        <v>318</v>
      </c>
    </row>
    <row r="473" spans="1:5">
      <c r="A473" s="12" t="s">
        <v>591</v>
      </c>
      <c r="D473" s="12" t="s">
        <v>594</v>
      </c>
      <c r="E473" s="12" t="s">
        <v>318</v>
      </c>
    </row>
    <row r="474" spans="1:5">
      <c r="A474" s="12" t="s">
        <v>591</v>
      </c>
      <c r="D474" s="12" t="s">
        <v>593</v>
      </c>
      <c r="E474" s="12" t="s">
        <v>318</v>
      </c>
    </row>
    <row r="475" spans="1:5">
      <c r="A475" s="12" t="s">
        <v>591</v>
      </c>
      <c r="D475" s="12" t="s">
        <v>592</v>
      </c>
      <c r="E475" s="12" t="s">
        <v>318</v>
      </c>
    </row>
    <row r="476" spans="1:5">
      <c r="A476" s="12" t="s">
        <v>591</v>
      </c>
      <c r="D476" s="12" t="s">
        <v>590</v>
      </c>
      <c r="E476" s="12" t="s">
        <v>318</v>
      </c>
    </row>
    <row r="477" spans="1:5">
      <c r="A477" s="12" t="s">
        <v>589</v>
      </c>
      <c r="C477" s="12" t="s">
        <v>320</v>
      </c>
      <c r="D477" s="12" t="s">
        <v>588</v>
      </c>
      <c r="E477" s="12" t="s">
        <v>587</v>
      </c>
    </row>
    <row r="478" spans="1:5">
      <c r="A478" s="12" t="s">
        <v>586</v>
      </c>
      <c r="C478" s="12" t="s">
        <v>328</v>
      </c>
      <c r="D478" s="12" t="s">
        <v>585</v>
      </c>
      <c r="E478" s="12" t="s">
        <v>584</v>
      </c>
    </row>
    <row r="479" spans="1:5">
      <c r="A479" s="12" t="s">
        <v>583</v>
      </c>
      <c r="C479" s="12" t="s">
        <v>328</v>
      </c>
      <c r="D479" s="12" t="s">
        <v>582</v>
      </c>
      <c r="E479" s="12" t="s">
        <v>318</v>
      </c>
    </row>
    <row r="480" spans="1:5">
      <c r="A480" s="12" t="s">
        <v>581</v>
      </c>
      <c r="C480" s="12" t="s">
        <v>328</v>
      </c>
      <c r="D480" s="12" t="s">
        <v>580</v>
      </c>
      <c r="E480" s="12" t="s">
        <v>364</v>
      </c>
    </row>
    <row r="481" spans="1:5">
      <c r="A481" s="12" t="s">
        <v>579</v>
      </c>
      <c r="C481" s="12" t="s">
        <v>328</v>
      </c>
      <c r="D481" s="12" t="s">
        <v>578</v>
      </c>
      <c r="E481" s="12" t="s">
        <v>347</v>
      </c>
    </row>
    <row r="482" spans="1:5">
      <c r="A482" s="12" t="s">
        <v>577</v>
      </c>
      <c r="C482" s="12" t="s">
        <v>320</v>
      </c>
      <c r="D482" s="12" t="s">
        <v>576</v>
      </c>
      <c r="E482" s="12" t="s">
        <v>471</v>
      </c>
    </row>
    <row r="483" spans="1:5">
      <c r="A483" s="12" t="s">
        <v>575</v>
      </c>
      <c r="C483" s="12" t="s">
        <v>328</v>
      </c>
      <c r="D483" s="12" t="s">
        <v>574</v>
      </c>
      <c r="E483" s="12" t="s">
        <v>518</v>
      </c>
    </row>
    <row r="484" spans="1:5">
      <c r="A484" s="12" t="s">
        <v>573</v>
      </c>
      <c r="C484" s="12" t="s">
        <v>328</v>
      </c>
      <c r="D484" s="12" t="s">
        <v>572</v>
      </c>
      <c r="E484" s="12" t="s">
        <v>571</v>
      </c>
    </row>
    <row r="485" spans="1:5">
      <c r="A485" s="12" t="s">
        <v>570</v>
      </c>
      <c r="C485" s="12" t="s">
        <v>320</v>
      </c>
      <c r="D485" s="12" t="s">
        <v>569</v>
      </c>
      <c r="E485" s="12" t="s">
        <v>398</v>
      </c>
    </row>
    <row r="486" spans="1:5">
      <c r="A486" s="12" t="s">
        <v>568</v>
      </c>
      <c r="C486" s="12" t="s">
        <v>328</v>
      </c>
      <c r="D486" s="12" t="s">
        <v>567</v>
      </c>
      <c r="E486" s="12" t="s">
        <v>347</v>
      </c>
    </row>
    <row r="487" spans="1:5">
      <c r="A487" s="12" t="s">
        <v>566</v>
      </c>
      <c r="C487" s="12" t="s">
        <v>320</v>
      </c>
      <c r="D487" s="12" t="s">
        <v>561</v>
      </c>
      <c r="E487" s="12" t="s">
        <v>565</v>
      </c>
    </row>
    <row r="488" spans="1:5">
      <c r="A488" s="12" t="s">
        <v>564</v>
      </c>
      <c r="C488" s="12" t="s">
        <v>320</v>
      </c>
      <c r="D488" s="12" t="s">
        <v>561</v>
      </c>
      <c r="E488" s="12" t="s">
        <v>563</v>
      </c>
    </row>
    <row r="489" spans="1:5">
      <c r="A489" s="12" t="s">
        <v>562</v>
      </c>
      <c r="C489" s="12" t="s">
        <v>320</v>
      </c>
      <c r="D489" s="12" t="s">
        <v>561</v>
      </c>
      <c r="E489" s="12" t="s">
        <v>428</v>
      </c>
    </row>
    <row r="490" spans="1:5">
      <c r="A490" s="12" t="s">
        <v>560</v>
      </c>
      <c r="C490" s="12" t="s">
        <v>328</v>
      </c>
      <c r="D490" s="12" t="s">
        <v>559</v>
      </c>
      <c r="E490" s="12" t="s">
        <v>558</v>
      </c>
    </row>
    <row r="491" spans="1:5">
      <c r="A491" s="12" t="s">
        <v>557</v>
      </c>
      <c r="C491" s="12" t="s">
        <v>328</v>
      </c>
      <c r="D491" s="12" t="s">
        <v>556</v>
      </c>
      <c r="E491" s="12" t="s">
        <v>555</v>
      </c>
    </row>
    <row r="492" spans="1:5">
      <c r="A492" s="12" t="s">
        <v>554</v>
      </c>
      <c r="C492" s="12" t="s">
        <v>328</v>
      </c>
      <c r="D492" s="12" t="s">
        <v>553</v>
      </c>
      <c r="E492" s="12" t="s">
        <v>518</v>
      </c>
    </row>
    <row r="493" spans="1:5">
      <c r="A493" s="12" t="s">
        <v>549</v>
      </c>
      <c r="D493" s="12" t="s">
        <v>552</v>
      </c>
      <c r="E493" s="12" t="s">
        <v>543</v>
      </c>
    </row>
    <row r="494" spans="1:5">
      <c r="A494" s="12" t="s">
        <v>549</v>
      </c>
      <c r="C494" s="12" t="s">
        <v>328</v>
      </c>
      <c r="D494" s="12" t="s">
        <v>552</v>
      </c>
      <c r="E494" s="12" t="s">
        <v>388</v>
      </c>
    </row>
    <row r="495" spans="1:5">
      <c r="A495" s="12" t="s">
        <v>549</v>
      </c>
      <c r="D495" s="12" t="s">
        <v>551</v>
      </c>
      <c r="E495" s="12" t="s">
        <v>543</v>
      </c>
    </row>
    <row r="496" spans="1:5">
      <c r="A496" s="12" t="s">
        <v>549</v>
      </c>
      <c r="D496" s="12" t="s">
        <v>550</v>
      </c>
      <c r="E496" s="12" t="s">
        <v>543</v>
      </c>
    </row>
    <row r="497" spans="1:5">
      <c r="A497" s="12" t="s">
        <v>549</v>
      </c>
      <c r="D497" s="12" t="s">
        <v>548</v>
      </c>
      <c r="E497" s="12" t="s">
        <v>543</v>
      </c>
    </row>
    <row r="498" spans="1:5">
      <c r="A498" s="12" t="s">
        <v>545</v>
      </c>
      <c r="D498" s="12" t="s">
        <v>547</v>
      </c>
      <c r="E498" s="12" t="s">
        <v>337</v>
      </c>
    </row>
    <row r="499" spans="1:5">
      <c r="A499" s="12" t="s">
        <v>545</v>
      </c>
      <c r="D499" s="12" t="s">
        <v>546</v>
      </c>
      <c r="E499" s="12" t="s">
        <v>337</v>
      </c>
    </row>
    <row r="500" spans="1:5">
      <c r="A500" s="12" t="s">
        <v>545</v>
      </c>
      <c r="C500" s="12" t="s">
        <v>328</v>
      </c>
      <c r="D500" s="12" t="s">
        <v>544</v>
      </c>
      <c r="E500" s="12" t="s">
        <v>337</v>
      </c>
    </row>
    <row r="501" spans="1:5">
      <c r="A501" s="12" t="s">
        <v>539</v>
      </c>
      <c r="D501" s="12" t="s">
        <v>542</v>
      </c>
      <c r="E501" s="12" t="s">
        <v>543</v>
      </c>
    </row>
    <row r="502" spans="1:5">
      <c r="A502" s="12" t="s">
        <v>539</v>
      </c>
      <c r="D502" s="12" t="s">
        <v>542</v>
      </c>
      <c r="E502" s="12" t="s">
        <v>537</v>
      </c>
    </row>
    <row r="503" spans="1:5">
      <c r="A503" s="12" t="s">
        <v>539</v>
      </c>
      <c r="D503" s="12" t="s">
        <v>541</v>
      </c>
      <c r="E503" s="12" t="s">
        <v>537</v>
      </c>
    </row>
    <row r="504" spans="1:5">
      <c r="A504" s="12" t="s">
        <v>539</v>
      </c>
      <c r="D504" s="12" t="s">
        <v>540</v>
      </c>
      <c r="E504" s="12" t="s">
        <v>537</v>
      </c>
    </row>
    <row r="505" spans="1:5">
      <c r="A505" s="12" t="s">
        <v>539</v>
      </c>
      <c r="C505" s="12" t="s">
        <v>328</v>
      </c>
      <c r="D505" s="12" t="s">
        <v>538</v>
      </c>
      <c r="E505" s="12" t="s">
        <v>537</v>
      </c>
    </row>
    <row r="506" spans="1:5">
      <c r="A506" s="12" t="s">
        <v>535</v>
      </c>
      <c r="D506" s="12" t="s">
        <v>536</v>
      </c>
      <c r="E506" s="12" t="s">
        <v>398</v>
      </c>
    </row>
    <row r="507" spans="1:5">
      <c r="A507" s="12" t="s">
        <v>535</v>
      </c>
      <c r="C507" s="12" t="s">
        <v>328</v>
      </c>
      <c r="D507" s="12" t="s">
        <v>534</v>
      </c>
      <c r="E507" s="12" t="s">
        <v>398</v>
      </c>
    </row>
    <row r="508" spans="1:5">
      <c r="A508" s="12" t="s">
        <v>533</v>
      </c>
      <c r="C508" s="12" t="s">
        <v>328</v>
      </c>
      <c r="D508" s="12" t="s">
        <v>532</v>
      </c>
      <c r="E508" s="12" t="s">
        <v>531</v>
      </c>
    </row>
    <row r="509" spans="1:5">
      <c r="A509" s="12" t="s">
        <v>528</v>
      </c>
      <c r="D509" s="12" t="s">
        <v>530</v>
      </c>
      <c r="E509" s="12" t="s">
        <v>526</v>
      </c>
    </row>
    <row r="510" spans="1:5">
      <c r="A510" s="12" t="s">
        <v>528</v>
      </c>
      <c r="C510" s="12" t="s">
        <v>328</v>
      </c>
      <c r="D510" s="12" t="s">
        <v>529</v>
      </c>
      <c r="E510" s="12" t="s">
        <v>526</v>
      </c>
    </row>
    <row r="511" spans="1:5">
      <c r="A511" s="12" t="s">
        <v>528</v>
      </c>
      <c r="D511" s="12" t="s">
        <v>527</v>
      </c>
      <c r="E511" s="12" t="s">
        <v>526</v>
      </c>
    </row>
    <row r="512" spans="1:5">
      <c r="A512" s="12" t="s">
        <v>525</v>
      </c>
      <c r="C512" s="12" t="s">
        <v>320</v>
      </c>
      <c r="D512" s="12" t="s">
        <v>524</v>
      </c>
      <c r="E512" s="12" t="s">
        <v>333</v>
      </c>
    </row>
    <row r="513" spans="1:5">
      <c r="A513" s="12" t="s">
        <v>523</v>
      </c>
      <c r="C513" s="12" t="s">
        <v>328</v>
      </c>
      <c r="D513" s="12" t="s">
        <v>522</v>
      </c>
      <c r="E513" s="12" t="s">
        <v>521</v>
      </c>
    </row>
    <row r="514" spans="1:5">
      <c r="A514" s="12" t="s">
        <v>520</v>
      </c>
      <c r="C514" s="12" t="s">
        <v>328</v>
      </c>
      <c r="D514" s="12" t="s">
        <v>519</v>
      </c>
      <c r="E514" s="12" t="s">
        <v>518</v>
      </c>
    </row>
    <row r="515" spans="1:5">
      <c r="A515" s="12" t="s">
        <v>514</v>
      </c>
      <c r="C515" s="12" t="s">
        <v>328</v>
      </c>
      <c r="D515" s="12" t="s">
        <v>517</v>
      </c>
      <c r="E515" s="12" t="s">
        <v>512</v>
      </c>
    </row>
    <row r="516" spans="1:5">
      <c r="A516" s="12" t="s">
        <v>514</v>
      </c>
      <c r="D516" s="12" t="s">
        <v>516</v>
      </c>
      <c r="E516" s="12" t="s">
        <v>512</v>
      </c>
    </row>
    <row r="517" spans="1:5">
      <c r="A517" s="12" t="s">
        <v>514</v>
      </c>
      <c r="D517" s="12" t="s">
        <v>515</v>
      </c>
      <c r="E517" s="12" t="s">
        <v>512</v>
      </c>
    </row>
    <row r="518" spans="1:5">
      <c r="A518" s="12" t="s">
        <v>514</v>
      </c>
      <c r="D518" s="12" t="s">
        <v>513</v>
      </c>
      <c r="E518" s="12" t="s">
        <v>512</v>
      </c>
    </row>
    <row r="519" spans="1:5">
      <c r="A519" s="12" t="s">
        <v>511</v>
      </c>
      <c r="C519" s="12" t="s">
        <v>320</v>
      </c>
      <c r="D519" s="12" t="s">
        <v>510</v>
      </c>
      <c r="E519" s="12" t="s">
        <v>492</v>
      </c>
    </row>
    <row r="520" spans="1:5">
      <c r="A520" s="12" t="s">
        <v>509</v>
      </c>
      <c r="C520" s="12" t="s">
        <v>328</v>
      </c>
      <c r="D520" s="12" t="s">
        <v>508</v>
      </c>
      <c r="E520" s="12" t="s">
        <v>507</v>
      </c>
    </row>
    <row r="521" spans="1:5">
      <c r="A521" s="12" t="s">
        <v>506</v>
      </c>
      <c r="C521" s="12" t="s">
        <v>328</v>
      </c>
      <c r="D521" s="12" t="s">
        <v>505</v>
      </c>
      <c r="E521" s="12" t="s">
        <v>347</v>
      </c>
    </row>
    <row r="522" spans="1:5">
      <c r="A522" s="12" t="s">
        <v>504</v>
      </c>
      <c r="C522" s="12" t="s">
        <v>335</v>
      </c>
      <c r="D522" s="12" t="s">
        <v>503</v>
      </c>
      <c r="E522" s="12" t="s">
        <v>502</v>
      </c>
    </row>
    <row r="523" spans="1:5">
      <c r="A523" s="12" t="s">
        <v>500</v>
      </c>
      <c r="C523" s="12" t="s">
        <v>328</v>
      </c>
      <c r="D523" s="12" t="s">
        <v>499</v>
      </c>
      <c r="E523" s="12" t="s">
        <v>501</v>
      </c>
    </row>
    <row r="524" spans="1:5">
      <c r="A524" s="12" t="s">
        <v>500</v>
      </c>
      <c r="D524" s="12" t="s">
        <v>499</v>
      </c>
      <c r="E524" s="12" t="s">
        <v>498</v>
      </c>
    </row>
    <row r="525" spans="1:5">
      <c r="A525" s="12" t="s">
        <v>497</v>
      </c>
      <c r="C525" s="12" t="s">
        <v>320</v>
      </c>
      <c r="D525" s="12" t="s">
        <v>496</v>
      </c>
      <c r="E525" s="12" t="s">
        <v>495</v>
      </c>
    </row>
    <row r="526" spans="1:5">
      <c r="A526" s="12" t="s">
        <v>494</v>
      </c>
      <c r="C526" s="12" t="s">
        <v>328</v>
      </c>
      <c r="D526" s="12" t="s">
        <v>493</v>
      </c>
      <c r="E526" s="12" t="s">
        <v>492</v>
      </c>
    </row>
    <row r="527" spans="1:5">
      <c r="A527" s="12" t="s">
        <v>491</v>
      </c>
      <c r="C527" s="12" t="s">
        <v>328</v>
      </c>
      <c r="D527" s="12" t="s">
        <v>490</v>
      </c>
      <c r="E527" s="12" t="s">
        <v>489</v>
      </c>
    </row>
    <row r="528" spans="1:5">
      <c r="A528" s="12" t="s">
        <v>488</v>
      </c>
      <c r="C528" s="12" t="s">
        <v>320</v>
      </c>
      <c r="D528" s="12" t="s">
        <v>487</v>
      </c>
      <c r="E528" s="12" t="s">
        <v>486</v>
      </c>
    </row>
    <row r="529" spans="1:5">
      <c r="A529" s="12" t="s">
        <v>485</v>
      </c>
      <c r="C529" s="12" t="s">
        <v>328</v>
      </c>
      <c r="D529" s="12" t="s">
        <v>484</v>
      </c>
      <c r="E529" s="12" t="s">
        <v>459</v>
      </c>
    </row>
    <row r="530" spans="1:5">
      <c r="A530" s="12" t="s">
        <v>483</v>
      </c>
      <c r="C530" s="12" t="s">
        <v>328</v>
      </c>
      <c r="D530" s="12" t="s">
        <v>482</v>
      </c>
      <c r="E530" s="12" t="s">
        <v>342</v>
      </c>
    </row>
    <row r="531" spans="1:5">
      <c r="A531" s="12" t="s">
        <v>481</v>
      </c>
      <c r="C531" s="12" t="s">
        <v>328</v>
      </c>
      <c r="D531" s="12" t="s">
        <v>480</v>
      </c>
      <c r="E531" s="12" t="s">
        <v>462</v>
      </c>
    </row>
    <row r="532" spans="1:5">
      <c r="A532" s="12" t="s">
        <v>479</v>
      </c>
      <c r="C532" s="12" t="s">
        <v>328</v>
      </c>
      <c r="D532" s="12" t="s">
        <v>478</v>
      </c>
      <c r="E532" s="12" t="s">
        <v>477</v>
      </c>
    </row>
    <row r="533" spans="1:5">
      <c r="A533" s="12" t="s">
        <v>476</v>
      </c>
      <c r="C533" s="12" t="s">
        <v>328</v>
      </c>
      <c r="D533" s="12" t="s">
        <v>475</v>
      </c>
      <c r="E533" s="12" t="s">
        <v>474</v>
      </c>
    </row>
    <row r="534" spans="1:5">
      <c r="A534" s="12" t="s">
        <v>473</v>
      </c>
      <c r="C534" s="12" t="s">
        <v>320</v>
      </c>
      <c r="D534" s="12" t="s">
        <v>472</v>
      </c>
      <c r="E534" s="12" t="s">
        <v>471</v>
      </c>
    </row>
    <row r="535" spans="1:5">
      <c r="A535" s="12" t="s">
        <v>470</v>
      </c>
      <c r="C535" s="12" t="s">
        <v>328</v>
      </c>
      <c r="D535" s="12" t="s">
        <v>469</v>
      </c>
      <c r="E535" s="12" t="s">
        <v>377</v>
      </c>
    </row>
    <row r="536" spans="1:5">
      <c r="A536" s="12" t="s">
        <v>468</v>
      </c>
      <c r="C536" s="12" t="s">
        <v>320</v>
      </c>
      <c r="D536" s="12" t="s">
        <v>467</v>
      </c>
      <c r="E536" s="12" t="s">
        <v>326</v>
      </c>
    </row>
    <row r="537" spans="1:5">
      <c r="A537" s="12" t="s">
        <v>466</v>
      </c>
      <c r="B537" s="12" t="s">
        <v>465</v>
      </c>
      <c r="C537" s="12" t="s">
        <v>328</v>
      </c>
      <c r="D537" s="12" t="s">
        <v>464</v>
      </c>
      <c r="E537" s="12" t="s">
        <v>330</v>
      </c>
    </row>
    <row r="538" spans="1:5">
      <c r="A538" s="12" t="s">
        <v>461</v>
      </c>
      <c r="C538" s="12" t="s">
        <v>328</v>
      </c>
      <c r="D538" s="12" t="s">
        <v>463</v>
      </c>
      <c r="E538" s="12" t="s">
        <v>462</v>
      </c>
    </row>
    <row r="539" spans="1:5">
      <c r="A539" s="12" t="s">
        <v>461</v>
      </c>
      <c r="D539" s="12" t="s">
        <v>460</v>
      </c>
      <c r="E539" s="12" t="s">
        <v>459</v>
      </c>
    </row>
    <row r="540" spans="1:5">
      <c r="A540" s="12" t="s">
        <v>455</v>
      </c>
      <c r="D540" s="12" t="s">
        <v>458</v>
      </c>
      <c r="E540" s="12" t="s">
        <v>454</v>
      </c>
    </row>
    <row r="541" spans="1:5">
      <c r="A541" s="12" t="s">
        <v>455</v>
      </c>
      <c r="C541" s="12" t="s">
        <v>328</v>
      </c>
      <c r="D541" s="12" t="s">
        <v>457</v>
      </c>
      <c r="E541" s="12" t="s">
        <v>454</v>
      </c>
    </row>
    <row r="542" spans="1:5">
      <c r="A542" s="12" t="s">
        <v>455</v>
      </c>
      <c r="D542" s="12" t="s">
        <v>456</v>
      </c>
      <c r="E542" s="12" t="s">
        <v>454</v>
      </c>
    </row>
    <row r="543" spans="1:5">
      <c r="A543" s="12" t="s">
        <v>455</v>
      </c>
      <c r="D543" s="12" t="s">
        <v>453</v>
      </c>
      <c r="E543" s="12" t="s">
        <v>454</v>
      </c>
    </row>
    <row r="544" spans="1:5">
      <c r="A544" s="12" t="s">
        <v>455</v>
      </c>
      <c r="D544" s="12" t="s">
        <v>449</v>
      </c>
      <c r="E544" s="12" t="s">
        <v>454</v>
      </c>
    </row>
    <row r="545" spans="1:5">
      <c r="A545" s="12" t="s">
        <v>450</v>
      </c>
      <c r="D545" s="12" t="s">
        <v>453</v>
      </c>
      <c r="E545" s="12" t="s">
        <v>448</v>
      </c>
    </row>
    <row r="546" spans="1:5">
      <c r="A546" s="12" t="s">
        <v>450</v>
      </c>
      <c r="C546" s="12" t="s">
        <v>328</v>
      </c>
      <c r="D546" s="12" t="s">
        <v>452</v>
      </c>
      <c r="E546" s="12" t="s">
        <v>448</v>
      </c>
    </row>
    <row r="547" spans="1:5">
      <c r="A547" s="12" t="s">
        <v>450</v>
      </c>
      <c r="D547" s="12" t="s">
        <v>451</v>
      </c>
      <c r="E547" s="12" t="s">
        <v>448</v>
      </c>
    </row>
    <row r="548" spans="1:5">
      <c r="A548" s="12" t="s">
        <v>450</v>
      </c>
      <c r="D548" s="12" t="s">
        <v>449</v>
      </c>
      <c r="E548" s="12" t="s">
        <v>448</v>
      </c>
    </row>
    <row r="549" spans="1:5">
      <c r="A549" s="12" t="s">
        <v>444</v>
      </c>
      <c r="C549" s="12" t="s">
        <v>324</v>
      </c>
      <c r="D549" s="12" t="s">
        <v>447</v>
      </c>
      <c r="E549" s="12" t="s">
        <v>326</v>
      </c>
    </row>
    <row r="550" spans="1:5">
      <c r="A550" s="12" t="s">
        <v>444</v>
      </c>
      <c r="D550" s="12" t="s">
        <v>446</v>
      </c>
      <c r="E550" s="12" t="s">
        <v>326</v>
      </c>
    </row>
    <row r="551" spans="1:5">
      <c r="A551" s="12" t="s">
        <v>444</v>
      </c>
      <c r="D551" s="12" t="s">
        <v>445</v>
      </c>
      <c r="E551" s="12" t="s">
        <v>326</v>
      </c>
    </row>
    <row r="552" spans="1:5">
      <c r="A552" s="12" t="s">
        <v>444</v>
      </c>
      <c r="D552" s="12" t="s">
        <v>443</v>
      </c>
      <c r="E552" s="12" t="s">
        <v>326</v>
      </c>
    </row>
    <row r="553" spans="1:5">
      <c r="A553" s="12" t="s">
        <v>442</v>
      </c>
      <c r="C553" s="12" t="s">
        <v>328</v>
      </c>
      <c r="D553" s="12" t="s">
        <v>441</v>
      </c>
      <c r="E553" s="12" t="s">
        <v>440</v>
      </c>
    </row>
    <row r="554" spans="1:5">
      <c r="A554" s="12" t="s">
        <v>439</v>
      </c>
      <c r="C554" s="12" t="s">
        <v>328</v>
      </c>
      <c r="D554" s="12" t="s">
        <v>438</v>
      </c>
      <c r="E554" s="12" t="s">
        <v>437</v>
      </c>
    </row>
    <row r="555" spans="1:5">
      <c r="A555" s="12" t="s">
        <v>436</v>
      </c>
      <c r="C555" s="12" t="s">
        <v>328</v>
      </c>
      <c r="D555" s="12" t="s">
        <v>435</v>
      </c>
      <c r="E555" s="12" t="s">
        <v>322</v>
      </c>
    </row>
    <row r="556" spans="1:5">
      <c r="A556" s="12" t="s">
        <v>434</v>
      </c>
      <c r="B556" s="12" t="s">
        <v>433</v>
      </c>
      <c r="C556" s="12" t="s">
        <v>328</v>
      </c>
      <c r="D556" s="12" t="s">
        <v>432</v>
      </c>
      <c r="E556" s="12" t="s">
        <v>431</v>
      </c>
    </row>
    <row r="557" spans="1:5">
      <c r="A557" s="12" t="s">
        <v>430</v>
      </c>
      <c r="C557" s="12" t="s">
        <v>328</v>
      </c>
      <c r="D557" s="12" t="s">
        <v>429</v>
      </c>
      <c r="E557" s="12" t="s">
        <v>428</v>
      </c>
    </row>
    <row r="558" spans="1:5">
      <c r="A558" s="12" t="s">
        <v>427</v>
      </c>
      <c r="C558" s="12" t="s">
        <v>320</v>
      </c>
      <c r="D558" s="12" t="s">
        <v>426</v>
      </c>
      <c r="E558" s="12" t="s">
        <v>425</v>
      </c>
    </row>
    <row r="559" spans="1:5">
      <c r="A559" s="12" t="s">
        <v>424</v>
      </c>
      <c r="C559" s="12" t="s">
        <v>328</v>
      </c>
      <c r="D559" s="12" t="s">
        <v>423</v>
      </c>
      <c r="E559" s="12" t="s">
        <v>333</v>
      </c>
    </row>
    <row r="560" spans="1:5">
      <c r="A560" s="12" t="s">
        <v>422</v>
      </c>
      <c r="C560" s="12" t="s">
        <v>328</v>
      </c>
      <c r="D560" s="12" t="s">
        <v>421</v>
      </c>
      <c r="E560" s="12" t="s">
        <v>420</v>
      </c>
    </row>
    <row r="561" spans="1:5">
      <c r="A561" s="12" t="s">
        <v>419</v>
      </c>
      <c r="C561" s="12" t="s">
        <v>328</v>
      </c>
      <c r="D561" s="12" t="s">
        <v>418</v>
      </c>
      <c r="E561" s="12" t="s">
        <v>398</v>
      </c>
    </row>
    <row r="562" spans="1:5">
      <c r="A562" s="12" t="s">
        <v>416</v>
      </c>
      <c r="C562" s="12" t="s">
        <v>324</v>
      </c>
      <c r="D562" s="12" t="s">
        <v>417</v>
      </c>
      <c r="E562" s="12" t="s">
        <v>414</v>
      </c>
    </row>
    <row r="563" spans="1:5">
      <c r="A563" s="12" t="s">
        <v>416</v>
      </c>
      <c r="D563" s="12" t="s">
        <v>415</v>
      </c>
      <c r="E563" s="12" t="s">
        <v>414</v>
      </c>
    </row>
    <row r="564" spans="1:5">
      <c r="A564" s="12" t="s">
        <v>413</v>
      </c>
      <c r="C564" s="12" t="s">
        <v>412</v>
      </c>
      <c r="D564" s="12" t="s">
        <v>411</v>
      </c>
      <c r="E564" s="12" t="s">
        <v>318</v>
      </c>
    </row>
    <row r="565" spans="1:5">
      <c r="A565" s="12" t="s">
        <v>409</v>
      </c>
      <c r="C565" s="12" t="s">
        <v>328</v>
      </c>
      <c r="D565" s="12" t="s">
        <v>410</v>
      </c>
      <c r="E565" s="12" t="s">
        <v>407</v>
      </c>
    </row>
    <row r="566" spans="1:5">
      <c r="A566" s="12" t="s">
        <v>409</v>
      </c>
      <c r="D566" s="12" t="s">
        <v>408</v>
      </c>
      <c r="E566" s="12" t="s">
        <v>407</v>
      </c>
    </row>
    <row r="567" spans="1:5">
      <c r="A567" s="12" t="s">
        <v>406</v>
      </c>
      <c r="C567" s="12" t="s">
        <v>324</v>
      </c>
      <c r="D567" s="12" t="s">
        <v>405</v>
      </c>
      <c r="E567" s="12" t="s">
        <v>404</v>
      </c>
    </row>
    <row r="568" spans="1:5">
      <c r="A568" s="12" t="s">
        <v>403</v>
      </c>
      <c r="D568" s="12" t="s">
        <v>402</v>
      </c>
      <c r="E568" s="12" t="s">
        <v>398</v>
      </c>
    </row>
    <row r="569" spans="1:5">
      <c r="A569" s="12" t="s">
        <v>400</v>
      </c>
      <c r="D569" s="12" t="s">
        <v>401</v>
      </c>
      <c r="E569" s="12" t="s">
        <v>398</v>
      </c>
    </row>
    <row r="570" spans="1:5">
      <c r="A570" s="12" t="s">
        <v>400</v>
      </c>
      <c r="C570" s="12" t="s">
        <v>320</v>
      </c>
      <c r="D570" s="12" t="s">
        <v>399</v>
      </c>
      <c r="E570" s="12" t="s">
        <v>398</v>
      </c>
    </row>
    <row r="571" spans="1:5">
      <c r="A571" s="12" t="s">
        <v>397</v>
      </c>
      <c r="C571" s="12" t="s">
        <v>320</v>
      </c>
      <c r="D571" s="12" t="s">
        <v>396</v>
      </c>
      <c r="E571" s="12" t="s">
        <v>395</v>
      </c>
    </row>
    <row r="572" spans="1:5">
      <c r="A572" s="12" t="s">
        <v>394</v>
      </c>
      <c r="C572" s="12" t="s">
        <v>324</v>
      </c>
      <c r="D572" s="12" t="s">
        <v>393</v>
      </c>
      <c r="E572" s="12" t="s">
        <v>392</v>
      </c>
    </row>
    <row r="573" spans="1:5">
      <c r="A573" s="12" t="s">
        <v>390</v>
      </c>
      <c r="D573" s="12" t="s">
        <v>391</v>
      </c>
      <c r="E573" s="12" t="s">
        <v>388</v>
      </c>
    </row>
    <row r="574" spans="1:5">
      <c r="A574" s="12" t="s">
        <v>390</v>
      </c>
      <c r="C574" s="12" t="s">
        <v>324</v>
      </c>
      <c r="D574" s="12" t="s">
        <v>389</v>
      </c>
      <c r="E574" s="12" t="s">
        <v>388</v>
      </c>
    </row>
    <row r="575" spans="1:5">
      <c r="A575" s="12" t="s">
        <v>387</v>
      </c>
      <c r="D575" s="12" t="s">
        <v>386</v>
      </c>
      <c r="E575" s="12" t="s">
        <v>385</v>
      </c>
    </row>
    <row r="576" spans="1:5">
      <c r="A576" s="12" t="s">
        <v>383</v>
      </c>
      <c r="C576" s="12" t="s">
        <v>324</v>
      </c>
      <c r="D576" s="12" t="s">
        <v>384</v>
      </c>
      <c r="E576" s="12" t="s">
        <v>381</v>
      </c>
    </row>
    <row r="577" spans="1:5">
      <c r="A577" s="12" t="s">
        <v>383</v>
      </c>
      <c r="D577" s="12" t="s">
        <v>382</v>
      </c>
      <c r="E577" s="12" t="s">
        <v>381</v>
      </c>
    </row>
    <row r="578" spans="1:5">
      <c r="A578" s="12" t="s">
        <v>380</v>
      </c>
      <c r="C578" s="12" t="s">
        <v>324</v>
      </c>
      <c r="D578" s="12" t="s">
        <v>379</v>
      </c>
      <c r="E578" s="12" t="s">
        <v>378</v>
      </c>
    </row>
    <row r="579" spans="1:5">
      <c r="A579" s="12" t="s">
        <v>376</v>
      </c>
      <c r="C579" s="12" t="s">
        <v>328</v>
      </c>
      <c r="D579" s="12" t="s">
        <v>348</v>
      </c>
      <c r="E579" s="12" t="s">
        <v>377</v>
      </c>
    </row>
    <row r="580" spans="1:5">
      <c r="A580" s="12" t="s">
        <v>376</v>
      </c>
      <c r="D580" s="12" t="s">
        <v>348</v>
      </c>
      <c r="E580" s="12" t="s">
        <v>375</v>
      </c>
    </row>
    <row r="581" spans="1:5">
      <c r="A581" s="12" t="s">
        <v>373</v>
      </c>
      <c r="C581" s="12" t="s">
        <v>320</v>
      </c>
      <c r="D581" s="12" t="s">
        <v>374</v>
      </c>
      <c r="E581" s="12" t="s">
        <v>371</v>
      </c>
    </row>
    <row r="582" spans="1:5">
      <c r="A582" s="12" t="s">
        <v>373</v>
      </c>
      <c r="D582" s="12" t="s">
        <v>372</v>
      </c>
      <c r="E582" s="12" t="s">
        <v>371</v>
      </c>
    </row>
    <row r="583" spans="1:5">
      <c r="A583" s="12" t="s">
        <v>369</v>
      </c>
      <c r="C583" s="12" t="s">
        <v>320</v>
      </c>
      <c r="D583" s="12" t="s">
        <v>368</v>
      </c>
      <c r="E583" s="12" t="s">
        <v>370</v>
      </c>
    </row>
    <row r="584" spans="1:5">
      <c r="A584" s="12" t="s">
        <v>369</v>
      </c>
      <c r="D584" s="12" t="s">
        <v>368</v>
      </c>
      <c r="E584" s="12" t="s">
        <v>367</v>
      </c>
    </row>
    <row r="585" spans="1:5">
      <c r="A585" s="12" t="s">
        <v>366</v>
      </c>
      <c r="C585" s="12" t="s">
        <v>328</v>
      </c>
      <c r="D585" s="12" t="s">
        <v>365</v>
      </c>
      <c r="E585" s="12" t="s">
        <v>364</v>
      </c>
    </row>
    <row r="586" spans="1:5">
      <c r="A586" s="12" t="s">
        <v>363</v>
      </c>
      <c r="C586" s="12" t="s">
        <v>328</v>
      </c>
      <c r="D586" s="12" t="s">
        <v>348</v>
      </c>
      <c r="E586" s="12" t="s">
        <v>361</v>
      </c>
    </row>
    <row r="587" spans="1:5">
      <c r="A587" s="12" t="s">
        <v>363</v>
      </c>
      <c r="D587" s="12" t="s">
        <v>362</v>
      </c>
      <c r="E587" s="12" t="s">
        <v>361</v>
      </c>
    </row>
    <row r="588" spans="1:5">
      <c r="A588" s="12" t="s">
        <v>360</v>
      </c>
      <c r="C588" s="12" t="s">
        <v>328</v>
      </c>
      <c r="D588" s="12" t="s">
        <v>359</v>
      </c>
      <c r="E588" s="12" t="s">
        <v>322</v>
      </c>
    </row>
    <row r="589" spans="1:5">
      <c r="A589" s="12" t="s">
        <v>357</v>
      </c>
      <c r="C589" s="12" t="s">
        <v>328</v>
      </c>
      <c r="D589" s="12" t="s">
        <v>356</v>
      </c>
      <c r="E589" s="12" t="s">
        <v>358</v>
      </c>
    </row>
    <row r="590" spans="1:5">
      <c r="A590" s="12" t="s">
        <v>357</v>
      </c>
      <c r="D590" s="12" t="s">
        <v>356</v>
      </c>
      <c r="E590" s="12" t="s">
        <v>355</v>
      </c>
    </row>
    <row r="591" spans="1:5">
      <c r="A591" s="12" t="s">
        <v>353</v>
      </c>
      <c r="C591" s="12" t="s">
        <v>328</v>
      </c>
      <c r="D591" s="12" t="s">
        <v>354</v>
      </c>
      <c r="E591" s="12" t="s">
        <v>351</v>
      </c>
    </row>
    <row r="592" spans="1:5">
      <c r="A592" s="12" t="s">
        <v>353</v>
      </c>
      <c r="D592" s="12" t="s">
        <v>352</v>
      </c>
      <c r="E592" s="12" t="s">
        <v>351</v>
      </c>
    </row>
    <row r="593" spans="1:5">
      <c r="A593" s="12" t="s">
        <v>349</v>
      </c>
      <c r="C593" s="12" t="s">
        <v>328</v>
      </c>
      <c r="D593" s="12" t="s">
        <v>350</v>
      </c>
      <c r="E593" s="12" t="s">
        <v>347</v>
      </c>
    </row>
    <row r="594" spans="1:5">
      <c r="A594" s="12" t="s">
        <v>349</v>
      </c>
      <c r="D594" s="12" t="s">
        <v>348</v>
      </c>
      <c r="E594" s="12" t="s">
        <v>347</v>
      </c>
    </row>
    <row r="595" spans="1:5">
      <c r="A595" s="12" t="s">
        <v>346</v>
      </c>
      <c r="C595" s="12" t="s">
        <v>320</v>
      </c>
      <c r="D595" s="12" t="s">
        <v>345</v>
      </c>
      <c r="E595" s="12" t="s">
        <v>333</v>
      </c>
    </row>
    <row r="596" spans="1:5">
      <c r="A596" s="12" t="s">
        <v>344</v>
      </c>
      <c r="C596" s="12" t="s">
        <v>324</v>
      </c>
      <c r="D596" s="12" t="s">
        <v>343</v>
      </c>
      <c r="E596" s="12" t="s">
        <v>342</v>
      </c>
    </row>
    <row r="597" spans="1:5">
      <c r="A597" s="12" t="s">
        <v>341</v>
      </c>
      <c r="C597" s="12" t="s">
        <v>324</v>
      </c>
      <c r="D597" s="12" t="s">
        <v>340</v>
      </c>
      <c r="E597" s="12" t="s">
        <v>318</v>
      </c>
    </row>
    <row r="598" spans="1:5">
      <c r="A598" s="12" t="s">
        <v>339</v>
      </c>
      <c r="C598" s="12" t="s">
        <v>324</v>
      </c>
      <c r="D598" s="12" t="s">
        <v>338</v>
      </c>
      <c r="E598" s="12" t="s">
        <v>337</v>
      </c>
    </row>
    <row r="599" spans="1:5">
      <c r="A599" s="12" t="s">
        <v>336</v>
      </c>
      <c r="C599" s="12" t="s">
        <v>335</v>
      </c>
      <c r="D599" s="12" t="s">
        <v>334</v>
      </c>
      <c r="E599" s="12" t="s">
        <v>333</v>
      </c>
    </row>
    <row r="600" spans="1:5">
      <c r="A600" s="12" t="s">
        <v>332</v>
      </c>
      <c r="C600" s="12" t="s">
        <v>320</v>
      </c>
      <c r="D600" s="12" t="s">
        <v>331</v>
      </c>
      <c r="E600" s="12" t="s">
        <v>330</v>
      </c>
    </row>
    <row r="601" spans="1:5">
      <c r="A601" s="12" t="s">
        <v>329</v>
      </c>
      <c r="C601" s="12" t="s">
        <v>328</v>
      </c>
      <c r="D601" s="12" t="s">
        <v>327</v>
      </c>
      <c r="E601" s="12" t="s">
        <v>326</v>
      </c>
    </row>
    <row r="602" spans="1:5">
      <c r="A602" s="12" t="s">
        <v>325</v>
      </c>
      <c r="C602" s="12" t="s">
        <v>324</v>
      </c>
      <c r="D602" s="12" t="s">
        <v>323</v>
      </c>
      <c r="E602" s="12" t="s">
        <v>322</v>
      </c>
    </row>
    <row r="603" spans="1:5">
      <c r="A603" s="12" t="s">
        <v>321</v>
      </c>
      <c r="C603" s="12" t="s">
        <v>320</v>
      </c>
      <c r="D603" s="12" t="s">
        <v>319</v>
      </c>
      <c r="E603" s="12" t="s">
        <v>318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9477B-9436-4C8A-B15B-DDC9B34B2146}">
  <dimension ref="A1:J44"/>
  <sheetViews>
    <sheetView zoomScaleNormal="100" workbookViewId="0">
      <selection activeCell="A20" sqref="A20"/>
    </sheetView>
  </sheetViews>
  <sheetFormatPr defaultColWidth="8.7265625" defaultRowHeight="14.5"/>
  <cols>
    <col min="1" max="1" width="69.453125" style="12" customWidth="1"/>
    <col min="2" max="2" width="18.453125" style="12" customWidth="1"/>
    <col min="3" max="3" width="17.26953125" style="12" customWidth="1"/>
    <col min="4" max="4" width="18.81640625" style="12" customWidth="1"/>
    <col min="5" max="5" width="16.54296875" style="12" customWidth="1"/>
    <col min="6" max="6" width="21.453125" style="12" customWidth="1"/>
    <col min="7" max="7" width="17.54296875" style="12" customWidth="1"/>
    <col min="8" max="8" width="18.54296875" style="12" customWidth="1"/>
    <col min="9" max="9" width="11.26953125" style="12" customWidth="1"/>
    <col min="10" max="16384" width="8.7265625" style="12"/>
  </cols>
  <sheetData>
    <row r="1" spans="1:10">
      <c r="J1" s="117"/>
    </row>
    <row r="2" spans="1:10">
      <c r="A2" s="135" t="s">
        <v>2396</v>
      </c>
      <c r="B2" s="130" t="s">
        <v>1346</v>
      </c>
      <c r="C2" s="130" t="s">
        <v>1345</v>
      </c>
      <c r="D2" s="130" t="s">
        <v>1344</v>
      </c>
      <c r="E2" s="199" t="s">
        <v>1352</v>
      </c>
      <c r="F2" s="130" t="s">
        <v>1343</v>
      </c>
      <c r="G2" s="130" t="s">
        <v>1384</v>
      </c>
      <c r="H2" s="134"/>
    </row>
    <row r="3" spans="1:10">
      <c r="A3" s="129" t="s">
        <v>303</v>
      </c>
      <c r="B3" s="80" t="s">
        <v>1383</v>
      </c>
      <c r="C3" s="80" t="s">
        <v>1382</v>
      </c>
      <c r="D3" s="80" t="s">
        <v>1381</v>
      </c>
      <c r="E3" s="80" t="s">
        <v>2424</v>
      </c>
      <c r="F3" s="80" t="s">
        <v>1380</v>
      </c>
      <c r="G3" s="80" t="s">
        <v>1379</v>
      </c>
      <c r="H3" s="80"/>
    </row>
    <row r="4" spans="1:10">
      <c r="A4" s="129" t="s">
        <v>307</v>
      </c>
      <c r="B4" s="80" t="s">
        <v>1378</v>
      </c>
      <c r="C4" s="80" t="s">
        <v>1377</v>
      </c>
      <c r="D4" s="80" t="s">
        <v>1376</v>
      </c>
      <c r="E4" s="80" t="s">
        <v>2425</v>
      </c>
      <c r="F4" s="80" t="s">
        <v>1375</v>
      </c>
      <c r="G4" s="80" t="s">
        <v>1374</v>
      </c>
      <c r="H4" s="80"/>
    </row>
    <row r="5" spans="1:10">
      <c r="A5" s="129" t="s">
        <v>311</v>
      </c>
      <c r="B5" s="80" t="s">
        <v>1373</v>
      </c>
      <c r="C5" s="80" t="s">
        <v>1372</v>
      </c>
      <c r="D5" s="80" t="s">
        <v>1371</v>
      </c>
      <c r="E5" s="80" t="s">
        <v>2426</v>
      </c>
      <c r="F5" s="80" t="s">
        <v>1370</v>
      </c>
      <c r="G5" s="80" t="s">
        <v>1369</v>
      </c>
      <c r="H5" s="80"/>
    </row>
    <row r="6" spans="1:10">
      <c r="A6" s="129" t="s">
        <v>1341</v>
      </c>
      <c r="B6" s="80" t="s">
        <v>1368</v>
      </c>
      <c r="C6" s="80" t="s">
        <v>1367</v>
      </c>
      <c r="D6" s="80" t="s">
        <v>1366</v>
      </c>
      <c r="E6" s="80" t="s">
        <v>2427</v>
      </c>
      <c r="F6" s="80" t="s">
        <v>1365</v>
      </c>
      <c r="G6" s="80" t="s">
        <v>1364</v>
      </c>
      <c r="H6" s="80"/>
    </row>
    <row r="7" spans="1:10">
      <c r="A7" s="129" t="s">
        <v>1340</v>
      </c>
      <c r="B7" s="80" t="s">
        <v>1363</v>
      </c>
      <c r="C7" s="80" t="s">
        <v>1362</v>
      </c>
      <c r="D7" s="80" t="s">
        <v>1361</v>
      </c>
      <c r="E7" s="80" t="s">
        <v>2428</v>
      </c>
      <c r="F7" s="80" t="s">
        <v>1360</v>
      </c>
      <c r="G7" s="80" t="s">
        <v>1359</v>
      </c>
      <c r="H7" s="80"/>
    </row>
    <row r="8" spans="1:10">
      <c r="A8" s="135" t="s">
        <v>308</v>
      </c>
      <c r="B8" s="74" t="s">
        <v>1358</v>
      </c>
      <c r="C8" s="133" t="s">
        <v>1357</v>
      </c>
      <c r="D8" s="133">
        <v>0</v>
      </c>
      <c r="E8" s="74" t="s">
        <v>2429</v>
      </c>
      <c r="F8" s="74" t="s">
        <v>1356</v>
      </c>
      <c r="G8" s="74" t="s">
        <v>1355</v>
      </c>
      <c r="H8" s="80"/>
    </row>
    <row r="9" spans="1:10">
      <c r="A9" s="129" t="s">
        <v>1354</v>
      </c>
      <c r="B9" s="79">
        <v>1459.533097</v>
      </c>
      <c r="C9" s="79">
        <v>3501.6112680000001</v>
      </c>
      <c r="D9" s="79">
        <v>2556.54390899999</v>
      </c>
      <c r="E9" s="79">
        <v>426.81</v>
      </c>
      <c r="F9" s="79">
        <v>7517.6882740000001</v>
      </c>
      <c r="G9" s="79">
        <v>8103.1785959999997</v>
      </c>
      <c r="H9" s="79"/>
    </row>
    <row r="10" spans="1:10">
      <c r="A10" s="129"/>
      <c r="B10" s="79"/>
      <c r="C10" s="79"/>
      <c r="D10" s="79"/>
      <c r="E10" s="79"/>
      <c r="F10" s="79"/>
      <c r="G10" s="79"/>
      <c r="H10" s="79"/>
    </row>
    <row r="11" spans="1:10">
      <c r="A11" s="135" t="s">
        <v>2397</v>
      </c>
      <c r="B11" s="130" t="s">
        <v>1353</v>
      </c>
      <c r="C11" s="74" t="s">
        <v>1346</v>
      </c>
      <c r="D11" s="74" t="s">
        <v>1345</v>
      </c>
      <c r="E11" s="74" t="s">
        <v>1344</v>
      </c>
      <c r="F11" s="74" t="s">
        <v>1352</v>
      </c>
      <c r="G11" s="74" t="s">
        <v>1342</v>
      </c>
      <c r="H11" s="74" t="s">
        <v>1351</v>
      </c>
      <c r="I11" s="74" t="s">
        <v>1350</v>
      </c>
    </row>
    <row r="12" spans="1:10">
      <c r="A12" s="129" t="s">
        <v>303</v>
      </c>
      <c r="B12" s="80">
        <v>34</v>
      </c>
      <c r="C12" s="80">
        <v>102</v>
      </c>
      <c r="D12" s="80">
        <v>487</v>
      </c>
      <c r="E12" s="80">
        <v>295</v>
      </c>
      <c r="F12" s="80">
        <v>42</v>
      </c>
      <c r="G12" s="80">
        <v>884</v>
      </c>
      <c r="H12" s="80">
        <v>960</v>
      </c>
      <c r="I12" s="78">
        <v>0.33874382498235711</v>
      </c>
    </row>
    <row r="13" spans="1:10">
      <c r="A13" s="129" t="s">
        <v>307</v>
      </c>
      <c r="B13" s="80">
        <v>24</v>
      </c>
      <c r="C13" s="80">
        <v>111</v>
      </c>
      <c r="D13" s="80">
        <v>242</v>
      </c>
      <c r="E13" s="80">
        <v>109</v>
      </c>
      <c r="F13" s="80">
        <v>24</v>
      </c>
      <c r="G13" s="80">
        <v>462</v>
      </c>
      <c r="H13" s="80">
        <v>510</v>
      </c>
      <c r="I13" s="78">
        <v>0.17995765702187722</v>
      </c>
    </row>
    <row r="14" spans="1:10">
      <c r="A14" s="129" t="s">
        <v>311</v>
      </c>
      <c r="B14" s="80">
        <v>24</v>
      </c>
      <c r="C14" s="80">
        <v>58</v>
      </c>
      <c r="D14" s="80">
        <v>122</v>
      </c>
      <c r="E14" s="80">
        <v>48</v>
      </c>
      <c r="F14" s="80">
        <v>29</v>
      </c>
      <c r="G14" s="80">
        <v>228</v>
      </c>
      <c r="H14" s="80">
        <v>281</v>
      </c>
      <c r="I14" s="78">
        <v>9.9153140437544113E-2</v>
      </c>
    </row>
    <row r="15" spans="1:10">
      <c r="A15" s="129" t="s">
        <v>1341</v>
      </c>
      <c r="B15" s="131">
        <v>9</v>
      </c>
      <c r="C15" s="131">
        <v>100</v>
      </c>
      <c r="D15" s="131">
        <v>179</v>
      </c>
      <c r="E15" s="131">
        <v>23</v>
      </c>
      <c r="F15" s="131">
        <v>5</v>
      </c>
      <c r="G15" s="131">
        <v>302</v>
      </c>
      <c r="H15" s="131">
        <v>316</v>
      </c>
      <c r="I15" s="78">
        <v>0.11150317572335922</v>
      </c>
    </row>
    <row r="16" spans="1:10">
      <c r="A16" s="129" t="s">
        <v>1340</v>
      </c>
      <c r="B16" s="131">
        <v>28</v>
      </c>
      <c r="C16" s="131">
        <v>173</v>
      </c>
      <c r="D16" s="131">
        <v>340</v>
      </c>
      <c r="E16" s="131">
        <v>187</v>
      </c>
      <c r="F16" s="131">
        <v>23</v>
      </c>
      <c r="G16" s="131">
        <v>700</v>
      </c>
      <c r="H16" s="131">
        <v>751</v>
      </c>
      <c r="I16" s="78">
        <v>0.26499647141848975</v>
      </c>
    </row>
    <row r="17" spans="1:9">
      <c r="A17" s="135" t="s">
        <v>308</v>
      </c>
      <c r="B17" s="132">
        <v>1</v>
      </c>
      <c r="C17" s="132">
        <v>6</v>
      </c>
      <c r="D17" s="132">
        <v>6</v>
      </c>
      <c r="E17" s="132">
        <v>2</v>
      </c>
      <c r="F17" s="132">
        <v>1</v>
      </c>
      <c r="G17" s="132">
        <v>14</v>
      </c>
      <c r="H17" s="132">
        <v>16</v>
      </c>
      <c r="I17" s="73">
        <v>5.6457304163726185E-3</v>
      </c>
    </row>
    <row r="18" spans="1:9">
      <c r="A18" s="129" t="s">
        <v>1349</v>
      </c>
      <c r="B18" s="80">
        <v>120</v>
      </c>
      <c r="C18" s="80">
        <v>550</v>
      </c>
      <c r="D18" s="80">
        <v>1376</v>
      </c>
      <c r="E18" s="80">
        <v>664</v>
      </c>
      <c r="F18" s="80">
        <v>124</v>
      </c>
      <c r="G18" s="80">
        <v>2590</v>
      </c>
      <c r="H18" s="80">
        <v>2834</v>
      </c>
      <c r="I18" s="131"/>
    </row>
    <row r="19" spans="1:9">
      <c r="A19" s="129"/>
      <c r="B19" s="79"/>
      <c r="C19" s="79"/>
      <c r="D19" s="79"/>
      <c r="E19" s="79"/>
      <c r="F19" s="79"/>
      <c r="G19" s="79"/>
      <c r="H19" s="79"/>
    </row>
    <row r="20" spans="1:9">
      <c r="A20" s="135" t="s">
        <v>2398</v>
      </c>
      <c r="B20" s="180" t="s">
        <v>1353</v>
      </c>
      <c r="C20" s="113" t="s">
        <v>1346</v>
      </c>
      <c r="D20" s="113" t="s">
        <v>1345</v>
      </c>
      <c r="E20" s="113" t="s">
        <v>1344</v>
      </c>
      <c r="F20" s="113" t="s">
        <v>1352</v>
      </c>
      <c r="G20" s="113" t="s">
        <v>1342</v>
      </c>
      <c r="H20" s="113" t="s">
        <v>1351</v>
      </c>
      <c r="I20" s="74" t="s">
        <v>1350</v>
      </c>
    </row>
    <row r="21" spans="1:9">
      <c r="A21" s="129" t="s">
        <v>303</v>
      </c>
      <c r="B21" s="80">
        <v>34</v>
      </c>
      <c r="C21" s="12">
        <v>102</v>
      </c>
      <c r="D21" s="12">
        <v>487</v>
      </c>
      <c r="E21" s="12">
        <v>295</v>
      </c>
      <c r="F21" s="12">
        <v>42</v>
      </c>
      <c r="G21" s="12">
        <f t="shared" ref="G21:G33" si="0">SUM(C21:E21)</f>
        <v>884</v>
      </c>
      <c r="H21" s="12">
        <v>960</v>
      </c>
      <c r="I21" s="41">
        <f t="shared" ref="I21:I32" si="1">H21/$H$33</f>
        <v>0.33874382498235711</v>
      </c>
    </row>
    <row r="22" spans="1:9">
      <c r="A22" s="129" t="s">
        <v>310</v>
      </c>
      <c r="B22" s="80">
        <v>14</v>
      </c>
      <c r="C22" s="12">
        <v>144</v>
      </c>
      <c r="D22" s="12">
        <v>294</v>
      </c>
      <c r="E22" s="12">
        <v>166</v>
      </c>
      <c r="F22" s="12">
        <v>15</v>
      </c>
      <c r="G22" s="12">
        <f t="shared" si="0"/>
        <v>604</v>
      </c>
      <c r="H22" s="12">
        <v>633</v>
      </c>
      <c r="I22" s="41">
        <f t="shared" si="1"/>
        <v>0.22335920959774172</v>
      </c>
    </row>
    <row r="23" spans="1:9">
      <c r="A23" s="129" t="s">
        <v>305</v>
      </c>
      <c r="B23" s="80">
        <v>14</v>
      </c>
      <c r="C23" s="12">
        <v>29</v>
      </c>
      <c r="D23" s="12">
        <v>46</v>
      </c>
      <c r="E23" s="12">
        <v>21</v>
      </c>
      <c r="F23" s="12">
        <v>8</v>
      </c>
      <c r="G23" s="12">
        <f t="shared" si="0"/>
        <v>96</v>
      </c>
      <c r="H23" s="12">
        <v>118</v>
      </c>
      <c r="I23" s="41">
        <f t="shared" si="1"/>
        <v>4.1637261820748062E-2</v>
      </c>
    </row>
    <row r="24" spans="1:9">
      <c r="A24" s="129" t="s">
        <v>307</v>
      </c>
      <c r="B24" s="80">
        <v>24</v>
      </c>
      <c r="C24" s="12">
        <v>111</v>
      </c>
      <c r="D24" s="12">
        <v>242</v>
      </c>
      <c r="E24" s="12">
        <v>109</v>
      </c>
      <c r="F24" s="12">
        <v>24</v>
      </c>
      <c r="G24" s="12">
        <f t="shared" si="0"/>
        <v>462</v>
      </c>
      <c r="H24" s="12">
        <v>510</v>
      </c>
      <c r="I24" s="41">
        <f t="shared" si="1"/>
        <v>0.17995765702187722</v>
      </c>
    </row>
    <row r="25" spans="1:9">
      <c r="A25" s="129" t="s">
        <v>311</v>
      </c>
      <c r="B25" s="80">
        <v>24</v>
      </c>
      <c r="C25" s="12">
        <v>58</v>
      </c>
      <c r="D25" s="12">
        <v>122</v>
      </c>
      <c r="E25" s="12">
        <v>48</v>
      </c>
      <c r="F25" s="12">
        <v>29</v>
      </c>
      <c r="G25" s="12">
        <f t="shared" si="0"/>
        <v>228</v>
      </c>
      <c r="H25" s="12">
        <v>281</v>
      </c>
      <c r="I25" s="41">
        <f t="shared" si="1"/>
        <v>9.9153140437544113E-2</v>
      </c>
    </row>
    <row r="26" spans="1:9">
      <c r="A26" s="129" t="s">
        <v>309</v>
      </c>
      <c r="B26" s="80">
        <v>5</v>
      </c>
      <c r="C26" s="12">
        <v>94</v>
      </c>
      <c r="D26" s="12">
        <v>164</v>
      </c>
      <c r="E26" s="12">
        <v>8</v>
      </c>
      <c r="F26" s="12">
        <v>2</v>
      </c>
      <c r="G26" s="12">
        <f t="shared" si="0"/>
        <v>266</v>
      </c>
      <c r="H26" s="12">
        <v>273</v>
      </c>
      <c r="I26" s="41">
        <f t="shared" si="1"/>
        <v>9.6330275229357804E-2</v>
      </c>
    </row>
    <row r="27" spans="1:9">
      <c r="A27" s="129" t="s">
        <v>314</v>
      </c>
      <c r="B27" s="80">
        <v>2</v>
      </c>
      <c r="C27" s="12">
        <v>6</v>
      </c>
      <c r="D27" s="12">
        <v>9</v>
      </c>
      <c r="E27" s="12">
        <v>10</v>
      </c>
      <c r="F27" s="12">
        <v>2</v>
      </c>
      <c r="G27" s="12">
        <f t="shared" si="0"/>
        <v>25</v>
      </c>
      <c r="H27" s="12">
        <v>29</v>
      </c>
      <c r="I27" s="41">
        <f t="shared" si="1"/>
        <v>1.0232886379675371E-2</v>
      </c>
    </row>
    <row r="28" spans="1:9">
      <c r="A28" s="129" t="s">
        <v>306</v>
      </c>
      <c r="B28" s="80"/>
      <c r="D28" s="12">
        <v>4</v>
      </c>
      <c r="E28" s="12">
        <v>5</v>
      </c>
      <c r="F28" s="12">
        <v>1</v>
      </c>
      <c r="G28" s="12">
        <f t="shared" si="0"/>
        <v>9</v>
      </c>
      <c r="H28" s="12">
        <v>10</v>
      </c>
      <c r="I28" s="41">
        <f t="shared" si="1"/>
        <v>3.5285815102328866E-3</v>
      </c>
    </row>
    <row r="29" spans="1:9">
      <c r="A29" s="129" t="s">
        <v>304</v>
      </c>
      <c r="B29" s="80">
        <v>2</v>
      </c>
      <c r="D29" s="12">
        <v>2</v>
      </c>
      <c r="G29" s="12">
        <f t="shared" si="0"/>
        <v>2</v>
      </c>
      <c r="H29" s="12">
        <v>4</v>
      </c>
      <c r="I29" s="41">
        <f t="shared" si="1"/>
        <v>1.4114326040931546E-3</v>
      </c>
    </row>
    <row r="30" spans="1:9">
      <c r="A30" s="129" t="s">
        <v>313</v>
      </c>
      <c r="B30" s="80">
        <v>1</v>
      </c>
      <c r="C30" s="12">
        <v>4</v>
      </c>
      <c r="D30" s="12">
        <v>4</v>
      </c>
      <c r="G30" s="12">
        <f t="shared" si="0"/>
        <v>8</v>
      </c>
      <c r="H30" s="12">
        <v>9</v>
      </c>
      <c r="I30" s="41">
        <f t="shared" si="1"/>
        <v>3.1757233592095979E-3</v>
      </c>
    </row>
    <row r="31" spans="1:9">
      <c r="A31" s="129" t="s">
        <v>312</v>
      </c>
      <c r="B31" s="80"/>
      <c r="C31" s="12">
        <v>2</v>
      </c>
      <c r="D31" s="12">
        <v>1</v>
      </c>
      <c r="F31" s="12">
        <v>1</v>
      </c>
      <c r="G31" s="12">
        <f t="shared" si="0"/>
        <v>3</v>
      </c>
      <c r="H31" s="12">
        <v>4</v>
      </c>
      <c r="I31" s="41">
        <f t="shared" si="1"/>
        <v>1.4114326040931546E-3</v>
      </c>
    </row>
    <row r="32" spans="1:9">
      <c r="A32" s="135" t="s">
        <v>308</v>
      </c>
      <c r="B32" s="74"/>
      <c r="C32" s="113"/>
      <c r="D32" s="113">
        <v>1</v>
      </c>
      <c r="E32" s="113">
        <v>2</v>
      </c>
      <c r="F32" s="113"/>
      <c r="G32" s="113">
        <f t="shared" si="0"/>
        <v>3</v>
      </c>
      <c r="H32" s="113">
        <v>3</v>
      </c>
      <c r="I32" s="86">
        <f t="shared" si="1"/>
        <v>1.058574453069866E-3</v>
      </c>
    </row>
    <row r="33" spans="1:8">
      <c r="A33" s="129" t="s">
        <v>1349</v>
      </c>
      <c r="B33" s="80">
        <v>120</v>
      </c>
      <c r="C33" s="12">
        <v>550</v>
      </c>
      <c r="D33" s="12">
        <v>1376</v>
      </c>
      <c r="E33" s="12">
        <v>664</v>
      </c>
      <c r="F33" s="12">
        <v>124</v>
      </c>
      <c r="G33" s="12">
        <f t="shared" si="0"/>
        <v>2590</v>
      </c>
      <c r="H33" s="12">
        <v>2834</v>
      </c>
    </row>
    <row r="41" spans="1:8">
      <c r="A41" s="117"/>
    </row>
    <row r="42" spans="1:8">
      <c r="A42" s="117"/>
    </row>
    <row r="43" spans="1:8">
      <c r="A43" s="117"/>
    </row>
    <row r="44" spans="1:8">
      <c r="A44" s="11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81079-B343-4E16-932C-CAF14DD070C8}">
  <dimension ref="A1:I37"/>
  <sheetViews>
    <sheetView topLeftCell="A19" workbookViewId="0">
      <selection activeCell="B26" sqref="B26"/>
    </sheetView>
  </sheetViews>
  <sheetFormatPr defaultRowHeight="14.5"/>
  <cols>
    <col min="1" max="1" width="76.81640625" customWidth="1"/>
    <col min="2" max="2" width="24.81640625" customWidth="1"/>
    <col min="3" max="3" width="13.1796875" customWidth="1"/>
  </cols>
  <sheetData>
    <row r="1" spans="1:3" ht="14.25" customHeight="1">
      <c r="A1" t="s">
        <v>2394</v>
      </c>
    </row>
    <row r="2" spans="1:3">
      <c r="A2" s="113" t="s">
        <v>1385</v>
      </c>
      <c r="B2" s="113" t="s">
        <v>10</v>
      </c>
      <c r="C2" s="113" t="s">
        <v>1386</v>
      </c>
    </row>
    <row r="3" spans="1:3">
      <c r="A3" s="12" t="s">
        <v>311</v>
      </c>
      <c r="B3" s="12">
        <v>207897</v>
      </c>
      <c r="C3" s="41">
        <f t="shared" ref="C3:C17" si="0">B3/$B$18</f>
        <v>0.64760780380221983</v>
      </c>
    </row>
    <row r="4" spans="1:3">
      <c r="A4" s="12" t="s">
        <v>310</v>
      </c>
      <c r="B4" s="12">
        <v>24402</v>
      </c>
      <c r="C4" s="41">
        <f t="shared" si="0"/>
        <v>7.6013245156889064E-2</v>
      </c>
    </row>
    <row r="5" spans="1:3">
      <c r="A5" s="12" t="s">
        <v>307</v>
      </c>
      <c r="B5" s="12">
        <v>19084</v>
      </c>
      <c r="C5" s="41">
        <f t="shared" si="0"/>
        <v>5.9447453920747115E-2</v>
      </c>
    </row>
    <row r="6" spans="1:3">
      <c r="A6" s="12" t="s">
        <v>309</v>
      </c>
      <c r="B6" s="12">
        <v>18715</v>
      </c>
      <c r="C6" s="41">
        <f t="shared" si="0"/>
        <v>5.8298003569837678E-2</v>
      </c>
    </row>
    <row r="7" spans="1:3">
      <c r="A7" s="12" t="s">
        <v>314</v>
      </c>
      <c r="B7" s="12">
        <v>18344</v>
      </c>
      <c r="C7" s="41">
        <f t="shared" si="0"/>
        <v>5.7142323135725474E-2</v>
      </c>
    </row>
    <row r="8" spans="1:3">
      <c r="A8" s="12" t="s">
        <v>303</v>
      </c>
      <c r="B8" s="12">
        <v>17824</v>
      </c>
      <c r="C8" s="41">
        <f t="shared" si="0"/>
        <v>5.5522501503007575E-2</v>
      </c>
    </row>
    <row r="9" spans="1:3">
      <c r="A9" s="12" t="s">
        <v>304</v>
      </c>
      <c r="B9" s="12">
        <v>8860</v>
      </c>
      <c r="C9" s="41">
        <f t="shared" si="0"/>
        <v>2.7599268588231998E-2</v>
      </c>
    </row>
    <row r="10" spans="1:3">
      <c r="A10" s="12" t="s">
        <v>308</v>
      </c>
      <c r="B10" s="12">
        <v>2160</v>
      </c>
      <c r="C10" s="41">
        <f t="shared" si="0"/>
        <v>6.7284898589820667E-3</v>
      </c>
    </row>
    <row r="11" spans="1:3">
      <c r="A11" s="12" t="s">
        <v>312</v>
      </c>
      <c r="B11" s="12">
        <v>1406</v>
      </c>
      <c r="C11" s="41">
        <f t="shared" si="0"/>
        <v>4.3797484915411048E-3</v>
      </c>
    </row>
    <row r="12" spans="1:3">
      <c r="A12" s="12" t="s">
        <v>306</v>
      </c>
      <c r="B12" s="12">
        <v>1313</v>
      </c>
      <c r="C12" s="41">
        <f t="shared" si="0"/>
        <v>4.0900496226127098E-3</v>
      </c>
    </row>
    <row r="13" spans="1:3">
      <c r="A13" s="12" t="s">
        <v>305</v>
      </c>
      <c r="B13" s="12">
        <v>708</v>
      </c>
      <c r="C13" s="41">
        <f t="shared" si="0"/>
        <v>2.2054494537774552E-3</v>
      </c>
    </row>
    <row r="14" spans="1:3">
      <c r="A14" s="12" t="s">
        <v>313</v>
      </c>
      <c r="B14" s="12">
        <v>274</v>
      </c>
      <c r="C14" s="41">
        <f t="shared" si="0"/>
        <v>8.5352139877828068E-4</v>
      </c>
    </row>
    <row r="15" spans="1:3">
      <c r="A15" s="12" t="s">
        <v>1387</v>
      </c>
      <c r="B15" s="12">
        <v>18</v>
      </c>
      <c r="C15" s="41">
        <f t="shared" si="0"/>
        <v>5.6070748824850553E-5</v>
      </c>
    </row>
    <row r="16" spans="1:3">
      <c r="A16" s="12" t="s">
        <v>1388</v>
      </c>
      <c r="B16" s="12">
        <v>15</v>
      </c>
      <c r="C16" s="41">
        <f t="shared" si="0"/>
        <v>4.6725624020708794E-5</v>
      </c>
    </row>
    <row r="17" spans="1:9">
      <c r="A17" s="113" t="s">
        <v>1389</v>
      </c>
      <c r="B17" s="113">
        <v>3</v>
      </c>
      <c r="C17" s="86">
        <f t="shared" si="0"/>
        <v>9.3451248041417589E-6</v>
      </c>
    </row>
    <row r="18" spans="1:9">
      <c r="A18" s="12" t="s">
        <v>1390</v>
      </c>
      <c r="B18" s="12">
        <v>321023</v>
      </c>
      <c r="C18" s="12"/>
    </row>
    <row r="20" spans="1:9">
      <c r="A20" s="183" t="s">
        <v>2395</v>
      </c>
      <c r="I20" s="41"/>
    </row>
    <row r="21" spans="1:9">
      <c r="A21" s="113" t="s">
        <v>1385</v>
      </c>
      <c r="B21" s="113" t="s">
        <v>1391</v>
      </c>
      <c r="C21" s="113" t="s">
        <v>1386</v>
      </c>
    </row>
    <row r="22" spans="1:9">
      <c r="A22" t="s">
        <v>311</v>
      </c>
      <c r="B22" s="2">
        <v>99730926059</v>
      </c>
      <c r="C22" s="41">
        <f t="shared" ref="C22:C36" si="1">B22/$B$37</f>
        <v>0.40323904560610613</v>
      </c>
    </row>
    <row r="23" spans="1:9">
      <c r="A23" t="s">
        <v>310</v>
      </c>
      <c r="B23" s="2">
        <v>59561365671</v>
      </c>
      <c r="C23" s="41">
        <f t="shared" si="1"/>
        <v>0.24082267354021958</v>
      </c>
      <c r="D23" s="12"/>
    </row>
    <row r="24" spans="1:9">
      <c r="A24" t="s">
        <v>303</v>
      </c>
      <c r="B24" s="2">
        <v>48115919775</v>
      </c>
      <c r="C24" s="41">
        <f t="shared" si="1"/>
        <v>0.19454564732561269</v>
      </c>
      <c r="D24" s="12"/>
    </row>
    <row r="25" spans="1:9">
      <c r="A25" t="s">
        <v>307</v>
      </c>
      <c r="B25" s="2">
        <v>18729075200</v>
      </c>
      <c r="C25" s="41">
        <f t="shared" si="1"/>
        <v>7.5726704916638549E-2</v>
      </c>
      <c r="D25" s="12"/>
    </row>
    <row r="26" spans="1:9">
      <c r="A26" t="s">
        <v>314</v>
      </c>
      <c r="B26" s="2">
        <v>8443193797</v>
      </c>
      <c r="C26" s="41">
        <f t="shared" si="1"/>
        <v>3.4138110845932858E-2</v>
      </c>
      <c r="D26" s="12"/>
    </row>
    <row r="27" spans="1:9">
      <c r="A27" t="s">
        <v>309</v>
      </c>
      <c r="B27" s="2">
        <v>4505001420</v>
      </c>
      <c r="C27" s="41">
        <f t="shared" si="1"/>
        <v>1.8214936377711682E-2</v>
      </c>
      <c r="D27" s="12"/>
    </row>
    <row r="28" spans="1:9">
      <c r="A28" t="s">
        <v>305</v>
      </c>
      <c r="B28" s="2">
        <v>3568672376</v>
      </c>
      <c r="C28" s="41">
        <f t="shared" si="1"/>
        <v>1.4429105392321314E-2</v>
      </c>
      <c r="D28" s="12"/>
    </row>
    <row r="29" spans="1:9">
      <c r="A29" t="s">
        <v>306</v>
      </c>
      <c r="B29" s="2">
        <v>1514946121</v>
      </c>
      <c r="C29" s="41">
        <f t="shared" si="1"/>
        <v>6.1253359626412948E-3</v>
      </c>
      <c r="D29" s="12"/>
    </row>
    <row r="30" spans="1:9">
      <c r="A30" t="s">
        <v>312</v>
      </c>
      <c r="B30" s="2">
        <v>1220039512</v>
      </c>
      <c r="C30" s="41">
        <f t="shared" si="1"/>
        <v>4.9329489643922036E-3</v>
      </c>
      <c r="D30" s="12"/>
    </row>
    <row r="31" spans="1:9">
      <c r="A31" t="s">
        <v>313</v>
      </c>
      <c r="B31" s="2">
        <v>744358687</v>
      </c>
      <c r="C31" s="41">
        <f t="shared" si="1"/>
        <v>3.0096430304570256E-3</v>
      </c>
      <c r="D31" s="12"/>
    </row>
    <row r="32" spans="1:9">
      <c r="A32" t="s">
        <v>308</v>
      </c>
      <c r="B32" s="2">
        <v>633949955</v>
      </c>
      <c r="C32" s="41">
        <f t="shared" si="1"/>
        <v>2.5632307341155471E-3</v>
      </c>
      <c r="D32" s="12"/>
    </row>
    <row r="33" spans="1:4">
      <c r="A33" t="s">
        <v>304</v>
      </c>
      <c r="B33" s="2">
        <v>439098367</v>
      </c>
      <c r="C33" s="41">
        <f t="shared" si="1"/>
        <v>1.7753931847733122E-3</v>
      </c>
      <c r="D33" s="12"/>
    </row>
    <row r="34" spans="1:4">
      <c r="A34" t="s">
        <v>1387</v>
      </c>
      <c r="B34" s="2">
        <v>76919112</v>
      </c>
      <c r="C34" s="41">
        <f t="shared" si="1"/>
        <v>3.1100472578987089E-4</v>
      </c>
      <c r="D34" s="12"/>
    </row>
    <row r="35" spans="1:4">
      <c r="A35" t="s">
        <v>1388</v>
      </c>
      <c r="B35" s="2">
        <v>37604555</v>
      </c>
      <c r="C35" s="41">
        <f t="shared" si="1"/>
        <v>1.5204536313712409E-4</v>
      </c>
      <c r="D35" s="12"/>
    </row>
    <row r="36" spans="1:4">
      <c r="A36" s="113" t="s">
        <v>1389</v>
      </c>
      <c r="B36" s="136">
        <v>3505586</v>
      </c>
      <c r="C36" s="86">
        <f t="shared" si="1"/>
        <v>1.4174030150826629E-5</v>
      </c>
      <c r="D36" s="12"/>
    </row>
    <row r="37" spans="1:4">
      <c r="A37" s="12" t="s">
        <v>1392</v>
      </c>
      <c r="B37" s="2">
        <v>247324576193</v>
      </c>
      <c r="D37" s="12"/>
    </row>
  </sheetData>
  <sortState xmlns:xlrd2="http://schemas.microsoft.com/office/spreadsheetml/2017/richdata2" ref="A22:C36">
    <sortCondition descending="1" ref="C21:C36"/>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B40CA-2C55-4E38-94A7-BB24C4A3934C}">
  <dimension ref="A1:K11"/>
  <sheetViews>
    <sheetView workbookViewId="0">
      <selection activeCell="A34" sqref="A34"/>
    </sheetView>
  </sheetViews>
  <sheetFormatPr defaultRowHeight="14.5"/>
  <cols>
    <col min="1" max="1" width="87.26953125" customWidth="1"/>
  </cols>
  <sheetData>
    <row r="1" spans="1:11" ht="47" thickBot="1">
      <c r="A1" s="90" t="s">
        <v>280</v>
      </c>
      <c r="B1" s="91" t="s">
        <v>281</v>
      </c>
      <c r="C1" s="91" t="s">
        <v>282</v>
      </c>
      <c r="D1" s="92" t="s">
        <v>283</v>
      </c>
      <c r="E1" s="93" t="s">
        <v>284</v>
      </c>
      <c r="F1" s="92" t="s">
        <v>285</v>
      </c>
      <c r="G1" s="92" t="s">
        <v>286</v>
      </c>
      <c r="H1" s="94" t="s">
        <v>43</v>
      </c>
      <c r="I1" s="94" t="s">
        <v>44</v>
      </c>
      <c r="J1" s="94" t="s">
        <v>45</v>
      </c>
      <c r="K1" s="94" t="s">
        <v>46</v>
      </c>
    </row>
    <row r="2" spans="1:11" ht="15.5">
      <c r="A2" s="95"/>
      <c r="B2" s="95"/>
      <c r="C2" s="95"/>
      <c r="D2" s="96"/>
      <c r="E2" s="97"/>
      <c r="F2" s="97"/>
      <c r="G2" s="97"/>
      <c r="H2" s="97"/>
      <c r="I2" s="97"/>
      <c r="J2" s="97"/>
      <c r="K2" s="96"/>
    </row>
    <row r="3" spans="1:11" ht="15.5">
      <c r="A3" s="98" t="s">
        <v>287</v>
      </c>
      <c r="B3" s="97">
        <v>45729</v>
      </c>
      <c r="C3" s="97">
        <v>263603</v>
      </c>
      <c r="D3" s="97">
        <v>27866.109375</v>
      </c>
      <c r="E3" s="97">
        <v>17862.890625</v>
      </c>
      <c r="F3" s="97" t="s">
        <v>288</v>
      </c>
      <c r="G3" s="97" t="s">
        <v>288</v>
      </c>
      <c r="H3" s="99" t="s">
        <v>288</v>
      </c>
      <c r="I3" s="99" t="s">
        <v>288</v>
      </c>
      <c r="J3" s="100">
        <v>0.609375</v>
      </c>
      <c r="K3" s="100" t="s">
        <v>288</v>
      </c>
    </row>
    <row r="4" spans="1:11" ht="15.5">
      <c r="A4" s="98"/>
      <c r="B4" s="97"/>
      <c r="C4" s="96"/>
      <c r="D4" s="97"/>
      <c r="E4" s="97"/>
      <c r="F4" s="97"/>
      <c r="G4" s="97"/>
      <c r="H4" s="99"/>
      <c r="I4" s="99"/>
      <c r="J4" s="100"/>
      <c r="K4" s="100"/>
    </row>
    <row r="5" spans="1:11" ht="15.5">
      <c r="A5" s="101" t="s">
        <v>289</v>
      </c>
      <c r="B5" s="102">
        <v>25910</v>
      </c>
      <c r="C5" s="102">
        <v>272195</v>
      </c>
      <c r="D5" s="102">
        <v>25614.44866920152</v>
      </c>
      <c r="E5" s="102">
        <v>295.55133079847911</v>
      </c>
      <c r="F5" s="102">
        <v>3001.4199999999996</v>
      </c>
      <c r="G5" s="102">
        <v>9770.58</v>
      </c>
      <c r="H5" s="103">
        <v>0.89511344091293144</v>
      </c>
      <c r="I5" s="103">
        <v>0.97063903488977887</v>
      </c>
      <c r="J5" s="103">
        <v>0.98859315589353602</v>
      </c>
      <c r="K5" s="103">
        <v>0.91476729923999589</v>
      </c>
    </row>
    <row r="6" spans="1:11" ht="15.5">
      <c r="A6" s="101"/>
      <c r="B6" s="102"/>
      <c r="C6" s="102"/>
      <c r="D6" s="102"/>
      <c r="E6" s="102"/>
      <c r="F6" s="102"/>
      <c r="G6" s="102"/>
      <c r="H6" s="103"/>
      <c r="I6" s="103"/>
      <c r="J6" s="103"/>
      <c r="K6" s="103"/>
    </row>
    <row r="7" spans="1:11" ht="15.5">
      <c r="A7" s="104" t="s">
        <v>290</v>
      </c>
      <c r="B7" s="105">
        <v>9634</v>
      </c>
      <c r="C7" s="105">
        <v>16276</v>
      </c>
      <c r="D7" s="97">
        <v>9296.81</v>
      </c>
      <c r="E7" s="97">
        <v>337.19000000000005</v>
      </c>
      <c r="F7" s="97">
        <v>5289.7</v>
      </c>
      <c r="G7" s="97">
        <v>10986.300000000001</v>
      </c>
      <c r="H7" s="100">
        <v>0.63735670835587133</v>
      </c>
      <c r="I7" s="100">
        <v>0.97022207817554473</v>
      </c>
      <c r="J7" s="100">
        <v>0.96499999999999997</v>
      </c>
      <c r="K7" s="100">
        <v>0.78282940949440372</v>
      </c>
    </row>
    <row r="8" spans="1:11" ht="15.5">
      <c r="A8" s="104"/>
      <c r="B8" s="105"/>
      <c r="C8" s="105"/>
      <c r="D8" s="97"/>
      <c r="E8" s="97"/>
      <c r="F8" s="97"/>
      <c r="G8" s="97"/>
      <c r="H8" s="100"/>
      <c r="I8" s="100"/>
      <c r="J8" s="100"/>
      <c r="K8" s="100"/>
    </row>
    <row r="9" spans="1:11" ht="15.5">
      <c r="A9" s="106" t="s">
        <v>291</v>
      </c>
      <c r="B9" s="102">
        <v>11962</v>
      </c>
      <c r="C9" s="102">
        <v>13948</v>
      </c>
      <c r="D9" s="102">
        <v>10885.42</v>
      </c>
      <c r="E9" s="102">
        <v>1076.58</v>
      </c>
      <c r="F9" s="102">
        <v>906.62</v>
      </c>
      <c r="G9" s="102">
        <v>13041.380000000001</v>
      </c>
      <c r="H9" s="103">
        <v>0.92311593244256285</v>
      </c>
      <c r="I9" s="103">
        <v>0.92374394034265572</v>
      </c>
      <c r="J9" s="103">
        <v>0.91</v>
      </c>
      <c r="K9" s="103">
        <v>0.92345812427634133</v>
      </c>
    </row>
    <row r="10" spans="1:11" ht="15.5">
      <c r="A10" s="107"/>
      <c r="B10" s="108"/>
      <c r="C10" s="108"/>
      <c r="D10" s="108"/>
      <c r="E10" s="108"/>
      <c r="F10" s="108"/>
      <c r="G10" s="108"/>
      <c r="H10" s="108"/>
      <c r="I10" s="108"/>
      <c r="J10" s="108"/>
      <c r="K10" s="108"/>
    </row>
    <row r="11" spans="1:11">
      <c r="A11" s="55" t="s">
        <v>114</v>
      </c>
      <c r="B11" s="109">
        <v>11962</v>
      </c>
      <c r="C11" s="110">
        <v>297370</v>
      </c>
      <c r="D11" s="110">
        <v>10885.42</v>
      </c>
      <c r="E11" s="110">
        <v>1076.58</v>
      </c>
      <c r="F11" s="110">
        <v>1820.4061635220125</v>
      </c>
      <c r="G11" s="110">
        <v>295549.59383647802</v>
      </c>
      <c r="H11" s="111">
        <v>0.85672665908586598</v>
      </c>
      <c r="I11" s="111">
        <v>0.99637058326284611</v>
      </c>
      <c r="J11" s="111">
        <v>0.91</v>
      </c>
      <c r="K11" s="111">
        <v>0.99063470263819453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7349F-E4DD-4E05-9D74-396365EAF389}">
  <dimension ref="A1:D15"/>
  <sheetViews>
    <sheetView workbookViewId="0">
      <selection activeCell="C16" sqref="C16"/>
    </sheetView>
  </sheetViews>
  <sheetFormatPr defaultRowHeight="14.5"/>
  <cols>
    <col min="1" max="1" width="59.81640625" customWidth="1"/>
    <col min="2" max="2" width="30.7265625" customWidth="1"/>
    <col min="3" max="3" width="35.26953125" customWidth="1"/>
    <col min="4" max="4" width="27.26953125" customWidth="1"/>
  </cols>
  <sheetData>
    <row r="1" spans="1:4">
      <c r="A1" t="s">
        <v>2438</v>
      </c>
    </row>
    <row r="2" spans="1:4">
      <c r="A2" s="184" t="s">
        <v>2355</v>
      </c>
      <c r="B2" s="184" t="s">
        <v>2393</v>
      </c>
      <c r="C2" s="184" t="s">
        <v>2356</v>
      </c>
      <c r="D2" s="182" t="s">
        <v>2357</v>
      </c>
    </row>
    <row r="3" spans="1:4">
      <c r="A3" s="184" t="s">
        <v>2390</v>
      </c>
      <c r="B3" s="181">
        <v>22878600511.761795</v>
      </c>
      <c r="C3" s="181">
        <v>59117830.779746242</v>
      </c>
      <c r="D3" s="184">
        <v>387</v>
      </c>
    </row>
    <row r="4" spans="1:4">
      <c r="A4" s="184" t="s">
        <v>2391</v>
      </c>
      <c r="B4" s="181">
        <v>21374563634.794186</v>
      </c>
      <c r="C4" s="185">
        <v>55231430.580863528</v>
      </c>
      <c r="D4" s="184">
        <v>387</v>
      </c>
    </row>
    <row r="5" spans="1:4">
      <c r="A5" s="184" t="s">
        <v>2392</v>
      </c>
      <c r="B5" s="185">
        <v>17962737610.079453</v>
      </c>
      <c r="C5" s="181">
        <v>46415342.661704011</v>
      </c>
      <c r="D5" s="184">
        <v>387</v>
      </c>
    </row>
    <row r="6" spans="1:4" s="183" customFormat="1">
      <c r="B6" s="80"/>
      <c r="C6" s="80"/>
      <c r="D6" s="203"/>
    </row>
    <row r="7" spans="1:4">
      <c r="A7" s="184" t="s">
        <v>2358</v>
      </c>
      <c r="B7" s="181">
        <v>3678986813.2072001</v>
      </c>
      <c r="C7" s="181">
        <v>61316446.886786669</v>
      </c>
      <c r="D7" s="184">
        <v>60</v>
      </c>
    </row>
    <row r="8" spans="1:4">
      <c r="A8" s="184" t="s">
        <v>2359</v>
      </c>
      <c r="B8" s="181">
        <v>3237764710.6159997</v>
      </c>
      <c r="C8" s="181">
        <v>53962745.176933326</v>
      </c>
      <c r="D8" s="184">
        <v>60</v>
      </c>
    </row>
    <row r="9" spans="1:4" s="183" customFormat="1">
      <c r="B9" s="80"/>
      <c r="C9" s="80"/>
      <c r="D9" s="203"/>
    </row>
    <row r="10" spans="1:4">
      <c r="A10" s="184" t="s">
        <v>2360</v>
      </c>
      <c r="B10" s="181">
        <v>1993538883</v>
      </c>
      <c r="C10" s="147" t="s">
        <v>278</v>
      </c>
      <c r="D10" s="184">
        <v>60</v>
      </c>
    </row>
    <row r="11" spans="1:4">
      <c r="A11" s="184" t="s">
        <v>2361</v>
      </c>
      <c r="B11" s="181">
        <v>1933093776.8302801</v>
      </c>
      <c r="C11" s="147" t="s">
        <v>278</v>
      </c>
      <c r="D11" s="184">
        <v>60</v>
      </c>
    </row>
    <row r="12" spans="1:4">
      <c r="A12" s="184" t="s">
        <v>2362</v>
      </c>
      <c r="B12" s="181">
        <v>7517688274</v>
      </c>
      <c r="C12" s="147" t="s">
        <v>278</v>
      </c>
      <c r="D12" s="184">
        <v>387</v>
      </c>
    </row>
    <row r="13" spans="1:4">
      <c r="A13" s="184" t="s">
        <v>2363</v>
      </c>
      <c r="B13" s="181">
        <v>7182175465.9292564</v>
      </c>
      <c r="C13" s="147" t="s">
        <v>278</v>
      </c>
      <c r="D13" s="184">
        <v>387</v>
      </c>
    </row>
    <row r="15" spans="1:4" ht="116">
      <c r="A15" s="144" t="s">
        <v>2400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C601-48E0-4CF4-B46C-95D42AA3AD2F}">
  <dimension ref="A1:F389"/>
  <sheetViews>
    <sheetView workbookViewId="0">
      <selection activeCell="E1" sqref="E1"/>
    </sheetView>
  </sheetViews>
  <sheetFormatPr defaultRowHeight="14.5"/>
  <cols>
    <col min="1" max="1" width="54.54296875" style="143" customWidth="1"/>
    <col min="2" max="2" width="27.26953125" style="144" customWidth="1"/>
    <col min="5" max="5" width="38.81640625" style="12" customWidth="1"/>
    <col min="6" max="6" width="23.54296875" style="144" customWidth="1"/>
  </cols>
  <sheetData>
    <row r="1" spans="1:6" ht="15" thickBot="1">
      <c r="A1" s="145" t="s">
        <v>2378</v>
      </c>
      <c r="E1" s="145" t="s">
        <v>2379</v>
      </c>
    </row>
    <row r="2" spans="1:6" ht="15" thickBot="1">
      <c r="A2" s="140" t="s">
        <v>268</v>
      </c>
      <c r="B2" s="142" t="s">
        <v>1404</v>
      </c>
      <c r="E2" s="141" t="s">
        <v>1403</v>
      </c>
      <c r="F2" s="142" t="s">
        <v>1405</v>
      </c>
    </row>
    <row r="3" spans="1:6" ht="246.5">
      <c r="A3" s="143" t="s">
        <v>1406</v>
      </c>
      <c r="B3" s="144" t="s">
        <v>1407</v>
      </c>
      <c r="E3" s="12">
        <v>49</v>
      </c>
      <c r="F3" s="144" t="s">
        <v>1408</v>
      </c>
    </row>
    <row r="4" spans="1:6" ht="145">
      <c r="A4" s="143" t="s">
        <v>265</v>
      </c>
      <c r="B4" s="144" t="s">
        <v>1409</v>
      </c>
      <c r="E4" s="12">
        <v>117</v>
      </c>
      <c r="F4" s="144" t="s">
        <v>1410</v>
      </c>
    </row>
    <row r="5" spans="1:6" ht="232">
      <c r="A5" s="143" t="s">
        <v>1411</v>
      </c>
      <c r="B5" s="144" t="s">
        <v>1412</v>
      </c>
      <c r="E5" s="12">
        <v>99</v>
      </c>
      <c r="F5" s="144" t="s">
        <v>1413</v>
      </c>
    </row>
    <row r="6" spans="1:6" ht="130.5">
      <c r="A6" s="143" t="s">
        <v>1414</v>
      </c>
      <c r="B6" s="144" t="s">
        <v>1415</v>
      </c>
      <c r="E6" s="12">
        <v>82</v>
      </c>
      <c r="F6" s="144" t="s">
        <v>1416</v>
      </c>
    </row>
    <row r="7" spans="1:6" ht="319">
      <c r="A7" s="143" t="s">
        <v>1417</v>
      </c>
      <c r="B7" s="144" t="s">
        <v>1418</v>
      </c>
      <c r="E7" s="12">
        <v>74</v>
      </c>
      <c r="F7" s="144" t="s">
        <v>1419</v>
      </c>
    </row>
    <row r="8" spans="1:6" ht="130.5">
      <c r="A8" s="143" t="s">
        <v>1420</v>
      </c>
      <c r="B8" s="144" t="s">
        <v>1421</v>
      </c>
      <c r="E8" s="12">
        <v>123</v>
      </c>
      <c r="F8" s="144" t="s">
        <v>1422</v>
      </c>
    </row>
    <row r="9" spans="1:6" ht="145">
      <c r="A9" s="143" t="s">
        <v>1423</v>
      </c>
      <c r="B9" s="144" t="s">
        <v>1424</v>
      </c>
      <c r="E9" s="12">
        <v>147</v>
      </c>
      <c r="F9" s="144" t="s">
        <v>1425</v>
      </c>
    </row>
    <row r="10" spans="1:6" ht="145">
      <c r="A10" s="143" t="s">
        <v>1426</v>
      </c>
      <c r="B10" s="144" t="s">
        <v>1427</v>
      </c>
      <c r="E10" s="12">
        <v>7</v>
      </c>
      <c r="F10" s="144" t="s">
        <v>1428</v>
      </c>
    </row>
    <row r="11" spans="1:6" ht="130.5">
      <c r="A11" s="143" t="s">
        <v>1429</v>
      </c>
      <c r="B11" s="144" t="s">
        <v>1430</v>
      </c>
      <c r="E11" s="12">
        <v>88</v>
      </c>
      <c r="F11" s="144" t="s">
        <v>1431</v>
      </c>
    </row>
    <row r="12" spans="1:6" ht="159.5">
      <c r="A12" s="143" t="s">
        <v>263</v>
      </c>
      <c r="B12" s="144" t="s">
        <v>1432</v>
      </c>
      <c r="E12" s="12">
        <v>69</v>
      </c>
      <c r="F12" s="144" t="s">
        <v>1433</v>
      </c>
    </row>
    <row r="13" spans="1:6" ht="130.5">
      <c r="A13" s="143" t="s">
        <v>1434</v>
      </c>
      <c r="B13" s="144" t="s">
        <v>1435</v>
      </c>
      <c r="E13" s="12">
        <v>53</v>
      </c>
      <c r="F13" s="144" t="s">
        <v>1436</v>
      </c>
    </row>
    <row r="14" spans="1:6" ht="188.5">
      <c r="A14" s="143" t="s">
        <v>1437</v>
      </c>
      <c r="B14" s="144" t="s">
        <v>1438</v>
      </c>
      <c r="E14" s="12">
        <v>67</v>
      </c>
      <c r="F14" s="144" t="s">
        <v>1439</v>
      </c>
    </row>
    <row r="15" spans="1:6" ht="174">
      <c r="A15" s="143" t="s">
        <v>1440</v>
      </c>
      <c r="B15" s="144" t="s">
        <v>1441</v>
      </c>
      <c r="E15" s="12">
        <v>53</v>
      </c>
      <c r="F15" s="144" t="s">
        <v>1436</v>
      </c>
    </row>
    <row r="16" spans="1:6" ht="145">
      <c r="A16" s="143" t="s">
        <v>1442</v>
      </c>
      <c r="B16" s="144" t="s">
        <v>1443</v>
      </c>
      <c r="E16" s="12">
        <v>67</v>
      </c>
      <c r="F16" s="144" t="s">
        <v>1439</v>
      </c>
    </row>
    <row r="17" spans="1:6" ht="174">
      <c r="A17" s="143" t="s">
        <v>261</v>
      </c>
      <c r="B17" s="144" t="s">
        <v>1444</v>
      </c>
      <c r="E17" s="12">
        <v>93</v>
      </c>
      <c r="F17" s="144" t="s">
        <v>1445</v>
      </c>
    </row>
    <row r="18" spans="1:6" ht="188.5">
      <c r="A18" s="143" t="s">
        <v>259</v>
      </c>
      <c r="B18" s="144" t="s">
        <v>1446</v>
      </c>
      <c r="E18" s="12">
        <v>10</v>
      </c>
      <c r="F18" s="144" t="s">
        <v>1447</v>
      </c>
    </row>
    <row r="19" spans="1:6" ht="145">
      <c r="A19" s="143" t="s">
        <v>1448</v>
      </c>
      <c r="B19" s="144" t="s">
        <v>1449</v>
      </c>
      <c r="E19" s="12">
        <v>140</v>
      </c>
      <c r="F19" s="144" t="s">
        <v>1450</v>
      </c>
    </row>
    <row r="20" spans="1:6" ht="145">
      <c r="A20" s="143" t="s">
        <v>1451</v>
      </c>
      <c r="B20" s="144" t="s">
        <v>1452</v>
      </c>
      <c r="E20" s="12">
        <v>236</v>
      </c>
      <c r="F20" s="144" t="s">
        <v>1453</v>
      </c>
    </row>
    <row r="21" spans="1:6" ht="348">
      <c r="A21" s="143" t="s">
        <v>1454</v>
      </c>
      <c r="B21" s="144" t="s">
        <v>1455</v>
      </c>
      <c r="E21" s="12">
        <v>44</v>
      </c>
      <c r="F21" s="144" t="s">
        <v>1456</v>
      </c>
    </row>
    <row r="22" spans="1:6" ht="333.5">
      <c r="A22" s="143" t="s">
        <v>1457</v>
      </c>
      <c r="B22" s="144" t="s">
        <v>1458</v>
      </c>
      <c r="E22" s="12">
        <v>3</v>
      </c>
      <c r="F22" s="144" t="s">
        <v>1459</v>
      </c>
    </row>
    <row r="23" spans="1:6" ht="145">
      <c r="A23" s="143" t="s">
        <v>1460</v>
      </c>
      <c r="B23" s="144" t="s">
        <v>1461</v>
      </c>
      <c r="E23" s="12">
        <v>58</v>
      </c>
      <c r="F23" s="144" t="s">
        <v>1462</v>
      </c>
    </row>
    <row r="24" spans="1:6" ht="145">
      <c r="A24" s="143" t="s">
        <v>1463</v>
      </c>
      <c r="B24" s="144" t="s">
        <v>1464</v>
      </c>
      <c r="E24" s="12">
        <v>83</v>
      </c>
      <c r="F24" s="144" t="s">
        <v>1465</v>
      </c>
    </row>
    <row r="25" spans="1:6" ht="145">
      <c r="A25" s="143" t="s">
        <v>1466</v>
      </c>
      <c r="B25" s="144" t="s">
        <v>1467</v>
      </c>
      <c r="E25" s="12">
        <v>86</v>
      </c>
      <c r="F25" s="144" t="s">
        <v>1468</v>
      </c>
    </row>
    <row r="26" spans="1:6" ht="174">
      <c r="A26" s="143" t="s">
        <v>1469</v>
      </c>
      <c r="B26" s="144" t="s">
        <v>1470</v>
      </c>
      <c r="E26" s="12">
        <v>63</v>
      </c>
      <c r="F26" s="144" t="s">
        <v>1471</v>
      </c>
    </row>
    <row r="27" spans="1:6" ht="188.5">
      <c r="A27" s="143" t="s">
        <v>1472</v>
      </c>
      <c r="B27" s="144" t="s">
        <v>1473</v>
      </c>
      <c r="E27" s="12">
        <v>0</v>
      </c>
    </row>
    <row r="28" spans="1:6" ht="159.5">
      <c r="A28" s="143" t="s">
        <v>1474</v>
      </c>
      <c r="B28" s="144" t="s">
        <v>1475</v>
      </c>
      <c r="E28" s="12">
        <v>20</v>
      </c>
      <c r="F28" s="144" t="s">
        <v>1476</v>
      </c>
    </row>
    <row r="29" spans="1:6" ht="145">
      <c r="A29" s="143" t="s">
        <v>1477</v>
      </c>
      <c r="B29" s="144" t="s">
        <v>1478</v>
      </c>
      <c r="E29" s="12">
        <v>25</v>
      </c>
      <c r="F29" s="144" t="s">
        <v>1479</v>
      </c>
    </row>
    <row r="30" spans="1:6" ht="145">
      <c r="A30" s="143" t="s">
        <v>1480</v>
      </c>
      <c r="B30" s="144" t="s">
        <v>1481</v>
      </c>
      <c r="E30" s="12">
        <v>127</v>
      </c>
      <c r="F30" s="144" t="s">
        <v>1482</v>
      </c>
    </row>
    <row r="31" spans="1:6" ht="145">
      <c r="A31" s="143" t="s">
        <v>1483</v>
      </c>
      <c r="B31" s="144" t="s">
        <v>1484</v>
      </c>
      <c r="E31" s="12">
        <v>57</v>
      </c>
      <c r="F31" s="144" t="s">
        <v>1485</v>
      </c>
    </row>
    <row r="32" spans="1:6" ht="409.5">
      <c r="A32" s="143" t="s">
        <v>1486</v>
      </c>
      <c r="B32" s="144" t="s">
        <v>1487</v>
      </c>
      <c r="E32" s="12">
        <v>8</v>
      </c>
      <c r="F32" s="144" t="s">
        <v>1488</v>
      </c>
    </row>
    <row r="33" spans="1:6" ht="130.5">
      <c r="A33" s="143" t="s">
        <v>1489</v>
      </c>
      <c r="B33" s="144" t="s">
        <v>1490</v>
      </c>
      <c r="E33" s="12">
        <v>123</v>
      </c>
      <c r="F33" s="144" t="s">
        <v>1422</v>
      </c>
    </row>
    <row r="34" spans="1:6" ht="145">
      <c r="A34" s="143" t="s">
        <v>1491</v>
      </c>
      <c r="B34" s="144" t="s">
        <v>1492</v>
      </c>
      <c r="E34" s="12">
        <v>115</v>
      </c>
      <c r="F34" s="144" t="s">
        <v>1493</v>
      </c>
    </row>
    <row r="35" spans="1:6" ht="145">
      <c r="A35" s="143" t="s">
        <v>1494</v>
      </c>
      <c r="B35" s="144" t="s">
        <v>1495</v>
      </c>
      <c r="E35" s="12">
        <v>2</v>
      </c>
      <c r="F35" s="144" t="s">
        <v>1496</v>
      </c>
    </row>
    <row r="36" spans="1:6" ht="145">
      <c r="A36" s="143" t="s">
        <v>257</v>
      </c>
      <c r="B36" s="144" t="s">
        <v>1497</v>
      </c>
      <c r="E36" s="12">
        <v>64</v>
      </c>
      <c r="F36" s="144" t="s">
        <v>1498</v>
      </c>
    </row>
    <row r="37" spans="1:6" ht="145">
      <c r="A37" s="143" t="s">
        <v>1499</v>
      </c>
      <c r="B37" s="144" t="s">
        <v>1500</v>
      </c>
      <c r="E37" s="12">
        <v>107</v>
      </c>
      <c r="F37" s="144" t="s">
        <v>1501</v>
      </c>
    </row>
    <row r="38" spans="1:6" ht="145">
      <c r="A38" s="143" t="s">
        <v>1502</v>
      </c>
      <c r="B38" s="144" t="s">
        <v>1503</v>
      </c>
      <c r="E38" s="12">
        <v>121</v>
      </c>
      <c r="F38" s="144" t="s">
        <v>1504</v>
      </c>
    </row>
    <row r="39" spans="1:6" ht="145">
      <c r="A39" s="143" t="s">
        <v>1505</v>
      </c>
      <c r="B39" s="144" t="s">
        <v>1506</v>
      </c>
      <c r="E39" s="12">
        <v>37</v>
      </c>
      <c r="F39" s="144" t="s">
        <v>1507</v>
      </c>
    </row>
    <row r="40" spans="1:6" ht="188.5">
      <c r="A40" s="143" t="s">
        <v>1508</v>
      </c>
      <c r="B40" s="144" t="s">
        <v>1509</v>
      </c>
      <c r="E40" s="12">
        <v>110</v>
      </c>
      <c r="F40" s="144" t="s">
        <v>1510</v>
      </c>
    </row>
    <row r="41" spans="1:6" ht="130.5">
      <c r="A41" s="143" t="s">
        <v>1511</v>
      </c>
      <c r="B41" s="144" t="s">
        <v>1512</v>
      </c>
      <c r="E41" s="12">
        <v>105</v>
      </c>
      <c r="F41" s="144" t="s">
        <v>1513</v>
      </c>
    </row>
    <row r="42" spans="1:6" ht="145">
      <c r="A42" s="143" t="s">
        <v>1514</v>
      </c>
      <c r="B42" s="144" t="s">
        <v>1515</v>
      </c>
      <c r="E42" s="12">
        <v>129</v>
      </c>
      <c r="F42" s="144" t="s">
        <v>1516</v>
      </c>
    </row>
    <row r="43" spans="1:6" ht="145">
      <c r="A43" s="143" t="s">
        <v>1517</v>
      </c>
      <c r="B43" s="144" t="s">
        <v>1518</v>
      </c>
      <c r="E43" s="12">
        <v>28</v>
      </c>
      <c r="F43" s="144" t="s">
        <v>1519</v>
      </c>
    </row>
    <row r="44" spans="1:6" ht="203">
      <c r="A44" s="143" t="s">
        <v>1520</v>
      </c>
      <c r="B44" s="144" t="s">
        <v>1521</v>
      </c>
      <c r="E44" s="12">
        <v>0</v>
      </c>
    </row>
    <row r="45" spans="1:6" ht="319">
      <c r="A45" s="143" t="s">
        <v>1522</v>
      </c>
      <c r="B45" s="144" t="s">
        <v>1523</v>
      </c>
      <c r="E45" s="12">
        <v>73</v>
      </c>
      <c r="F45" s="144" t="s">
        <v>1524</v>
      </c>
    </row>
    <row r="46" spans="1:6" ht="246.5">
      <c r="A46" s="143" t="s">
        <v>255</v>
      </c>
      <c r="B46" s="144" t="s">
        <v>1525</v>
      </c>
      <c r="E46" s="12">
        <v>245</v>
      </c>
      <c r="F46" s="144" t="s">
        <v>1526</v>
      </c>
    </row>
    <row r="47" spans="1:6" ht="145">
      <c r="A47" s="143" t="s">
        <v>1527</v>
      </c>
      <c r="B47" s="144" t="s">
        <v>1528</v>
      </c>
      <c r="E47" s="12">
        <v>57</v>
      </c>
      <c r="F47" s="144" t="s">
        <v>1485</v>
      </c>
    </row>
    <row r="48" spans="1:6" ht="188.5">
      <c r="A48" s="143" t="s">
        <v>253</v>
      </c>
      <c r="B48" s="144" t="s">
        <v>1529</v>
      </c>
      <c r="E48" s="12">
        <v>3</v>
      </c>
      <c r="F48" s="144" t="s">
        <v>1459</v>
      </c>
    </row>
    <row r="49" spans="1:6" ht="188.5">
      <c r="A49" s="143" t="s">
        <v>1530</v>
      </c>
      <c r="B49" s="144" t="s">
        <v>1531</v>
      </c>
      <c r="E49" s="12">
        <v>62</v>
      </c>
      <c r="F49" s="144" t="s">
        <v>1532</v>
      </c>
    </row>
    <row r="50" spans="1:6" ht="145">
      <c r="A50" s="143" t="s">
        <v>1533</v>
      </c>
      <c r="B50" s="144" t="s">
        <v>1534</v>
      </c>
      <c r="E50" s="12">
        <v>41</v>
      </c>
      <c r="F50" s="144" t="s">
        <v>1535</v>
      </c>
    </row>
    <row r="51" spans="1:6" ht="116">
      <c r="A51" s="143" t="s">
        <v>1536</v>
      </c>
      <c r="B51" s="144" t="s">
        <v>1537</v>
      </c>
      <c r="E51" s="12">
        <v>78</v>
      </c>
      <c r="F51" s="144" t="s">
        <v>1538</v>
      </c>
    </row>
    <row r="52" spans="1:6" ht="246.5">
      <c r="A52" s="143" t="s">
        <v>72</v>
      </c>
      <c r="B52" s="144" t="s">
        <v>1539</v>
      </c>
      <c r="E52" s="12">
        <v>104</v>
      </c>
      <c r="F52" s="144" t="s">
        <v>1540</v>
      </c>
    </row>
    <row r="53" spans="1:6" ht="145">
      <c r="A53" s="143" t="s">
        <v>1541</v>
      </c>
      <c r="B53" s="144" t="s">
        <v>1542</v>
      </c>
      <c r="E53" s="12">
        <v>137</v>
      </c>
      <c r="F53" s="144" t="s">
        <v>1543</v>
      </c>
    </row>
    <row r="54" spans="1:6" ht="145">
      <c r="A54" s="143" t="s">
        <v>251</v>
      </c>
      <c r="B54" s="144" t="s">
        <v>1544</v>
      </c>
      <c r="E54" s="12">
        <v>0</v>
      </c>
    </row>
    <row r="55" spans="1:6" ht="101.5">
      <c r="A55" s="143" t="s">
        <v>1545</v>
      </c>
      <c r="B55" s="144" t="s">
        <v>1546</v>
      </c>
      <c r="E55" s="12">
        <v>60</v>
      </c>
      <c r="F55" s="144" t="s">
        <v>1547</v>
      </c>
    </row>
    <row r="56" spans="1:6" ht="174">
      <c r="A56" s="143" t="s">
        <v>1548</v>
      </c>
      <c r="B56" s="144" t="s">
        <v>1549</v>
      </c>
      <c r="E56" s="12">
        <v>81</v>
      </c>
      <c r="F56" s="144" t="s">
        <v>1550</v>
      </c>
    </row>
    <row r="57" spans="1:6" ht="188.5">
      <c r="A57" s="143" t="s">
        <v>1551</v>
      </c>
      <c r="B57" s="144" t="s">
        <v>1552</v>
      </c>
      <c r="E57" s="12">
        <v>146</v>
      </c>
      <c r="F57" s="144" t="s">
        <v>1553</v>
      </c>
    </row>
    <row r="58" spans="1:6" ht="159.5">
      <c r="A58" s="143" t="s">
        <v>1554</v>
      </c>
      <c r="B58" s="144" t="s">
        <v>1555</v>
      </c>
      <c r="E58" s="12">
        <v>115</v>
      </c>
      <c r="F58" s="144" t="s">
        <v>1493</v>
      </c>
    </row>
    <row r="59" spans="1:6" ht="130.5">
      <c r="A59" s="143" t="s">
        <v>249</v>
      </c>
      <c r="B59" s="144" t="s">
        <v>1556</v>
      </c>
      <c r="E59" s="12">
        <v>143</v>
      </c>
      <c r="F59" s="144" t="s">
        <v>1557</v>
      </c>
    </row>
    <row r="60" spans="1:6" ht="130.5">
      <c r="A60" s="143" t="s">
        <v>247</v>
      </c>
      <c r="B60" s="144" t="s">
        <v>1558</v>
      </c>
      <c r="E60" s="12">
        <v>150</v>
      </c>
      <c r="F60" s="144" t="s">
        <v>1559</v>
      </c>
    </row>
    <row r="61" spans="1:6" ht="145">
      <c r="A61" s="143" t="s">
        <v>1560</v>
      </c>
      <c r="B61" s="144" t="s">
        <v>1561</v>
      </c>
      <c r="E61" s="12">
        <v>15</v>
      </c>
      <c r="F61" s="144" t="s">
        <v>1562</v>
      </c>
    </row>
    <row r="62" spans="1:6" ht="145">
      <c r="A62" s="143" t="s">
        <v>1563</v>
      </c>
      <c r="B62" s="144" t="s">
        <v>1564</v>
      </c>
      <c r="E62" s="12">
        <v>77</v>
      </c>
      <c r="F62" s="144" t="s">
        <v>1565</v>
      </c>
    </row>
    <row r="63" spans="1:6" ht="290">
      <c r="A63" s="143" t="s">
        <v>1566</v>
      </c>
      <c r="B63" s="144" t="s">
        <v>1567</v>
      </c>
      <c r="E63" s="12">
        <v>0</v>
      </c>
    </row>
    <row r="64" spans="1:6" ht="174">
      <c r="A64" s="143" t="s">
        <v>244</v>
      </c>
      <c r="B64" s="144" t="s">
        <v>1568</v>
      </c>
      <c r="E64" s="12">
        <v>131</v>
      </c>
      <c r="F64" s="144" t="s">
        <v>1569</v>
      </c>
    </row>
    <row r="65" spans="1:6" ht="145">
      <c r="A65" s="143" t="s">
        <v>1570</v>
      </c>
      <c r="B65" s="144" t="s">
        <v>1571</v>
      </c>
      <c r="E65" s="12">
        <v>0</v>
      </c>
    </row>
    <row r="66" spans="1:6" ht="145">
      <c r="A66" s="143" t="s">
        <v>1572</v>
      </c>
      <c r="B66" s="144" t="s">
        <v>1573</v>
      </c>
      <c r="E66" s="12">
        <v>0</v>
      </c>
    </row>
    <row r="67" spans="1:6" ht="145">
      <c r="A67" s="143" t="s">
        <v>1574</v>
      </c>
      <c r="B67" s="144" t="s">
        <v>1575</v>
      </c>
      <c r="E67" s="12">
        <v>0</v>
      </c>
    </row>
    <row r="68" spans="1:6" ht="130.5">
      <c r="A68" s="143" t="s">
        <v>242</v>
      </c>
      <c r="B68" s="144" t="s">
        <v>1576</v>
      </c>
      <c r="E68" s="12">
        <v>24</v>
      </c>
      <c r="F68" s="144" t="s">
        <v>1577</v>
      </c>
    </row>
    <row r="69" spans="1:6" ht="145">
      <c r="A69" s="143" t="s">
        <v>1578</v>
      </c>
      <c r="B69" s="144" t="s">
        <v>1579</v>
      </c>
      <c r="E69" s="12">
        <v>149</v>
      </c>
      <c r="F69" s="144" t="s">
        <v>1580</v>
      </c>
    </row>
    <row r="70" spans="1:6" ht="348">
      <c r="A70" s="143" t="s">
        <v>1581</v>
      </c>
      <c r="B70" s="144" t="s">
        <v>1582</v>
      </c>
      <c r="E70" s="12">
        <v>21</v>
      </c>
      <c r="F70" s="144" t="s">
        <v>1583</v>
      </c>
    </row>
    <row r="71" spans="1:6" ht="348">
      <c r="A71" s="143" t="s">
        <v>1584</v>
      </c>
      <c r="B71" s="144" t="s">
        <v>1585</v>
      </c>
      <c r="E71" s="12">
        <v>248</v>
      </c>
      <c r="F71" s="144" t="s">
        <v>1586</v>
      </c>
    </row>
    <row r="72" spans="1:6" ht="145">
      <c r="A72" s="143" t="s">
        <v>1587</v>
      </c>
      <c r="B72" s="144" t="s">
        <v>1588</v>
      </c>
      <c r="E72" s="12">
        <v>148</v>
      </c>
      <c r="F72" s="144" t="s">
        <v>1589</v>
      </c>
    </row>
    <row r="73" spans="1:6" ht="145">
      <c r="A73" s="143" t="s">
        <v>1590</v>
      </c>
      <c r="B73" s="144" t="s">
        <v>1591</v>
      </c>
      <c r="E73" s="12">
        <v>83</v>
      </c>
      <c r="F73" s="144" t="s">
        <v>1465</v>
      </c>
    </row>
    <row r="74" spans="1:6" ht="101.5">
      <c r="A74" s="143" t="s">
        <v>1592</v>
      </c>
      <c r="B74" s="144" t="s">
        <v>1593</v>
      </c>
      <c r="E74" s="12">
        <v>66</v>
      </c>
      <c r="F74" s="144" t="s">
        <v>1594</v>
      </c>
    </row>
    <row r="75" spans="1:6" ht="145">
      <c r="A75" s="143" t="s">
        <v>1595</v>
      </c>
      <c r="B75" s="144" t="s">
        <v>1596</v>
      </c>
      <c r="E75" s="12">
        <v>136</v>
      </c>
      <c r="F75" s="144" t="s">
        <v>1597</v>
      </c>
    </row>
    <row r="76" spans="1:6" ht="101.5">
      <c r="A76" s="143" t="s">
        <v>1598</v>
      </c>
      <c r="B76" s="144" t="s">
        <v>1599</v>
      </c>
      <c r="E76" s="12">
        <v>48</v>
      </c>
      <c r="F76" s="144" t="s">
        <v>1600</v>
      </c>
    </row>
    <row r="77" spans="1:6" ht="174">
      <c r="A77" s="143" t="s">
        <v>1601</v>
      </c>
      <c r="B77" s="144" t="s">
        <v>1602</v>
      </c>
      <c r="E77" s="12">
        <v>107</v>
      </c>
      <c r="F77" s="144" t="s">
        <v>1501</v>
      </c>
    </row>
    <row r="78" spans="1:6" ht="130.5">
      <c r="A78" s="143" t="s">
        <v>240</v>
      </c>
      <c r="B78" s="144" t="s">
        <v>1603</v>
      </c>
      <c r="E78" s="12">
        <v>8</v>
      </c>
      <c r="F78" s="144" t="s">
        <v>1488</v>
      </c>
    </row>
    <row r="79" spans="1:6" ht="130.5">
      <c r="A79" s="143" t="s">
        <v>238</v>
      </c>
      <c r="B79" s="144" t="s">
        <v>1604</v>
      </c>
      <c r="E79" s="12">
        <v>111</v>
      </c>
      <c r="F79" s="144" t="s">
        <v>1605</v>
      </c>
    </row>
    <row r="80" spans="1:6" ht="188.5">
      <c r="A80" s="143" t="s">
        <v>1606</v>
      </c>
      <c r="B80" s="144" t="s">
        <v>1607</v>
      </c>
      <c r="E80" s="12">
        <v>85</v>
      </c>
      <c r="F80" s="144" t="s">
        <v>1608</v>
      </c>
    </row>
    <row r="81" spans="1:6" ht="145">
      <c r="A81" s="143" t="s">
        <v>1609</v>
      </c>
      <c r="B81" s="144" t="s">
        <v>1610</v>
      </c>
      <c r="E81" s="12">
        <v>116</v>
      </c>
      <c r="F81" s="144" t="s">
        <v>1611</v>
      </c>
    </row>
    <row r="82" spans="1:6" ht="319">
      <c r="A82" s="143" t="s">
        <v>1612</v>
      </c>
      <c r="B82" s="144" t="s">
        <v>1613</v>
      </c>
      <c r="E82" s="12">
        <v>98</v>
      </c>
      <c r="F82" s="144" t="s">
        <v>1614</v>
      </c>
    </row>
    <row r="83" spans="1:6" ht="188.5">
      <c r="A83" s="143" t="s">
        <v>1615</v>
      </c>
      <c r="B83" s="144" t="s">
        <v>1616</v>
      </c>
      <c r="E83" s="12">
        <v>89</v>
      </c>
      <c r="F83" s="144" t="s">
        <v>1617</v>
      </c>
    </row>
    <row r="84" spans="1:6" ht="145">
      <c r="A84" s="143" t="s">
        <v>1618</v>
      </c>
      <c r="B84" s="144" t="s">
        <v>1619</v>
      </c>
      <c r="E84" s="12">
        <v>82</v>
      </c>
      <c r="F84" s="144" t="s">
        <v>1416</v>
      </c>
    </row>
    <row r="85" spans="1:6" ht="130.5">
      <c r="A85" s="143" t="s">
        <v>1620</v>
      </c>
      <c r="B85" s="144" t="s">
        <v>1621</v>
      </c>
      <c r="E85" s="12">
        <v>125</v>
      </c>
      <c r="F85" s="144" t="s">
        <v>1622</v>
      </c>
    </row>
    <row r="86" spans="1:6" ht="145">
      <c r="A86" s="143" t="s">
        <v>1623</v>
      </c>
      <c r="B86" s="144" t="s">
        <v>1624</v>
      </c>
      <c r="E86" s="12">
        <v>84</v>
      </c>
      <c r="F86" s="144" t="s">
        <v>1625</v>
      </c>
    </row>
    <row r="87" spans="1:6" ht="101.5">
      <c r="A87" s="143" t="s">
        <v>1626</v>
      </c>
      <c r="B87" s="144" t="s">
        <v>1627</v>
      </c>
      <c r="E87" s="12">
        <v>72</v>
      </c>
      <c r="F87" s="144" t="s">
        <v>1628</v>
      </c>
    </row>
    <row r="88" spans="1:6" ht="101.5">
      <c r="A88" s="143" t="s">
        <v>1629</v>
      </c>
      <c r="B88" s="144" t="s">
        <v>1630</v>
      </c>
      <c r="E88" s="12">
        <v>75</v>
      </c>
      <c r="F88" s="144" t="s">
        <v>1631</v>
      </c>
    </row>
    <row r="89" spans="1:6" ht="130.5">
      <c r="A89" s="143" t="s">
        <v>1632</v>
      </c>
      <c r="B89" s="144" t="s">
        <v>1633</v>
      </c>
      <c r="E89" s="12">
        <v>134</v>
      </c>
      <c r="F89" s="144" t="s">
        <v>1634</v>
      </c>
    </row>
    <row r="90" spans="1:6" ht="145">
      <c r="A90" s="143" t="s">
        <v>1635</v>
      </c>
      <c r="B90" s="144" t="s">
        <v>1636</v>
      </c>
      <c r="E90" s="12">
        <v>124</v>
      </c>
      <c r="F90" s="144" t="s">
        <v>1637</v>
      </c>
    </row>
    <row r="91" spans="1:6" ht="159.5">
      <c r="A91" s="143" t="s">
        <v>1638</v>
      </c>
      <c r="B91" s="144" t="s">
        <v>1639</v>
      </c>
      <c r="E91" s="12">
        <v>130</v>
      </c>
      <c r="F91" s="144" t="s">
        <v>1640</v>
      </c>
    </row>
    <row r="92" spans="1:6" ht="130.5">
      <c r="A92" s="143" t="s">
        <v>1641</v>
      </c>
      <c r="B92" s="144" t="s">
        <v>1642</v>
      </c>
      <c r="E92" s="12">
        <v>108</v>
      </c>
      <c r="F92" s="144" t="s">
        <v>1643</v>
      </c>
    </row>
    <row r="93" spans="1:6" ht="145">
      <c r="A93" s="143" t="s">
        <v>1644</v>
      </c>
      <c r="B93" s="144" t="s">
        <v>1645</v>
      </c>
      <c r="E93" s="12">
        <v>101</v>
      </c>
      <c r="F93" s="144" t="s">
        <v>1646</v>
      </c>
    </row>
    <row r="94" spans="1:6" ht="130.5">
      <c r="A94" s="143" t="s">
        <v>1647</v>
      </c>
      <c r="B94" s="144" t="s">
        <v>1648</v>
      </c>
      <c r="E94" s="12">
        <v>118</v>
      </c>
      <c r="F94" s="144" t="s">
        <v>1649</v>
      </c>
    </row>
    <row r="95" spans="1:6" ht="159.5">
      <c r="A95" s="143" t="s">
        <v>1650</v>
      </c>
      <c r="B95" s="144" t="s">
        <v>1651</v>
      </c>
      <c r="E95" s="12">
        <v>26</v>
      </c>
      <c r="F95" s="144" t="s">
        <v>1652</v>
      </c>
    </row>
    <row r="96" spans="1:6" ht="145">
      <c r="A96" s="143" t="s">
        <v>236</v>
      </c>
      <c r="B96" s="144" t="s">
        <v>1653</v>
      </c>
      <c r="E96" s="12">
        <v>91</v>
      </c>
      <c r="F96" s="144" t="s">
        <v>1654</v>
      </c>
    </row>
    <row r="97" spans="1:6" ht="391.5">
      <c r="A97" s="143" t="s">
        <v>234</v>
      </c>
      <c r="B97" s="144" t="s">
        <v>1655</v>
      </c>
      <c r="E97" s="12">
        <v>241</v>
      </c>
      <c r="F97" s="144" t="s">
        <v>1656</v>
      </c>
    </row>
    <row r="98" spans="1:6" ht="130.5">
      <c r="A98" s="143" t="s">
        <v>1657</v>
      </c>
      <c r="B98" s="144" t="s">
        <v>1658</v>
      </c>
      <c r="E98" s="12">
        <v>240</v>
      </c>
      <c r="F98" s="144" t="s">
        <v>1659</v>
      </c>
    </row>
    <row r="99" spans="1:6" ht="145">
      <c r="A99" s="143" t="s">
        <v>232</v>
      </c>
      <c r="B99" s="144" t="s">
        <v>1660</v>
      </c>
      <c r="E99" s="12">
        <v>5</v>
      </c>
      <c r="F99" s="144" t="s">
        <v>1661</v>
      </c>
    </row>
    <row r="100" spans="1:6" ht="130.5">
      <c r="A100" s="143" t="s">
        <v>1662</v>
      </c>
      <c r="B100" s="144" t="s">
        <v>1663</v>
      </c>
      <c r="E100" s="12">
        <v>72</v>
      </c>
      <c r="F100" s="144" t="s">
        <v>1628</v>
      </c>
    </row>
    <row r="101" spans="1:6" ht="145">
      <c r="A101" s="143" t="s">
        <v>1664</v>
      </c>
      <c r="B101" s="144" t="s">
        <v>1665</v>
      </c>
      <c r="E101" s="12">
        <v>52</v>
      </c>
      <c r="F101" s="144" t="s">
        <v>1666</v>
      </c>
    </row>
    <row r="102" spans="1:6" ht="275.5">
      <c r="A102" s="143" t="s">
        <v>1667</v>
      </c>
      <c r="B102" s="144" t="s">
        <v>1668</v>
      </c>
      <c r="E102" s="12">
        <v>68</v>
      </c>
      <c r="F102" s="144" t="s">
        <v>1669</v>
      </c>
    </row>
    <row r="103" spans="1:6" ht="145">
      <c r="A103" s="143" t="s">
        <v>1670</v>
      </c>
      <c r="B103" s="144" t="s">
        <v>1671</v>
      </c>
      <c r="E103" s="12">
        <v>246</v>
      </c>
      <c r="F103" s="144" t="s">
        <v>1672</v>
      </c>
    </row>
    <row r="104" spans="1:6" ht="101.5">
      <c r="A104" s="143" t="s">
        <v>1673</v>
      </c>
      <c r="B104" s="144" t="s">
        <v>1674</v>
      </c>
      <c r="E104" s="12">
        <v>103</v>
      </c>
      <c r="F104" s="144" t="s">
        <v>1675</v>
      </c>
    </row>
    <row r="105" spans="1:6" ht="362.5">
      <c r="A105" s="143" t="s">
        <v>1676</v>
      </c>
      <c r="B105" s="144" t="s">
        <v>1677</v>
      </c>
      <c r="E105" s="12">
        <v>142</v>
      </c>
      <c r="F105" s="144" t="s">
        <v>1678</v>
      </c>
    </row>
    <row r="106" spans="1:6" ht="130.5">
      <c r="A106" s="143" t="s">
        <v>1679</v>
      </c>
      <c r="B106" s="144" t="s">
        <v>1680</v>
      </c>
      <c r="E106" s="12">
        <v>84</v>
      </c>
      <c r="F106" s="144" t="s">
        <v>1625</v>
      </c>
    </row>
    <row r="107" spans="1:6" ht="174">
      <c r="A107" s="143" t="s">
        <v>1681</v>
      </c>
      <c r="B107" s="144" t="s">
        <v>1682</v>
      </c>
      <c r="E107" s="12">
        <v>85</v>
      </c>
      <c r="F107" s="144" t="s">
        <v>1608</v>
      </c>
    </row>
    <row r="108" spans="1:6" ht="101.5">
      <c r="A108" s="143" t="s">
        <v>1683</v>
      </c>
      <c r="B108" s="144" t="s">
        <v>1684</v>
      </c>
      <c r="E108" s="12">
        <v>0</v>
      </c>
    </row>
    <row r="109" spans="1:6" ht="145">
      <c r="A109" s="143" t="s">
        <v>1685</v>
      </c>
      <c r="B109" s="144" t="s">
        <v>1686</v>
      </c>
      <c r="E109" s="12">
        <v>96</v>
      </c>
      <c r="F109" s="144" t="s">
        <v>1687</v>
      </c>
    </row>
    <row r="110" spans="1:6" ht="145">
      <c r="A110" s="143" t="s">
        <v>1688</v>
      </c>
      <c r="B110" s="144" t="s">
        <v>1689</v>
      </c>
      <c r="E110" s="12">
        <v>114</v>
      </c>
      <c r="F110" s="144" t="s">
        <v>1690</v>
      </c>
    </row>
    <row r="111" spans="1:6" ht="391.5">
      <c r="A111" s="143" t="s">
        <v>1691</v>
      </c>
      <c r="B111" s="144" t="s">
        <v>1692</v>
      </c>
      <c r="E111" s="12">
        <v>28</v>
      </c>
      <c r="F111" s="144" t="s">
        <v>1519</v>
      </c>
    </row>
    <row r="112" spans="1:6" ht="188.5">
      <c r="A112" s="143" t="s">
        <v>1693</v>
      </c>
      <c r="B112" s="144" t="s">
        <v>1694</v>
      </c>
      <c r="E112" s="12">
        <v>0</v>
      </c>
      <c r="F112" s="144" t="s">
        <v>1695</v>
      </c>
    </row>
    <row r="113" spans="1:6" ht="406">
      <c r="A113" s="143" t="s">
        <v>1696</v>
      </c>
      <c r="B113" s="144" t="s">
        <v>1697</v>
      </c>
      <c r="E113" s="12">
        <v>149</v>
      </c>
      <c r="F113" s="144" t="s">
        <v>1580</v>
      </c>
    </row>
    <row r="114" spans="1:6" ht="159.5">
      <c r="A114" s="143" t="s">
        <v>1698</v>
      </c>
      <c r="B114" s="144" t="s">
        <v>1699</v>
      </c>
      <c r="E114" s="12">
        <v>90</v>
      </c>
      <c r="F114" s="144" t="s">
        <v>1700</v>
      </c>
    </row>
    <row r="115" spans="1:6" ht="101.5">
      <c r="A115" s="143" t="s">
        <v>1701</v>
      </c>
      <c r="B115" s="144" t="s">
        <v>1702</v>
      </c>
      <c r="E115" s="12">
        <v>153</v>
      </c>
      <c r="F115" s="144" t="s">
        <v>1703</v>
      </c>
    </row>
    <row r="116" spans="1:6" ht="145">
      <c r="A116" s="143" t="s">
        <v>1704</v>
      </c>
      <c r="B116" s="144" t="s">
        <v>1705</v>
      </c>
      <c r="E116" s="12">
        <v>14</v>
      </c>
      <c r="F116" s="144" t="s">
        <v>1706</v>
      </c>
    </row>
    <row r="117" spans="1:6" ht="87">
      <c r="A117" s="143" t="s">
        <v>1707</v>
      </c>
      <c r="B117" s="144" t="s">
        <v>1708</v>
      </c>
      <c r="E117" s="12">
        <v>29</v>
      </c>
      <c r="F117" s="144" t="s">
        <v>1709</v>
      </c>
    </row>
    <row r="118" spans="1:6" ht="319">
      <c r="A118" s="143" t="s">
        <v>1710</v>
      </c>
      <c r="B118" s="144" t="s">
        <v>1711</v>
      </c>
      <c r="E118" s="12">
        <v>74</v>
      </c>
      <c r="F118" s="144" t="s">
        <v>1419</v>
      </c>
    </row>
    <row r="119" spans="1:6" ht="116">
      <c r="A119" s="143" t="s">
        <v>1712</v>
      </c>
      <c r="B119" s="144" t="s">
        <v>1713</v>
      </c>
      <c r="E119" s="12">
        <v>32</v>
      </c>
      <c r="F119" s="144" t="s">
        <v>1714</v>
      </c>
    </row>
    <row r="120" spans="1:6" ht="145">
      <c r="A120" s="143" t="s">
        <v>1715</v>
      </c>
      <c r="B120" s="144" t="s">
        <v>1716</v>
      </c>
      <c r="E120" s="12">
        <v>23</v>
      </c>
      <c r="F120" s="144" t="s">
        <v>1717</v>
      </c>
    </row>
    <row r="121" spans="1:6" ht="290">
      <c r="A121" s="143" t="s">
        <v>1718</v>
      </c>
      <c r="B121" s="144" t="s">
        <v>1719</v>
      </c>
      <c r="E121" s="12">
        <v>28</v>
      </c>
      <c r="F121" s="144" t="s">
        <v>1519</v>
      </c>
    </row>
    <row r="122" spans="1:6" ht="319">
      <c r="A122" s="143" t="s">
        <v>229</v>
      </c>
      <c r="B122" s="144" t="s">
        <v>1720</v>
      </c>
      <c r="E122" s="12">
        <v>9</v>
      </c>
      <c r="F122" s="144" t="s">
        <v>1721</v>
      </c>
    </row>
    <row r="123" spans="1:6" ht="174">
      <c r="A123" s="143" t="s">
        <v>1722</v>
      </c>
      <c r="B123" s="144" t="s">
        <v>1723</v>
      </c>
      <c r="E123" s="12">
        <v>76</v>
      </c>
      <c r="F123" s="144" t="s">
        <v>1724</v>
      </c>
    </row>
    <row r="124" spans="1:6" ht="174">
      <c r="A124" s="143" t="s">
        <v>1725</v>
      </c>
      <c r="B124" s="144" t="s">
        <v>1726</v>
      </c>
      <c r="E124" s="12">
        <v>119</v>
      </c>
      <c r="F124" s="144" t="s">
        <v>1727</v>
      </c>
    </row>
    <row r="125" spans="1:6" ht="188.5">
      <c r="A125" s="143" t="s">
        <v>1728</v>
      </c>
      <c r="B125" s="144" t="s">
        <v>1729</v>
      </c>
      <c r="E125" s="12">
        <v>132</v>
      </c>
      <c r="F125" s="144" t="s">
        <v>1730</v>
      </c>
    </row>
    <row r="126" spans="1:6" ht="130.5">
      <c r="A126" s="143" t="s">
        <v>1731</v>
      </c>
      <c r="B126" s="144" t="s">
        <v>1732</v>
      </c>
      <c r="E126" s="12">
        <v>18</v>
      </c>
      <c r="F126" s="144" t="s">
        <v>1733</v>
      </c>
    </row>
    <row r="127" spans="1:6" ht="174">
      <c r="A127" s="143" t="s">
        <v>227</v>
      </c>
      <c r="B127" s="144" t="s">
        <v>1734</v>
      </c>
      <c r="E127" s="12">
        <v>153</v>
      </c>
      <c r="F127" s="144" t="s">
        <v>1703</v>
      </c>
    </row>
    <row r="128" spans="1:6" ht="116">
      <c r="A128" s="143" t="s">
        <v>1735</v>
      </c>
      <c r="B128" s="144" t="s">
        <v>1736</v>
      </c>
      <c r="E128" s="12">
        <v>0</v>
      </c>
      <c r="F128" s="12"/>
    </row>
    <row r="129" spans="1:6" ht="116">
      <c r="A129" s="143" t="s">
        <v>1737</v>
      </c>
      <c r="B129" s="144" t="s">
        <v>1738</v>
      </c>
      <c r="E129" s="12">
        <v>190</v>
      </c>
      <c r="F129" s="144" t="s">
        <v>1739</v>
      </c>
    </row>
    <row r="130" spans="1:6" ht="130.5">
      <c r="A130" s="143" t="s">
        <v>1740</v>
      </c>
      <c r="B130" s="144" t="s">
        <v>1741</v>
      </c>
      <c r="E130" s="12">
        <v>220</v>
      </c>
      <c r="F130" s="144" t="s">
        <v>1742</v>
      </c>
    </row>
    <row r="131" spans="1:6" ht="275.5">
      <c r="A131" s="143" t="s">
        <v>1743</v>
      </c>
      <c r="B131" s="144" t="s">
        <v>1744</v>
      </c>
      <c r="E131" s="12">
        <v>242</v>
      </c>
      <c r="F131" s="144" t="s">
        <v>1745</v>
      </c>
    </row>
    <row r="132" spans="1:6" ht="145">
      <c r="A132" s="143" t="s">
        <v>1746</v>
      </c>
      <c r="B132" s="144" t="s">
        <v>1747</v>
      </c>
      <c r="E132" s="12">
        <v>155</v>
      </c>
      <c r="F132" s="144" t="s">
        <v>1748</v>
      </c>
    </row>
    <row r="133" spans="1:6" ht="406">
      <c r="A133" s="143" t="s">
        <v>1749</v>
      </c>
      <c r="B133" s="144" t="s">
        <v>1750</v>
      </c>
      <c r="E133" s="12">
        <v>109</v>
      </c>
      <c r="F133" s="144" t="s">
        <v>1751</v>
      </c>
    </row>
    <row r="134" spans="1:6" ht="130.5">
      <c r="A134" s="143" t="s">
        <v>224</v>
      </c>
      <c r="B134" s="144" t="s">
        <v>1752</v>
      </c>
      <c r="E134" s="12">
        <v>123</v>
      </c>
      <c r="F134" s="144" t="s">
        <v>1422</v>
      </c>
    </row>
    <row r="135" spans="1:6" ht="409.5">
      <c r="A135" s="143" t="s">
        <v>1753</v>
      </c>
      <c r="B135" s="144" t="s">
        <v>1754</v>
      </c>
      <c r="E135" s="12">
        <v>165</v>
      </c>
      <c r="F135" s="144" t="s">
        <v>1755</v>
      </c>
    </row>
    <row r="136" spans="1:6" ht="145">
      <c r="A136" s="143" t="s">
        <v>1756</v>
      </c>
      <c r="B136" s="144" t="s">
        <v>1757</v>
      </c>
      <c r="E136" s="12">
        <v>116</v>
      </c>
      <c r="F136" s="144" t="s">
        <v>1611</v>
      </c>
    </row>
    <row r="137" spans="1:6" ht="409.5">
      <c r="A137" s="143" t="s">
        <v>1758</v>
      </c>
      <c r="B137" s="144" t="s">
        <v>1759</v>
      </c>
      <c r="E137" s="12">
        <v>62</v>
      </c>
      <c r="F137" s="144" t="s">
        <v>1532</v>
      </c>
    </row>
    <row r="138" spans="1:6" ht="145">
      <c r="A138" s="143" t="s">
        <v>1760</v>
      </c>
      <c r="B138" s="144" t="s">
        <v>1761</v>
      </c>
      <c r="E138" s="12">
        <v>243</v>
      </c>
      <c r="F138" s="144" t="s">
        <v>1762</v>
      </c>
    </row>
    <row r="139" spans="1:6" ht="145">
      <c r="A139" s="143" t="s">
        <v>1763</v>
      </c>
      <c r="B139" s="144" t="s">
        <v>1764</v>
      </c>
      <c r="E139" s="12">
        <v>235</v>
      </c>
      <c r="F139" s="144" t="s">
        <v>1765</v>
      </c>
    </row>
    <row r="140" spans="1:6" ht="246.5">
      <c r="A140" s="143" t="s">
        <v>1766</v>
      </c>
      <c r="B140" s="144" t="s">
        <v>1767</v>
      </c>
      <c r="E140" s="12">
        <v>156</v>
      </c>
      <c r="F140" s="144" t="s">
        <v>1768</v>
      </c>
    </row>
    <row r="141" spans="1:6" ht="145">
      <c r="A141" s="143" t="s">
        <v>1769</v>
      </c>
      <c r="B141" s="144" t="s">
        <v>1770</v>
      </c>
      <c r="E141" s="12">
        <v>63</v>
      </c>
      <c r="F141" s="144" t="s">
        <v>1471</v>
      </c>
    </row>
    <row r="142" spans="1:6" ht="174">
      <c r="A142" s="143" t="s">
        <v>222</v>
      </c>
      <c r="B142" s="144" t="s">
        <v>1771</v>
      </c>
      <c r="E142" s="12">
        <v>157</v>
      </c>
      <c r="F142" s="144" t="s">
        <v>1772</v>
      </c>
    </row>
    <row r="143" spans="1:6" ht="145">
      <c r="A143" s="143" t="s">
        <v>1773</v>
      </c>
      <c r="B143" s="144" t="s">
        <v>1774</v>
      </c>
      <c r="E143" s="12">
        <v>33</v>
      </c>
      <c r="F143" s="144" t="s">
        <v>1775</v>
      </c>
    </row>
    <row r="144" spans="1:6" ht="145">
      <c r="A144" s="143" t="s">
        <v>220</v>
      </c>
      <c r="B144" s="144" t="s">
        <v>1776</v>
      </c>
      <c r="E144" s="12">
        <v>227</v>
      </c>
      <c r="F144" s="144" t="s">
        <v>1777</v>
      </c>
    </row>
    <row r="145" spans="1:6" ht="409.5">
      <c r="A145" s="143" t="s">
        <v>1778</v>
      </c>
      <c r="B145" s="144" t="s">
        <v>1779</v>
      </c>
      <c r="E145" s="12">
        <v>169</v>
      </c>
      <c r="F145" s="144" t="s">
        <v>1780</v>
      </c>
    </row>
    <row r="146" spans="1:6" ht="145">
      <c r="A146" s="143" t="s">
        <v>1781</v>
      </c>
      <c r="B146" s="144" t="s">
        <v>1782</v>
      </c>
      <c r="E146" s="12">
        <v>160</v>
      </c>
      <c r="F146" s="144" t="s">
        <v>1783</v>
      </c>
    </row>
    <row r="147" spans="1:6" ht="174">
      <c r="A147" s="143" t="s">
        <v>74</v>
      </c>
      <c r="B147" s="144" t="s">
        <v>1784</v>
      </c>
      <c r="E147" s="12">
        <v>18</v>
      </c>
      <c r="F147" s="144" t="s">
        <v>1733</v>
      </c>
    </row>
    <row r="148" spans="1:6" ht="145">
      <c r="A148" s="143" t="s">
        <v>1785</v>
      </c>
      <c r="B148" s="144" t="s">
        <v>1786</v>
      </c>
      <c r="E148" s="12">
        <v>61</v>
      </c>
      <c r="F148" s="144" t="s">
        <v>1787</v>
      </c>
    </row>
    <row r="149" spans="1:6" ht="145">
      <c r="A149" s="143" t="s">
        <v>1788</v>
      </c>
      <c r="B149" s="144" t="s">
        <v>1789</v>
      </c>
      <c r="E149" s="12">
        <v>230</v>
      </c>
      <c r="F149" s="144" t="s">
        <v>1790</v>
      </c>
    </row>
    <row r="150" spans="1:6" ht="377">
      <c r="A150" s="143" t="s">
        <v>218</v>
      </c>
      <c r="B150" s="144" t="s">
        <v>1791</v>
      </c>
      <c r="E150" s="12">
        <v>163</v>
      </c>
      <c r="F150" s="144" t="s">
        <v>1792</v>
      </c>
    </row>
    <row r="151" spans="1:6" ht="145">
      <c r="A151" s="143" t="s">
        <v>1793</v>
      </c>
      <c r="B151" s="144" t="s">
        <v>1794</v>
      </c>
      <c r="E151" s="12">
        <v>116</v>
      </c>
      <c r="F151" s="144" t="s">
        <v>1611</v>
      </c>
    </row>
    <row r="152" spans="1:6" ht="203">
      <c r="A152" s="143" t="s">
        <v>216</v>
      </c>
      <c r="B152" s="144" t="s">
        <v>1795</v>
      </c>
      <c r="E152" s="12">
        <v>165</v>
      </c>
      <c r="F152" s="144" t="s">
        <v>1755</v>
      </c>
    </row>
    <row r="153" spans="1:6" ht="130.5">
      <c r="A153" s="143" t="s">
        <v>211</v>
      </c>
      <c r="B153" s="144" t="s">
        <v>1796</v>
      </c>
      <c r="E153" s="12">
        <v>84</v>
      </c>
      <c r="F153" s="144" t="s">
        <v>1625</v>
      </c>
    </row>
    <row r="154" spans="1:6" ht="275.5">
      <c r="A154" s="143" t="s">
        <v>1797</v>
      </c>
      <c r="B154" s="144" t="s">
        <v>1798</v>
      </c>
      <c r="E154" s="12">
        <v>164</v>
      </c>
      <c r="F154" s="144" t="s">
        <v>1799</v>
      </c>
    </row>
    <row r="155" spans="1:6" ht="261">
      <c r="A155" s="143" t="s">
        <v>1800</v>
      </c>
      <c r="B155" s="144" t="s">
        <v>1801</v>
      </c>
      <c r="E155" s="12">
        <v>225</v>
      </c>
      <c r="F155" s="144" t="s">
        <v>1802</v>
      </c>
    </row>
    <row r="156" spans="1:6" ht="188.5">
      <c r="A156" s="143" t="s">
        <v>209</v>
      </c>
      <c r="B156" s="144" t="s">
        <v>1803</v>
      </c>
      <c r="E156" s="12">
        <v>159</v>
      </c>
      <c r="F156" s="144" t="s">
        <v>1804</v>
      </c>
    </row>
    <row r="157" spans="1:6" ht="145">
      <c r="A157" s="143" t="s">
        <v>1805</v>
      </c>
      <c r="B157" s="144" t="s">
        <v>1806</v>
      </c>
      <c r="E157" s="12">
        <v>187</v>
      </c>
      <c r="F157" s="144" t="s">
        <v>1807</v>
      </c>
    </row>
    <row r="158" spans="1:6" ht="145">
      <c r="A158" s="143" t="s">
        <v>1808</v>
      </c>
      <c r="B158" s="144" t="s">
        <v>1809</v>
      </c>
      <c r="E158" s="12">
        <v>37</v>
      </c>
      <c r="F158" s="144" t="s">
        <v>1507</v>
      </c>
    </row>
    <row r="159" spans="1:6" ht="145">
      <c r="A159" s="143" t="s">
        <v>1810</v>
      </c>
      <c r="B159" s="144" t="s">
        <v>1811</v>
      </c>
      <c r="E159" s="12">
        <v>231</v>
      </c>
      <c r="F159" s="144" t="s">
        <v>1812</v>
      </c>
    </row>
    <row r="160" spans="1:6" ht="145">
      <c r="A160" s="143" t="s">
        <v>1813</v>
      </c>
      <c r="B160" s="144" t="s">
        <v>1814</v>
      </c>
      <c r="E160" s="12">
        <v>67</v>
      </c>
      <c r="F160" s="144" t="s">
        <v>1439</v>
      </c>
    </row>
    <row r="161" spans="1:6" ht="232">
      <c r="A161" s="143" t="s">
        <v>1815</v>
      </c>
      <c r="B161" s="144" t="s">
        <v>1816</v>
      </c>
      <c r="E161" s="12">
        <v>168</v>
      </c>
      <c r="F161" s="144" t="s">
        <v>1817</v>
      </c>
    </row>
    <row r="162" spans="1:6" ht="145">
      <c r="A162" s="143" t="s">
        <v>1818</v>
      </c>
      <c r="B162" s="144" t="s">
        <v>1819</v>
      </c>
      <c r="E162" s="12">
        <v>0</v>
      </c>
    </row>
    <row r="163" spans="1:6" ht="101.5">
      <c r="A163" s="143" t="s">
        <v>1820</v>
      </c>
      <c r="B163" s="144" t="s">
        <v>1821</v>
      </c>
      <c r="E163" s="12">
        <v>0</v>
      </c>
    </row>
    <row r="164" spans="1:6" ht="145">
      <c r="A164" s="143" t="s">
        <v>207</v>
      </c>
      <c r="B164" s="144" t="s">
        <v>1822</v>
      </c>
      <c r="E164" s="12">
        <v>170</v>
      </c>
      <c r="F164" s="144" t="s">
        <v>1823</v>
      </c>
    </row>
    <row r="165" spans="1:6" ht="188.5">
      <c r="A165" s="143" t="s">
        <v>1824</v>
      </c>
      <c r="B165" s="144" t="s">
        <v>1825</v>
      </c>
      <c r="E165" s="12">
        <v>123</v>
      </c>
      <c r="F165" s="144" t="s">
        <v>1422</v>
      </c>
    </row>
    <row r="166" spans="1:6" ht="130.5">
      <c r="A166" s="143" t="s">
        <v>1826</v>
      </c>
      <c r="B166" s="144" t="s">
        <v>1827</v>
      </c>
      <c r="E166" s="12">
        <v>82</v>
      </c>
      <c r="F166" s="144" t="s">
        <v>1828</v>
      </c>
    </row>
    <row r="167" spans="1:6" ht="130.5">
      <c r="A167" s="143" t="s">
        <v>1829</v>
      </c>
      <c r="B167" s="144" t="s">
        <v>1830</v>
      </c>
      <c r="E167" s="12">
        <v>0</v>
      </c>
    </row>
    <row r="168" spans="1:6" ht="145">
      <c r="A168" s="143" t="s">
        <v>1831</v>
      </c>
      <c r="B168" s="144" t="s">
        <v>1832</v>
      </c>
      <c r="E168" s="12">
        <v>135</v>
      </c>
      <c r="F168" s="144" t="s">
        <v>1833</v>
      </c>
    </row>
    <row r="169" spans="1:6" ht="145">
      <c r="A169" s="143" t="s">
        <v>1834</v>
      </c>
      <c r="B169" s="144" t="s">
        <v>1835</v>
      </c>
      <c r="E169" s="12">
        <v>128</v>
      </c>
      <c r="F169" s="144" t="s">
        <v>1836</v>
      </c>
    </row>
    <row r="170" spans="1:6" ht="145">
      <c r="A170" s="143" t="s">
        <v>1837</v>
      </c>
      <c r="B170" s="144" t="s">
        <v>1838</v>
      </c>
      <c r="E170" s="12">
        <v>145</v>
      </c>
      <c r="F170" s="144" t="s">
        <v>1839</v>
      </c>
    </row>
    <row r="171" spans="1:6" ht="145">
      <c r="A171" s="143" t="s">
        <v>1840</v>
      </c>
      <c r="B171" s="144" t="s">
        <v>1841</v>
      </c>
      <c r="E171" s="12">
        <v>158</v>
      </c>
      <c r="F171" s="144" t="s">
        <v>1842</v>
      </c>
    </row>
    <row r="172" spans="1:6" ht="145">
      <c r="A172" s="143" t="s">
        <v>205</v>
      </c>
      <c r="B172" s="144" t="s">
        <v>1843</v>
      </c>
      <c r="E172" s="12">
        <v>69</v>
      </c>
      <c r="F172" s="144" t="s">
        <v>1433</v>
      </c>
    </row>
    <row r="173" spans="1:6" ht="145">
      <c r="A173" s="143" t="s">
        <v>202</v>
      </c>
      <c r="B173" s="144" t="s">
        <v>1844</v>
      </c>
      <c r="E173" s="12">
        <v>104</v>
      </c>
      <c r="F173" s="144" t="s">
        <v>1540</v>
      </c>
    </row>
    <row r="174" spans="1:6" ht="409.5">
      <c r="A174" s="143" t="s">
        <v>1845</v>
      </c>
      <c r="B174" s="144" t="s">
        <v>1846</v>
      </c>
      <c r="E174" s="12">
        <v>246</v>
      </c>
      <c r="F174" s="144" t="s">
        <v>1672</v>
      </c>
    </row>
    <row r="175" spans="1:6" ht="145">
      <c r="A175" s="143" t="s">
        <v>1847</v>
      </c>
      <c r="B175" s="144" t="s">
        <v>1848</v>
      </c>
      <c r="E175" s="12">
        <v>164</v>
      </c>
      <c r="F175" s="144" t="s">
        <v>1799</v>
      </c>
    </row>
    <row r="176" spans="1:6" ht="409.5">
      <c r="A176" s="143" t="s">
        <v>1849</v>
      </c>
      <c r="B176" s="144" t="s">
        <v>1850</v>
      </c>
      <c r="E176" s="12">
        <v>161</v>
      </c>
      <c r="F176" s="144" t="s">
        <v>1851</v>
      </c>
    </row>
    <row r="177" spans="1:6" ht="188.5">
      <c r="A177" s="143" t="s">
        <v>1852</v>
      </c>
      <c r="B177" s="144" t="s">
        <v>1853</v>
      </c>
      <c r="E177" s="12">
        <v>118</v>
      </c>
      <c r="F177" s="144" t="s">
        <v>1649</v>
      </c>
    </row>
    <row r="178" spans="1:6" ht="377">
      <c r="A178" s="143" t="s">
        <v>1854</v>
      </c>
      <c r="B178" s="144" t="s">
        <v>1855</v>
      </c>
      <c r="E178" s="12">
        <v>166</v>
      </c>
      <c r="F178" s="144" t="s">
        <v>1856</v>
      </c>
    </row>
    <row r="179" spans="1:6" ht="409.5">
      <c r="A179" s="143" t="s">
        <v>1857</v>
      </c>
      <c r="B179" s="144" t="s">
        <v>1858</v>
      </c>
      <c r="E179" s="12">
        <v>243</v>
      </c>
      <c r="F179" s="144" t="s">
        <v>1762</v>
      </c>
    </row>
    <row r="180" spans="1:6" ht="159.5">
      <c r="A180" s="143" t="s">
        <v>1859</v>
      </c>
      <c r="B180" s="144" t="s">
        <v>1860</v>
      </c>
      <c r="E180" s="12">
        <v>167</v>
      </c>
      <c r="F180" s="144" t="s">
        <v>1861</v>
      </c>
    </row>
    <row r="181" spans="1:6" ht="145">
      <c r="A181" s="143" t="s">
        <v>200</v>
      </c>
      <c r="B181" s="144" t="s">
        <v>1862</v>
      </c>
      <c r="E181" s="12">
        <v>78</v>
      </c>
      <c r="F181" s="144" t="s">
        <v>1538</v>
      </c>
    </row>
    <row r="182" spans="1:6" ht="130.5">
      <c r="A182" s="143" t="s">
        <v>198</v>
      </c>
      <c r="B182" s="144" t="s">
        <v>1863</v>
      </c>
      <c r="E182" s="12">
        <v>105</v>
      </c>
      <c r="F182" s="144" t="s">
        <v>1513</v>
      </c>
    </row>
    <row r="183" spans="1:6" ht="319">
      <c r="A183" s="143" t="s">
        <v>1864</v>
      </c>
      <c r="B183" s="144" t="s">
        <v>1865</v>
      </c>
      <c r="E183" s="12">
        <v>247</v>
      </c>
      <c r="F183" s="144" t="s">
        <v>1866</v>
      </c>
    </row>
    <row r="184" spans="1:6" ht="145">
      <c r="A184" s="143" t="s">
        <v>1867</v>
      </c>
      <c r="B184" s="144" t="s">
        <v>1868</v>
      </c>
      <c r="E184" s="12">
        <v>177</v>
      </c>
      <c r="F184" s="144" t="s">
        <v>1869</v>
      </c>
    </row>
    <row r="185" spans="1:6" ht="188.5">
      <c r="A185" s="143" t="s">
        <v>1870</v>
      </c>
      <c r="B185" s="144" t="s">
        <v>1871</v>
      </c>
      <c r="E185" s="12">
        <v>178</v>
      </c>
      <c r="F185" s="144" t="s">
        <v>1872</v>
      </c>
    </row>
    <row r="186" spans="1:6" ht="409.5">
      <c r="A186" s="143" t="s">
        <v>1873</v>
      </c>
      <c r="B186" s="144" t="s">
        <v>1874</v>
      </c>
      <c r="E186" s="12">
        <v>8</v>
      </c>
      <c r="F186" s="144" t="s">
        <v>1488</v>
      </c>
    </row>
    <row r="187" spans="1:6" ht="409.5">
      <c r="A187" s="143" t="s">
        <v>1875</v>
      </c>
      <c r="B187" s="144" t="s">
        <v>1876</v>
      </c>
      <c r="E187" s="12">
        <v>114</v>
      </c>
      <c r="F187" s="144" t="s">
        <v>1690</v>
      </c>
    </row>
    <row r="188" spans="1:6" ht="188.5">
      <c r="A188" s="143" t="s">
        <v>1877</v>
      </c>
      <c r="B188" s="144" t="s">
        <v>1878</v>
      </c>
      <c r="E188" s="12">
        <v>173</v>
      </c>
      <c r="F188" s="144" t="s">
        <v>1879</v>
      </c>
    </row>
    <row r="189" spans="1:6" ht="409.5">
      <c r="A189" s="143" t="s">
        <v>1880</v>
      </c>
      <c r="B189" s="144" t="s">
        <v>1881</v>
      </c>
      <c r="E189" s="12">
        <v>183</v>
      </c>
      <c r="F189" s="144" t="s">
        <v>1882</v>
      </c>
    </row>
    <row r="190" spans="1:6" ht="145">
      <c r="A190" s="143" t="s">
        <v>1883</v>
      </c>
      <c r="B190" s="144" t="s">
        <v>1884</v>
      </c>
      <c r="E190" s="12">
        <v>32</v>
      </c>
      <c r="F190" s="144" t="s">
        <v>1714</v>
      </c>
    </row>
    <row r="191" spans="1:6" ht="130.5">
      <c r="A191" s="143" t="s">
        <v>196</v>
      </c>
      <c r="B191" s="144" t="s">
        <v>1885</v>
      </c>
      <c r="E191" s="12">
        <v>109</v>
      </c>
      <c r="F191" s="144" t="s">
        <v>1751</v>
      </c>
    </row>
    <row r="192" spans="1:6" ht="145">
      <c r="A192" s="143" t="s">
        <v>1886</v>
      </c>
      <c r="B192" s="144" t="s">
        <v>1887</v>
      </c>
      <c r="E192" s="12">
        <v>47</v>
      </c>
      <c r="F192" s="144" t="s">
        <v>1888</v>
      </c>
    </row>
    <row r="193" spans="1:6" ht="145">
      <c r="A193" s="143" t="s">
        <v>194</v>
      </c>
      <c r="B193" s="144" t="s">
        <v>1889</v>
      </c>
      <c r="E193" s="12">
        <v>181</v>
      </c>
      <c r="F193" s="144" t="s">
        <v>1890</v>
      </c>
    </row>
    <row r="194" spans="1:6" ht="145">
      <c r="A194" s="143" t="s">
        <v>1891</v>
      </c>
      <c r="B194" s="144" t="s">
        <v>1892</v>
      </c>
      <c r="E194" s="12">
        <v>76</v>
      </c>
      <c r="F194" s="144" t="s">
        <v>1724</v>
      </c>
    </row>
    <row r="195" spans="1:6" ht="145">
      <c r="A195" s="143" t="s">
        <v>1893</v>
      </c>
      <c r="B195" s="144" t="s">
        <v>1894</v>
      </c>
      <c r="E195" s="12">
        <v>190</v>
      </c>
      <c r="F195" s="144" t="s">
        <v>1739</v>
      </c>
    </row>
    <row r="196" spans="1:6" ht="145">
      <c r="A196" s="143" t="s">
        <v>1895</v>
      </c>
      <c r="B196" s="144" t="s">
        <v>1896</v>
      </c>
      <c r="E196" s="12">
        <v>188</v>
      </c>
      <c r="F196" s="144" t="s">
        <v>1897</v>
      </c>
    </row>
    <row r="197" spans="1:6" ht="145">
      <c r="A197" s="143" t="s">
        <v>192</v>
      </c>
      <c r="B197" s="144" t="s">
        <v>1898</v>
      </c>
      <c r="E197" s="12">
        <v>174</v>
      </c>
      <c r="F197" s="144" t="s">
        <v>1899</v>
      </c>
    </row>
    <row r="198" spans="1:6" ht="188.5">
      <c r="A198" s="143" t="s">
        <v>1900</v>
      </c>
      <c r="B198" s="144" t="s">
        <v>1901</v>
      </c>
      <c r="E198" s="12">
        <v>178</v>
      </c>
      <c r="F198" s="144" t="s">
        <v>1872</v>
      </c>
    </row>
    <row r="199" spans="1:6" ht="406">
      <c r="A199" s="143" t="s">
        <v>1902</v>
      </c>
      <c r="B199" s="144" t="s">
        <v>1903</v>
      </c>
      <c r="E199" s="12">
        <v>0</v>
      </c>
    </row>
    <row r="200" spans="1:6" ht="145">
      <c r="A200" s="143" t="s">
        <v>1904</v>
      </c>
      <c r="B200" s="144" t="s">
        <v>1905</v>
      </c>
      <c r="E200" s="12">
        <v>17</v>
      </c>
      <c r="F200" s="144" t="s">
        <v>1906</v>
      </c>
    </row>
    <row r="201" spans="1:6" ht="174">
      <c r="A201" s="143" t="s">
        <v>190</v>
      </c>
      <c r="B201" s="144" t="s">
        <v>1907</v>
      </c>
      <c r="E201" s="12">
        <v>112</v>
      </c>
      <c r="F201" s="144" t="s">
        <v>1908</v>
      </c>
    </row>
    <row r="202" spans="1:6" ht="159.5">
      <c r="A202" s="143" t="s">
        <v>188</v>
      </c>
      <c r="B202" s="144" t="s">
        <v>1909</v>
      </c>
      <c r="E202" s="12">
        <v>194</v>
      </c>
      <c r="F202" s="144" t="s">
        <v>1910</v>
      </c>
    </row>
    <row r="203" spans="1:6" ht="145">
      <c r="A203" s="143" t="s">
        <v>1911</v>
      </c>
      <c r="B203" s="144" t="s">
        <v>1912</v>
      </c>
      <c r="E203" s="12">
        <v>38</v>
      </c>
      <c r="F203" s="144" t="s">
        <v>1913</v>
      </c>
    </row>
    <row r="204" spans="1:6" ht="188.5">
      <c r="A204" s="143" t="s">
        <v>1914</v>
      </c>
      <c r="B204" s="144" t="s">
        <v>1915</v>
      </c>
      <c r="E204" s="12">
        <v>179</v>
      </c>
      <c r="F204" s="144" t="s">
        <v>1916</v>
      </c>
    </row>
    <row r="205" spans="1:6" ht="145">
      <c r="A205" s="143" t="s">
        <v>1917</v>
      </c>
      <c r="B205" s="144" t="s">
        <v>1918</v>
      </c>
      <c r="E205" s="12">
        <v>158</v>
      </c>
      <c r="F205" s="144" t="s">
        <v>1842</v>
      </c>
    </row>
    <row r="206" spans="1:6" ht="145">
      <c r="A206" s="143" t="s">
        <v>1919</v>
      </c>
      <c r="B206" s="144" t="s">
        <v>1920</v>
      </c>
      <c r="E206" s="12">
        <v>0</v>
      </c>
    </row>
    <row r="207" spans="1:6" ht="145">
      <c r="A207" s="143" t="s">
        <v>186</v>
      </c>
      <c r="B207" s="144" t="s">
        <v>1921</v>
      </c>
      <c r="E207" s="12">
        <v>115</v>
      </c>
      <c r="F207" s="144" t="s">
        <v>1493</v>
      </c>
    </row>
    <row r="208" spans="1:6" ht="116">
      <c r="A208" s="143" t="s">
        <v>1922</v>
      </c>
      <c r="B208" s="144" t="s">
        <v>1923</v>
      </c>
      <c r="E208" s="12">
        <v>237</v>
      </c>
      <c r="F208" s="144" t="s">
        <v>1924</v>
      </c>
    </row>
    <row r="209" spans="1:6" ht="130.5">
      <c r="A209" s="143" t="s">
        <v>1925</v>
      </c>
      <c r="B209" s="144" t="s">
        <v>1926</v>
      </c>
      <c r="E209" s="12">
        <v>185</v>
      </c>
      <c r="F209" s="144" t="s">
        <v>1927</v>
      </c>
    </row>
    <row r="210" spans="1:6" ht="145">
      <c r="A210" s="143" t="s">
        <v>1928</v>
      </c>
      <c r="B210" s="144" t="s">
        <v>1929</v>
      </c>
      <c r="E210" s="12">
        <v>191</v>
      </c>
      <c r="F210" s="144" t="s">
        <v>1930</v>
      </c>
    </row>
    <row r="211" spans="1:6" ht="232">
      <c r="A211" s="143" t="s">
        <v>1931</v>
      </c>
      <c r="B211" s="144" t="s">
        <v>1932</v>
      </c>
      <c r="E211" s="12">
        <v>156</v>
      </c>
      <c r="F211" s="144" t="s">
        <v>1768</v>
      </c>
    </row>
    <row r="212" spans="1:6" ht="145">
      <c r="A212" s="143" t="s">
        <v>1933</v>
      </c>
      <c r="B212" s="144" t="s">
        <v>1934</v>
      </c>
      <c r="E212" s="12">
        <v>96</v>
      </c>
      <c r="F212" s="144" t="s">
        <v>1687</v>
      </c>
    </row>
    <row r="213" spans="1:6" ht="275.5">
      <c r="A213" s="143" t="s">
        <v>1935</v>
      </c>
      <c r="B213" s="144" t="s">
        <v>1936</v>
      </c>
      <c r="E213" s="12">
        <v>195</v>
      </c>
      <c r="F213" s="144" t="s">
        <v>1937</v>
      </c>
    </row>
    <row r="214" spans="1:6" ht="409.5">
      <c r="A214" s="143" t="s">
        <v>1938</v>
      </c>
      <c r="B214" s="144" t="s">
        <v>1939</v>
      </c>
      <c r="E214" s="12">
        <v>72</v>
      </c>
      <c r="F214" s="144" t="s">
        <v>1628</v>
      </c>
    </row>
    <row r="215" spans="1:6" ht="130.5">
      <c r="A215" s="143" t="s">
        <v>1940</v>
      </c>
      <c r="B215" s="144" t="s">
        <v>1941</v>
      </c>
      <c r="E215" s="12">
        <v>45</v>
      </c>
      <c r="F215" s="144" t="s">
        <v>1942</v>
      </c>
    </row>
    <row r="216" spans="1:6" ht="145">
      <c r="A216" s="143" t="s">
        <v>1943</v>
      </c>
      <c r="B216" s="144" t="s">
        <v>1944</v>
      </c>
      <c r="E216" s="12">
        <v>188</v>
      </c>
      <c r="F216" s="144" t="s">
        <v>1897</v>
      </c>
    </row>
    <row r="217" spans="1:6" ht="409.5">
      <c r="A217" s="143" t="s">
        <v>184</v>
      </c>
      <c r="B217" s="144" t="s">
        <v>1945</v>
      </c>
      <c r="E217" s="12">
        <v>250</v>
      </c>
      <c r="F217" s="144" t="s">
        <v>1946</v>
      </c>
    </row>
    <row r="218" spans="1:6" ht="391.5">
      <c r="A218" s="143" t="s">
        <v>1947</v>
      </c>
      <c r="B218" s="144" t="s">
        <v>1948</v>
      </c>
      <c r="E218" s="12">
        <v>85</v>
      </c>
      <c r="F218" s="144" t="s">
        <v>1608</v>
      </c>
    </row>
    <row r="219" spans="1:6" ht="145">
      <c r="A219" s="143" t="s">
        <v>1949</v>
      </c>
      <c r="B219" s="144" t="s">
        <v>1950</v>
      </c>
      <c r="E219" s="12">
        <v>192</v>
      </c>
      <c r="F219" s="144" t="s">
        <v>1951</v>
      </c>
    </row>
    <row r="220" spans="1:6" ht="145">
      <c r="A220" s="143" t="s">
        <v>1952</v>
      </c>
      <c r="B220" s="144" t="s">
        <v>1953</v>
      </c>
      <c r="E220" s="12">
        <v>193</v>
      </c>
      <c r="F220" s="144" t="s">
        <v>1954</v>
      </c>
    </row>
    <row r="221" spans="1:6" ht="145">
      <c r="A221" s="143" t="s">
        <v>1955</v>
      </c>
      <c r="B221" s="144" t="s">
        <v>1956</v>
      </c>
      <c r="E221" s="12">
        <v>223</v>
      </c>
      <c r="F221" s="144" t="s">
        <v>1957</v>
      </c>
    </row>
    <row r="222" spans="1:6" ht="145">
      <c r="A222" s="143" t="s">
        <v>182</v>
      </c>
      <c r="B222" s="144" t="s">
        <v>1958</v>
      </c>
      <c r="E222" s="12">
        <v>182</v>
      </c>
      <c r="F222" s="144" t="s">
        <v>1959</v>
      </c>
    </row>
    <row r="223" spans="1:6" ht="145">
      <c r="A223" s="143" t="s">
        <v>1960</v>
      </c>
      <c r="B223" s="144" t="s">
        <v>1961</v>
      </c>
      <c r="E223" s="12">
        <v>66</v>
      </c>
      <c r="F223" s="144" t="s">
        <v>1594</v>
      </c>
    </row>
    <row r="224" spans="1:6" ht="409.5">
      <c r="A224" s="143" t="s">
        <v>1962</v>
      </c>
      <c r="B224" s="144" t="s">
        <v>1963</v>
      </c>
      <c r="E224" s="12">
        <v>77</v>
      </c>
      <c r="F224" s="144" t="s">
        <v>1565</v>
      </c>
    </row>
    <row r="225" spans="1:6" ht="145">
      <c r="A225" s="143" t="s">
        <v>1964</v>
      </c>
      <c r="B225" s="144" t="s">
        <v>1965</v>
      </c>
      <c r="E225" s="12">
        <v>138</v>
      </c>
      <c r="F225" s="144" t="s">
        <v>1966</v>
      </c>
    </row>
    <row r="226" spans="1:6" ht="188.5">
      <c r="A226" s="143" t="s">
        <v>1967</v>
      </c>
      <c r="B226" s="144" t="s">
        <v>1968</v>
      </c>
      <c r="E226" s="12">
        <v>175</v>
      </c>
      <c r="F226" s="144" t="s">
        <v>1969</v>
      </c>
    </row>
    <row r="227" spans="1:6" ht="362.5">
      <c r="A227" s="143" t="s">
        <v>1970</v>
      </c>
      <c r="B227" s="144" t="s">
        <v>1971</v>
      </c>
      <c r="E227" s="12">
        <v>251</v>
      </c>
      <c r="F227" s="144" t="s">
        <v>1972</v>
      </c>
    </row>
    <row r="228" spans="1:6" ht="145">
      <c r="A228" s="143" t="s">
        <v>1973</v>
      </c>
      <c r="B228" s="144" t="s">
        <v>1974</v>
      </c>
      <c r="E228" s="12">
        <v>0</v>
      </c>
    </row>
    <row r="229" spans="1:6" ht="290">
      <c r="A229" s="143" t="s">
        <v>1975</v>
      </c>
      <c r="B229" s="144" t="s">
        <v>1976</v>
      </c>
      <c r="E229" s="12">
        <v>44</v>
      </c>
      <c r="F229" s="144" t="s">
        <v>1456</v>
      </c>
    </row>
    <row r="230" spans="1:6" ht="145">
      <c r="A230" s="143" t="s">
        <v>1977</v>
      </c>
      <c r="B230" s="144" t="s">
        <v>1978</v>
      </c>
      <c r="E230" s="12">
        <v>176</v>
      </c>
      <c r="F230" s="144" t="s">
        <v>1979</v>
      </c>
    </row>
    <row r="231" spans="1:6" ht="145">
      <c r="A231" s="143" t="s">
        <v>180</v>
      </c>
      <c r="B231" s="144" t="s">
        <v>1980</v>
      </c>
      <c r="E231" s="12">
        <v>105</v>
      </c>
      <c r="F231" s="144" t="s">
        <v>1513</v>
      </c>
    </row>
    <row r="232" spans="1:6" ht="159.5">
      <c r="A232" s="143" t="s">
        <v>1981</v>
      </c>
      <c r="B232" s="144" t="s">
        <v>1982</v>
      </c>
      <c r="E232" s="12">
        <v>189</v>
      </c>
      <c r="F232" s="144" t="s">
        <v>1983</v>
      </c>
    </row>
    <row r="233" spans="1:6" ht="174">
      <c r="A233" s="143" t="s">
        <v>178</v>
      </c>
      <c r="B233" s="144" t="s">
        <v>1984</v>
      </c>
      <c r="E233" s="12">
        <v>192</v>
      </c>
      <c r="F233" s="144" t="s">
        <v>1951</v>
      </c>
    </row>
    <row r="234" spans="1:6" ht="145">
      <c r="A234" s="143" t="s">
        <v>176</v>
      </c>
      <c r="B234" s="144" t="s">
        <v>1985</v>
      </c>
      <c r="E234" s="12">
        <v>163</v>
      </c>
      <c r="F234" s="144" t="s">
        <v>1792</v>
      </c>
    </row>
    <row r="235" spans="1:6" ht="188.5">
      <c r="A235" s="143" t="s">
        <v>1986</v>
      </c>
      <c r="B235" s="144" t="s">
        <v>1987</v>
      </c>
      <c r="E235" s="12">
        <v>184</v>
      </c>
      <c r="F235" s="144" t="s">
        <v>1988</v>
      </c>
    </row>
    <row r="236" spans="1:6" ht="232">
      <c r="A236" s="143" t="s">
        <v>174</v>
      </c>
      <c r="B236" s="144" t="s">
        <v>1989</v>
      </c>
      <c r="E236" s="12">
        <v>39</v>
      </c>
      <c r="F236" s="144" t="s">
        <v>1990</v>
      </c>
    </row>
    <row r="237" spans="1:6" ht="145">
      <c r="A237" s="143" t="s">
        <v>1991</v>
      </c>
      <c r="B237" s="144" t="s">
        <v>1992</v>
      </c>
      <c r="E237" s="12">
        <v>172</v>
      </c>
      <c r="F237" s="144" t="s">
        <v>1993</v>
      </c>
    </row>
    <row r="238" spans="1:6" ht="145">
      <c r="A238" s="143" t="s">
        <v>172</v>
      </c>
      <c r="B238" s="144" t="s">
        <v>1994</v>
      </c>
      <c r="E238" s="12">
        <v>180</v>
      </c>
      <c r="F238" s="144" t="s">
        <v>1995</v>
      </c>
    </row>
    <row r="239" spans="1:6" ht="145">
      <c r="A239" s="143" t="s">
        <v>170</v>
      </c>
      <c r="B239" s="144" t="s">
        <v>1996</v>
      </c>
      <c r="E239" s="12">
        <v>186</v>
      </c>
      <c r="F239" s="144" t="s">
        <v>1997</v>
      </c>
    </row>
    <row r="240" spans="1:6" ht="145">
      <c r="A240" s="143" t="s">
        <v>1998</v>
      </c>
      <c r="B240" s="144" t="s">
        <v>1999</v>
      </c>
      <c r="E240" s="12">
        <v>187</v>
      </c>
      <c r="F240" s="144" t="s">
        <v>1807</v>
      </c>
    </row>
    <row r="241" spans="1:6" ht="333.5">
      <c r="A241" s="143" t="s">
        <v>168</v>
      </c>
      <c r="B241" s="144" t="s">
        <v>2000</v>
      </c>
      <c r="E241" s="12">
        <v>0</v>
      </c>
    </row>
    <row r="242" spans="1:6" ht="188.5">
      <c r="A242" s="143" t="s">
        <v>2001</v>
      </c>
      <c r="B242" s="144" t="s">
        <v>2002</v>
      </c>
      <c r="E242" s="12">
        <v>224</v>
      </c>
      <c r="F242" s="144" t="s">
        <v>2003</v>
      </c>
    </row>
    <row r="243" spans="1:6" ht="145">
      <c r="A243" s="143" t="s">
        <v>2004</v>
      </c>
      <c r="B243" s="144" t="s">
        <v>2005</v>
      </c>
      <c r="E243" s="12">
        <v>123</v>
      </c>
      <c r="F243" s="144" t="s">
        <v>1422</v>
      </c>
    </row>
    <row r="244" spans="1:6" ht="145">
      <c r="A244" s="143" t="s">
        <v>2006</v>
      </c>
      <c r="B244" s="144" t="s">
        <v>2007</v>
      </c>
      <c r="E244" s="12">
        <v>226</v>
      </c>
      <c r="F244" s="144" t="s">
        <v>2008</v>
      </c>
    </row>
    <row r="245" spans="1:6" ht="145">
      <c r="A245" s="143" t="s">
        <v>2009</v>
      </c>
      <c r="B245" s="144" t="s">
        <v>2010</v>
      </c>
      <c r="E245" s="12">
        <v>250</v>
      </c>
      <c r="F245" s="144" t="s">
        <v>1946</v>
      </c>
    </row>
    <row r="246" spans="1:6" ht="145">
      <c r="A246" s="143" t="s">
        <v>2011</v>
      </c>
      <c r="B246" s="144" t="s">
        <v>2012</v>
      </c>
      <c r="E246" s="12">
        <v>0</v>
      </c>
    </row>
    <row r="247" spans="1:6" ht="145">
      <c r="A247" s="143" t="s">
        <v>2013</v>
      </c>
      <c r="B247" s="144" t="s">
        <v>2014</v>
      </c>
      <c r="E247" s="12">
        <v>3</v>
      </c>
      <c r="F247" s="144" t="s">
        <v>1459</v>
      </c>
    </row>
    <row r="248" spans="1:6" ht="145">
      <c r="A248" s="143" t="s">
        <v>2015</v>
      </c>
      <c r="B248" s="144" t="s">
        <v>2016</v>
      </c>
      <c r="E248" s="12">
        <v>190</v>
      </c>
      <c r="F248" s="144" t="s">
        <v>1739</v>
      </c>
    </row>
    <row r="249" spans="1:6" ht="145">
      <c r="A249" s="143" t="s">
        <v>2017</v>
      </c>
      <c r="B249" s="144" t="s">
        <v>2018</v>
      </c>
      <c r="E249" s="12">
        <v>234</v>
      </c>
      <c r="F249" s="144" t="s">
        <v>2019</v>
      </c>
    </row>
    <row r="250" spans="1:6" ht="145">
      <c r="A250" s="143" t="s">
        <v>2020</v>
      </c>
      <c r="B250" s="144" t="s">
        <v>2021</v>
      </c>
      <c r="E250" s="12">
        <v>207</v>
      </c>
      <c r="F250" s="144" t="s">
        <v>2022</v>
      </c>
    </row>
    <row r="251" spans="1:6" ht="145">
      <c r="A251" s="143" t="s">
        <v>2023</v>
      </c>
      <c r="B251" s="144" t="s">
        <v>2024</v>
      </c>
      <c r="E251" s="12">
        <v>204</v>
      </c>
      <c r="F251" s="144" t="s">
        <v>2025</v>
      </c>
    </row>
    <row r="252" spans="1:6" ht="159.5">
      <c r="A252" s="143" t="s">
        <v>2026</v>
      </c>
      <c r="B252" s="144" t="s">
        <v>2027</v>
      </c>
      <c r="E252" s="12">
        <v>192</v>
      </c>
      <c r="F252" s="144" t="s">
        <v>1951</v>
      </c>
    </row>
    <row r="253" spans="1:6" ht="145">
      <c r="A253" s="143" t="s">
        <v>2028</v>
      </c>
      <c r="B253" s="144" t="s">
        <v>2029</v>
      </c>
      <c r="E253" s="12">
        <v>109</v>
      </c>
      <c r="F253" s="144" t="s">
        <v>1751</v>
      </c>
    </row>
    <row r="254" spans="1:6" ht="290">
      <c r="A254" s="143" t="s">
        <v>2030</v>
      </c>
      <c r="B254" s="144" t="s">
        <v>2031</v>
      </c>
      <c r="E254" s="12">
        <v>208</v>
      </c>
      <c r="F254" s="144" t="s">
        <v>2032</v>
      </c>
    </row>
    <row r="255" spans="1:6" ht="130.5">
      <c r="A255" s="143" t="s">
        <v>2033</v>
      </c>
      <c r="B255" s="144" t="s">
        <v>2034</v>
      </c>
      <c r="E255" s="12">
        <v>205</v>
      </c>
      <c r="F255" s="144" t="s">
        <v>2035</v>
      </c>
    </row>
    <row r="256" spans="1:6" ht="145">
      <c r="A256" s="143" t="s">
        <v>2036</v>
      </c>
      <c r="B256" s="144" t="s">
        <v>2037</v>
      </c>
      <c r="E256" s="12">
        <v>17</v>
      </c>
      <c r="F256" s="144" t="s">
        <v>1906</v>
      </c>
    </row>
    <row r="257" spans="1:6" ht="145">
      <c r="A257" s="143" t="s">
        <v>2038</v>
      </c>
      <c r="B257" s="144" t="s">
        <v>2039</v>
      </c>
      <c r="E257" s="12">
        <v>0</v>
      </c>
    </row>
    <row r="258" spans="1:6" ht="145">
      <c r="A258" s="143" t="s">
        <v>2040</v>
      </c>
      <c r="B258" s="144" t="s">
        <v>2041</v>
      </c>
      <c r="E258" s="12">
        <v>232</v>
      </c>
      <c r="F258" s="144" t="s">
        <v>2042</v>
      </c>
    </row>
    <row r="259" spans="1:6" ht="203">
      <c r="A259" s="143" t="s">
        <v>2043</v>
      </c>
      <c r="B259" s="144" t="s">
        <v>2044</v>
      </c>
      <c r="E259" s="12">
        <v>209</v>
      </c>
      <c r="F259" s="144" t="s">
        <v>2045</v>
      </c>
    </row>
    <row r="260" spans="1:6" ht="130.5">
      <c r="A260" s="143" t="s">
        <v>2046</v>
      </c>
      <c r="B260" s="144" t="s">
        <v>2047</v>
      </c>
      <c r="E260" s="12">
        <v>0</v>
      </c>
    </row>
    <row r="261" spans="1:6" ht="145">
      <c r="A261" s="143" t="s">
        <v>2048</v>
      </c>
      <c r="B261" s="144" t="s">
        <v>2049</v>
      </c>
      <c r="E261" s="12">
        <v>123</v>
      </c>
      <c r="F261" s="144" t="s">
        <v>1422</v>
      </c>
    </row>
    <row r="262" spans="1:6" ht="145">
      <c r="A262" s="143" t="s">
        <v>2050</v>
      </c>
      <c r="B262" s="144" t="s">
        <v>2051</v>
      </c>
      <c r="E262" s="12">
        <v>85</v>
      </c>
      <c r="F262" s="144" t="s">
        <v>1608</v>
      </c>
    </row>
    <row r="263" spans="1:6" ht="174">
      <c r="A263" s="143" t="s">
        <v>2052</v>
      </c>
      <c r="B263" s="144" t="s">
        <v>2053</v>
      </c>
      <c r="E263" s="12">
        <v>123</v>
      </c>
      <c r="F263" s="144" t="s">
        <v>1422</v>
      </c>
    </row>
    <row r="264" spans="1:6" ht="232">
      <c r="A264" s="143" t="s">
        <v>2054</v>
      </c>
      <c r="B264" s="144" t="s">
        <v>2055</v>
      </c>
      <c r="E264" s="12">
        <v>249</v>
      </c>
      <c r="F264" s="144" t="s">
        <v>2056</v>
      </c>
    </row>
    <row r="265" spans="1:6" ht="145">
      <c r="A265" s="143" t="s">
        <v>2057</v>
      </c>
      <c r="B265" s="144" t="s">
        <v>2058</v>
      </c>
      <c r="E265" s="12">
        <v>211</v>
      </c>
      <c r="F265" s="144" t="s">
        <v>2059</v>
      </c>
    </row>
    <row r="266" spans="1:6" ht="188.5">
      <c r="A266" s="143" t="s">
        <v>2060</v>
      </c>
      <c r="B266" s="144" t="s">
        <v>2061</v>
      </c>
      <c r="E266" s="12">
        <v>210</v>
      </c>
      <c r="F266" s="144" t="s">
        <v>2062</v>
      </c>
    </row>
    <row r="267" spans="1:6" ht="145">
      <c r="A267" s="143" t="s">
        <v>2063</v>
      </c>
      <c r="B267" s="144" t="s">
        <v>2064</v>
      </c>
      <c r="E267" s="12">
        <v>212</v>
      </c>
      <c r="F267" s="144" t="s">
        <v>2065</v>
      </c>
    </row>
    <row r="268" spans="1:6" ht="145">
      <c r="A268" s="143" t="s">
        <v>2066</v>
      </c>
      <c r="B268" s="144" t="s">
        <v>2067</v>
      </c>
      <c r="E268" s="12">
        <v>94</v>
      </c>
      <c r="F268" s="144" t="s">
        <v>2068</v>
      </c>
    </row>
    <row r="269" spans="1:6" ht="145">
      <c r="A269" s="143" t="s">
        <v>2069</v>
      </c>
      <c r="B269" s="144" t="s">
        <v>2070</v>
      </c>
      <c r="E269" s="12">
        <v>208</v>
      </c>
      <c r="F269" s="144" t="s">
        <v>2032</v>
      </c>
    </row>
    <row r="270" spans="1:6" ht="275.5">
      <c r="A270" s="143" t="s">
        <v>2071</v>
      </c>
      <c r="B270" s="144" t="s">
        <v>2072</v>
      </c>
      <c r="E270" s="12">
        <v>233</v>
      </c>
      <c r="F270" s="144" t="s">
        <v>2073</v>
      </c>
    </row>
    <row r="271" spans="1:6" ht="348">
      <c r="A271" s="143" t="s">
        <v>2074</v>
      </c>
      <c r="B271" s="144" t="s">
        <v>2075</v>
      </c>
      <c r="E271" s="12">
        <v>44</v>
      </c>
      <c r="F271" s="144" t="s">
        <v>1456</v>
      </c>
    </row>
    <row r="272" spans="1:6" ht="333.5">
      <c r="A272" s="143" t="s">
        <v>2076</v>
      </c>
      <c r="B272" s="144" t="s">
        <v>2077</v>
      </c>
      <c r="E272" s="12">
        <v>238</v>
      </c>
      <c r="F272" s="144" t="s">
        <v>2078</v>
      </c>
    </row>
    <row r="273" spans="1:6" ht="145">
      <c r="A273" s="143" t="s">
        <v>2079</v>
      </c>
      <c r="B273" s="144" t="s">
        <v>2080</v>
      </c>
      <c r="E273" s="12">
        <v>33</v>
      </c>
      <c r="F273" s="144" t="s">
        <v>1775</v>
      </c>
    </row>
    <row r="274" spans="1:6" ht="246.5">
      <c r="A274" s="143" t="s">
        <v>2081</v>
      </c>
      <c r="B274" s="144" t="s">
        <v>2082</v>
      </c>
      <c r="E274" s="12">
        <v>213</v>
      </c>
      <c r="F274" s="144" t="s">
        <v>2083</v>
      </c>
    </row>
    <row r="275" spans="1:6" ht="188.5">
      <c r="A275" s="143" t="s">
        <v>2084</v>
      </c>
      <c r="B275" s="144" t="s">
        <v>2085</v>
      </c>
      <c r="E275" s="12">
        <v>152</v>
      </c>
      <c r="F275" s="144" t="s">
        <v>2086</v>
      </c>
    </row>
    <row r="276" spans="1:6" ht="130.5">
      <c r="A276" s="143" t="s">
        <v>2087</v>
      </c>
      <c r="B276" s="144" t="s">
        <v>2088</v>
      </c>
      <c r="E276" s="12">
        <v>206</v>
      </c>
      <c r="F276" s="144" t="s">
        <v>2089</v>
      </c>
    </row>
    <row r="277" spans="1:6" ht="174">
      <c r="A277" s="143" t="s">
        <v>2090</v>
      </c>
      <c r="B277" s="144" t="s">
        <v>2091</v>
      </c>
      <c r="E277" s="12">
        <v>246</v>
      </c>
      <c r="F277" s="144" t="s">
        <v>1672</v>
      </c>
    </row>
    <row r="278" spans="1:6" ht="174">
      <c r="A278" s="143" t="s">
        <v>2092</v>
      </c>
      <c r="B278" s="144" t="s">
        <v>2093</v>
      </c>
      <c r="E278" s="12">
        <v>3</v>
      </c>
      <c r="F278" s="144" t="s">
        <v>1459</v>
      </c>
    </row>
    <row r="279" spans="1:6" ht="145">
      <c r="A279" s="143" t="s">
        <v>2094</v>
      </c>
      <c r="B279" s="144" t="s">
        <v>2095</v>
      </c>
      <c r="E279" s="12">
        <v>34</v>
      </c>
      <c r="F279" s="144" t="s">
        <v>2096</v>
      </c>
    </row>
    <row r="280" spans="1:6" ht="145">
      <c r="A280" s="143" t="s">
        <v>2097</v>
      </c>
      <c r="B280" s="144" t="s">
        <v>2098</v>
      </c>
      <c r="E280" s="12">
        <v>101</v>
      </c>
      <c r="F280" s="144" t="s">
        <v>1646</v>
      </c>
    </row>
    <row r="281" spans="1:6" ht="145">
      <c r="A281" s="143" t="s">
        <v>2099</v>
      </c>
      <c r="B281" s="144" t="s">
        <v>2100</v>
      </c>
      <c r="E281" s="12">
        <v>177</v>
      </c>
      <c r="F281" s="144" t="s">
        <v>1869</v>
      </c>
    </row>
    <row r="282" spans="1:6" ht="174">
      <c r="A282" s="143" t="s">
        <v>2101</v>
      </c>
      <c r="B282" s="144" t="s">
        <v>2102</v>
      </c>
      <c r="E282" s="12">
        <v>200</v>
      </c>
      <c r="F282" s="144" t="s">
        <v>2103</v>
      </c>
    </row>
    <row r="283" spans="1:6" ht="188.5">
      <c r="A283" s="143" t="s">
        <v>2104</v>
      </c>
      <c r="B283" s="144" t="s">
        <v>2105</v>
      </c>
      <c r="E283" s="12">
        <v>202</v>
      </c>
      <c r="F283" s="144" t="s">
        <v>2106</v>
      </c>
    </row>
    <row r="284" spans="1:6" ht="145">
      <c r="A284" s="143" t="s">
        <v>2107</v>
      </c>
      <c r="B284" s="144" t="s">
        <v>2108</v>
      </c>
      <c r="E284" s="12">
        <v>196</v>
      </c>
      <c r="F284" s="144" t="s">
        <v>2109</v>
      </c>
    </row>
    <row r="285" spans="1:6" ht="174">
      <c r="A285" s="143" t="s">
        <v>2110</v>
      </c>
      <c r="B285" s="144" t="s">
        <v>2111</v>
      </c>
      <c r="E285" s="12">
        <v>158</v>
      </c>
      <c r="F285" s="144" t="s">
        <v>1842</v>
      </c>
    </row>
    <row r="286" spans="1:6" ht="203">
      <c r="A286" s="143" t="s">
        <v>2112</v>
      </c>
      <c r="B286" s="144" t="s">
        <v>2113</v>
      </c>
      <c r="E286" s="12">
        <v>197</v>
      </c>
      <c r="F286" s="144" t="s">
        <v>2114</v>
      </c>
    </row>
    <row r="287" spans="1:6" ht="101.5">
      <c r="A287" s="143" t="s">
        <v>2115</v>
      </c>
      <c r="B287" s="144" t="s">
        <v>2116</v>
      </c>
      <c r="E287" s="12">
        <v>203</v>
      </c>
      <c r="F287" s="144" t="s">
        <v>2117</v>
      </c>
    </row>
    <row r="288" spans="1:6" ht="159.5">
      <c r="A288" s="143" t="s">
        <v>2118</v>
      </c>
      <c r="B288" s="144" t="s">
        <v>2119</v>
      </c>
      <c r="E288" s="12">
        <v>198</v>
      </c>
      <c r="F288" s="144" t="s">
        <v>2120</v>
      </c>
    </row>
    <row r="289" spans="1:6" ht="130.5">
      <c r="A289" s="143" t="s">
        <v>2121</v>
      </c>
      <c r="B289" s="144" t="s">
        <v>2122</v>
      </c>
      <c r="E289" s="12">
        <v>201</v>
      </c>
      <c r="F289" s="144" t="s">
        <v>2123</v>
      </c>
    </row>
    <row r="290" spans="1:6" ht="116">
      <c r="A290" s="143" t="s">
        <v>2124</v>
      </c>
      <c r="B290" s="144" t="s">
        <v>2125</v>
      </c>
      <c r="E290" s="12">
        <v>135</v>
      </c>
      <c r="F290" s="144" t="s">
        <v>1833</v>
      </c>
    </row>
    <row r="291" spans="1:6" ht="116">
      <c r="A291" s="143" t="s">
        <v>2126</v>
      </c>
      <c r="B291" s="144" t="s">
        <v>2127</v>
      </c>
      <c r="E291" s="12">
        <v>199</v>
      </c>
      <c r="F291" s="144" t="s">
        <v>2128</v>
      </c>
    </row>
    <row r="292" spans="1:6" ht="159.5">
      <c r="A292" s="143" t="s">
        <v>2129</v>
      </c>
      <c r="B292" s="144" t="s">
        <v>2130</v>
      </c>
      <c r="E292" s="12">
        <v>229</v>
      </c>
      <c r="F292" s="144" t="s">
        <v>2131</v>
      </c>
    </row>
    <row r="293" spans="1:6" ht="174">
      <c r="A293" s="143" t="s">
        <v>2132</v>
      </c>
      <c r="B293" s="144" t="s">
        <v>2133</v>
      </c>
      <c r="E293" s="12">
        <v>214</v>
      </c>
      <c r="F293" s="144" t="s">
        <v>2134</v>
      </c>
    </row>
    <row r="294" spans="1:6" ht="319">
      <c r="A294" s="143" t="s">
        <v>2135</v>
      </c>
      <c r="B294" s="144" t="s">
        <v>2136</v>
      </c>
      <c r="E294" s="12">
        <v>215</v>
      </c>
      <c r="F294" s="144" t="s">
        <v>2137</v>
      </c>
    </row>
    <row r="295" spans="1:6" ht="217.5">
      <c r="A295" s="143" t="s">
        <v>2138</v>
      </c>
      <c r="B295" s="144" t="s">
        <v>2139</v>
      </c>
      <c r="E295" s="12">
        <v>216</v>
      </c>
      <c r="F295" s="144" t="s">
        <v>2140</v>
      </c>
    </row>
    <row r="296" spans="1:6" ht="409.5">
      <c r="A296" s="143" t="s">
        <v>2141</v>
      </c>
      <c r="B296" s="144" t="s">
        <v>2142</v>
      </c>
      <c r="E296" s="12">
        <v>217</v>
      </c>
      <c r="F296" s="144" t="s">
        <v>2143</v>
      </c>
    </row>
    <row r="297" spans="1:6" ht="145">
      <c r="A297" s="143" t="s">
        <v>2144</v>
      </c>
      <c r="B297" s="144" t="s">
        <v>2145</v>
      </c>
      <c r="E297" s="12">
        <v>218</v>
      </c>
      <c r="F297" s="144" t="s">
        <v>2146</v>
      </c>
    </row>
    <row r="298" spans="1:6" ht="116">
      <c r="A298" s="143" t="s">
        <v>2147</v>
      </c>
      <c r="B298" s="144" t="s">
        <v>2148</v>
      </c>
      <c r="E298" s="12">
        <v>216</v>
      </c>
      <c r="F298" s="144" t="s">
        <v>2140</v>
      </c>
    </row>
    <row r="299" spans="1:6" ht="304.5">
      <c r="A299" s="143" t="s">
        <v>2149</v>
      </c>
      <c r="B299" s="144" t="s">
        <v>2150</v>
      </c>
      <c r="E299" s="12">
        <v>219</v>
      </c>
      <c r="F299" s="144" t="s">
        <v>2151</v>
      </c>
    </row>
    <row r="300" spans="1:6" ht="145">
      <c r="A300" s="143" t="s">
        <v>166</v>
      </c>
      <c r="B300" s="144" t="s">
        <v>2152</v>
      </c>
      <c r="E300" s="12">
        <v>103</v>
      </c>
      <c r="F300" s="144" t="s">
        <v>1675</v>
      </c>
    </row>
    <row r="301" spans="1:6" ht="145">
      <c r="A301" s="143" t="s">
        <v>2153</v>
      </c>
      <c r="B301" s="144" t="s">
        <v>2154</v>
      </c>
      <c r="E301" s="12">
        <v>216</v>
      </c>
      <c r="F301" s="144" t="s">
        <v>2140</v>
      </c>
    </row>
    <row r="302" spans="1:6" ht="217.5">
      <c r="A302" s="143" t="s">
        <v>2155</v>
      </c>
      <c r="B302" s="144" t="s">
        <v>2156</v>
      </c>
      <c r="E302" s="12">
        <v>217</v>
      </c>
      <c r="F302" s="144" t="s">
        <v>2143</v>
      </c>
    </row>
    <row r="303" spans="1:6" ht="409.5">
      <c r="A303" s="143" t="s">
        <v>2157</v>
      </c>
      <c r="B303" s="144" t="s">
        <v>2158</v>
      </c>
      <c r="E303" s="12">
        <v>216</v>
      </c>
      <c r="F303" s="144" t="s">
        <v>2140</v>
      </c>
    </row>
    <row r="304" spans="1:6" ht="409.5">
      <c r="A304" s="143" t="s">
        <v>2159</v>
      </c>
      <c r="B304" s="144" t="s">
        <v>2160</v>
      </c>
      <c r="E304" s="12">
        <v>217</v>
      </c>
      <c r="F304" s="144" t="s">
        <v>2143</v>
      </c>
    </row>
    <row r="305" spans="1:6" ht="188.5">
      <c r="A305" s="143" t="s">
        <v>2161</v>
      </c>
      <c r="B305" s="144" t="s">
        <v>2162</v>
      </c>
      <c r="E305" s="12">
        <v>216</v>
      </c>
      <c r="F305" s="144" t="s">
        <v>2140</v>
      </c>
    </row>
    <row r="306" spans="1:6" ht="188.5">
      <c r="A306" s="143" t="s">
        <v>2163</v>
      </c>
      <c r="B306" s="144" t="s">
        <v>2164</v>
      </c>
      <c r="E306" s="12">
        <v>220</v>
      </c>
      <c r="F306" s="144" t="s">
        <v>1742</v>
      </c>
    </row>
    <row r="307" spans="1:6" ht="409.5">
      <c r="A307" s="143" t="s">
        <v>2165</v>
      </c>
      <c r="B307" s="144" t="s">
        <v>2166</v>
      </c>
      <c r="E307" s="12">
        <v>200</v>
      </c>
      <c r="F307" s="144" t="s">
        <v>2103</v>
      </c>
    </row>
    <row r="308" spans="1:6" ht="203">
      <c r="A308" s="143" t="s">
        <v>2167</v>
      </c>
      <c r="B308" s="144" t="s">
        <v>2168</v>
      </c>
      <c r="E308" s="12">
        <v>217</v>
      </c>
      <c r="F308" s="144" t="s">
        <v>2143</v>
      </c>
    </row>
    <row r="309" spans="1:6" ht="58">
      <c r="A309" s="143" t="s">
        <v>2169</v>
      </c>
      <c r="B309" s="144" t="s">
        <v>2170</v>
      </c>
      <c r="E309" s="12">
        <v>216</v>
      </c>
      <c r="F309" s="144" t="s">
        <v>2140</v>
      </c>
    </row>
    <row r="310" spans="1:6" ht="130.5">
      <c r="A310" s="143" t="s">
        <v>2171</v>
      </c>
      <c r="B310" s="144" t="s">
        <v>2172</v>
      </c>
      <c r="E310" s="12">
        <v>216</v>
      </c>
      <c r="F310" s="144" t="s">
        <v>2140</v>
      </c>
    </row>
    <row r="311" spans="1:6" ht="145">
      <c r="A311" s="143" t="s">
        <v>164</v>
      </c>
      <c r="B311" s="144" t="s">
        <v>2173</v>
      </c>
      <c r="E311" s="12">
        <v>120</v>
      </c>
      <c r="F311" s="144" t="s">
        <v>2174</v>
      </c>
    </row>
    <row r="312" spans="1:6" ht="174">
      <c r="A312" s="143" t="s">
        <v>2175</v>
      </c>
      <c r="B312" s="144" t="s">
        <v>2176</v>
      </c>
      <c r="E312" s="12">
        <v>217</v>
      </c>
      <c r="F312" s="144" t="s">
        <v>2143</v>
      </c>
    </row>
    <row r="313" spans="1:6" ht="116">
      <c r="A313" s="143" t="s">
        <v>2177</v>
      </c>
      <c r="B313" s="144" t="s">
        <v>2178</v>
      </c>
      <c r="E313" s="12">
        <v>221</v>
      </c>
      <c r="F313" s="144" t="s">
        <v>2179</v>
      </c>
    </row>
    <row r="314" spans="1:6" ht="188.5">
      <c r="A314" s="143" t="s">
        <v>2180</v>
      </c>
      <c r="B314" s="144" t="s">
        <v>2181</v>
      </c>
      <c r="E314" s="12">
        <v>221</v>
      </c>
      <c r="F314" s="144" t="s">
        <v>2179</v>
      </c>
    </row>
    <row r="315" spans="1:6" ht="101.5">
      <c r="A315" s="143" t="s">
        <v>2182</v>
      </c>
      <c r="B315" s="144" t="s">
        <v>2183</v>
      </c>
      <c r="E315" s="12">
        <v>222</v>
      </c>
      <c r="F315" s="144" t="s">
        <v>2184</v>
      </c>
    </row>
    <row r="316" spans="1:6" ht="116">
      <c r="A316" s="143" t="s">
        <v>2185</v>
      </c>
      <c r="B316" s="144" t="s">
        <v>2186</v>
      </c>
      <c r="E316" s="12">
        <v>216</v>
      </c>
      <c r="F316" s="144" t="s">
        <v>2140</v>
      </c>
    </row>
    <row r="317" spans="1:6" ht="101.5">
      <c r="A317" s="143" t="s">
        <v>2187</v>
      </c>
      <c r="B317" s="144" t="s">
        <v>2188</v>
      </c>
      <c r="E317" s="12">
        <v>48</v>
      </c>
      <c r="F317" s="144" t="s">
        <v>1600</v>
      </c>
    </row>
    <row r="318" spans="1:6" ht="174">
      <c r="A318" s="143" t="s">
        <v>2189</v>
      </c>
      <c r="B318" s="144" t="s">
        <v>2190</v>
      </c>
      <c r="E318" s="12">
        <v>2</v>
      </c>
      <c r="F318" s="144" t="s">
        <v>1496</v>
      </c>
    </row>
    <row r="319" spans="1:6" ht="58">
      <c r="A319" s="143" t="s">
        <v>2191</v>
      </c>
      <c r="B319" s="144" t="s">
        <v>2192</v>
      </c>
      <c r="E319" s="12">
        <v>216</v>
      </c>
      <c r="F319" s="144" t="s">
        <v>2140</v>
      </c>
    </row>
    <row r="320" spans="1:6" ht="275.5">
      <c r="A320" s="143" t="s">
        <v>2193</v>
      </c>
      <c r="B320" s="144" t="s">
        <v>2194</v>
      </c>
      <c r="E320" s="12">
        <v>0</v>
      </c>
    </row>
    <row r="321" spans="1:6" ht="319">
      <c r="A321" s="143" t="s">
        <v>2195</v>
      </c>
      <c r="B321" s="144" t="s">
        <v>2196</v>
      </c>
      <c r="E321" s="12">
        <v>35</v>
      </c>
      <c r="F321" s="144" t="s">
        <v>2197</v>
      </c>
    </row>
    <row r="322" spans="1:6" ht="145">
      <c r="A322" s="143" t="s">
        <v>2198</v>
      </c>
      <c r="B322" s="144" t="s">
        <v>2199</v>
      </c>
      <c r="E322" s="12">
        <v>56</v>
      </c>
      <c r="F322" s="144" t="s">
        <v>2200</v>
      </c>
    </row>
    <row r="323" spans="1:6" ht="217.5">
      <c r="A323" s="143" t="s">
        <v>2201</v>
      </c>
      <c r="B323" s="144" t="s">
        <v>2202</v>
      </c>
      <c r="E323" s="12">
        <v>0</v>
      </c>
    </row>
    <row r="324" spans="1:6" ht="101.5">
      <c r="A324" s="143" t="s">
        <v>2203</v>
      </c>
      <c r="B324" s="144" t="s">
        <v>2204</v>
      </c>
      <c r="E324" s="12">
        <v>59</v>
      </c>
      <c r="F324" s="144" t="s">
        <v>2205</v>
      </c>
    </row>
    <row r="325" spans="1:6" ht="145">
      <c r="A325" s="143" t="s">
        <v>2206</v>
      </c>
      <c r="B325" s="144" t="s">
        <v>2207</v>
      </c>
      <c r="E325" s="12">
        <v>55</v>
      </c>
      <c r="F325" s="144" t="s">
        <v>2208</v>
      </c>
    </row>
    <row r="326" spans="1:6" ht="348">
      <c r="A326" s="143" t="s">
        <v>2209</v>
      </c>
      <c r="B326" s="144" t="s">
        <v>2210</v>
      </c>
      <c r="E326" s="12">
        <v>239</v>
      </c>
      <c r="F326" s="144" t="s">
        <v>2211</v>
      </c>
    </row>
    <row r="327" spans="1:6" ht="275.5">
      <c r="A327" s="143" t="s">
        <v>162</v>
      </c>
      <c r="B327" s="144" t="s">
        <v>2212</v>
      </c>
      <c r="E327" s="12">
        <v>239</v>
      </c>
      <c r="F327" s="144" t="s">
        <v>2211</v>
      </c>
    </row>
    <row r="328" spans="1:6" ht="130.5">
      <c r="A328" s="143" t="s">
        <v>2213</v>
      </c>
      <c r="B328" s="144" t="s">
        <v>2214</v>
      </c>
      <c r="E328" s="12">
        <v>16</v>
      </c>
      <c r="F328" s="144" t="s">
        <v>2215</v>
      </c>
    </row>
    <row r="329" spans="1:6" ht="203">
      <c r="A329" s="143" t="s">
        <v>2216</v>
      </c>
      <c r="B329" s="144" t="s">
        <v>2217</v>
      </c>
      <c r="E329" s="12">
        <v>46</v>
      </c>
      <c r="F329" s="144" t="s">
        <v>2218</v>
      </c>
    </row>
    <row r="330" spans="1:6" ht="145">
      <c r="A330" s="143" t="s">
        <v>2219</v>
      </c>
      <c r="B330" s="144" t="s">
        <v>2220</v>
      </c>
      <c r="E330" s="12">
        <v>96</v>
      </c>
      <c r="F330" s="144" t="s">
        <v>1687</v>
      </c>
    </row>
    <row r="331" spans="1:6" ht="409.5">
      <c r="A331" s="143" t="s">
        <v>2221</v>
      </c>
      <c r="B331" s="144" t="s">
        <v>2222</v>
      </c>
      <c r="E331" s="12">
        <v>92</v>
      </c>
      <c r="F331" s="144" t="s">
        <v>2223</v>
      </c>
    </row>
    <row r="332" spans="1:6" ht="145">
      <c r="A332" s="143" t="s">
        <v>160</v>
      </c>
      <c r="B332" s="144" t="s">
        <v>2224</v>
      </c>
      <c r="E332" s="12">
        <v>107</v>
      </c>
      <c r="F332" s="144" t="s">
        <v>1501</v>
      </c>
    </row>
    <row r="333" spans="1:6" ht="145">
      <c r="A333" s="143" t="s">
        <v>2225</v>
      </c>
      <c r="B333" s="144" t="s">
        <v>2226</v>
      </c>
      <c r="E333" s="12">
        <v>16</v>
      </c>
      <c r="F333" s="144" t="s">
        <v>2215</v>
      </c>
    </row>
    <row r="334" spans="1:6" ht="145">
      <c r="A334" s="143" t="s">
        <v>158</v>
      </c>
      <c r="B334" s="144" t="s">
        <v>2227</v>
      </c>
      <c r="E334" s="12">
        <v>45</v>
      </c>
      <c r="F334" s="144" t="s">
        <v>1942</v>
      </c>
    </row>
    <row r="335" spans="1:6" ht="290">
      <c r="A335" s="143" t="s">
        <v>156</v>
      </c>
      <c r="B335" s="144" t="s">
        <v>2228</v>
      </c>
      <c r="E335" s="12">
        <v>153</v>
      </c>
      <c r="F335" s="144" t="s">
        <v>1703</v>
      </c>
    </row>
    <row r="336" spans="1:6" ht="232">
      <c r="A336" s="143" t="s">
        <v>2229</v>
      </c>
      <c r="B336" s="144" t="s">
        <v>2230</v>
      </c>
      <c r="E336" s="12">
        <v>141</v>
      </c>
      <c r="F336" s="144" t="s">
        <v>2231</v>
      </c>
    </row>
    <row r="337" spans="1:6" ht="145">
      <c r="A337" s="143" t="s">
        <v>2232</v>
      </c>
      <c r="B337" s="144" t="s">
        <v>2233</v>
      </c>
      <c r="E337" s="12">
        <v>32</v>
      </c>
      <c r="F337" s="144" t="s">
        <v>1714</v>
      </c>
    </row>
    <row r="338" spans="1:6" ht="145">
      <c r="A338" s="143" t="s">
        <v>2234</v>
      </c>
      <c r="B338" s="144" t="s">
        <v>2235</v>
      </c>
      <c r="E338" s="12">
        <v>74</v>
      </c>
      <c r="F338" s="144" t="s">
        <v>1419</v>
      </c>
    </row>
    <row r="339" spans="1:6" ht="145">
      <c r="A339" s="143" t="s">
        <v>2236</v>
      </c>
      <c r="B339" s="144" t="s">
        <v>2237</v>
      </c>
      <c r="E339" s="12">
        <v>0</v>
      </c>
    </row>
    <row r="340" spans="1:6" ht="188.5">
      <c r="A340" s="143" t="s">
        <v>2238</v>
      </c>
      <c r="B340" s="144" t="s">
        <v>2239</v>
      </c>
      <c r="E340" s="12">
        <v>112</v>
      </c>
      <c r="F340" s="144" t="s">
        <v>1908</v>
      </c>
    </row>
    <row r="341" spans="1:6" ht="217.5">
      <c r="A341" s="143" t="s">
        <v>2240</v>
      </c>
      <c r="B341" s="144" t="s">
        <v>2241</v>
      </c>
      <c r="E341" s="12">
        <v>135</v>
      </c>
      <c r="F341" s="144" t="s">
        <v>1833</v>
      </c>
    </row>
    <row r="342" spans="1:6" ht="145">
      <c r="A342" s="143" t="s">
        <v>2242</v>
      </c>
      <c r="B342" s="144" t="s">
        <v>2243</v>
      </c>
      <c r="E342" s="12">
        <v>40</v>
      </c>
      <c r="F342" s="144" t="s">
        <v>2244</v>
      </c>
    </row>
    <row r="343" spans="1:6" ht="159.5">
      <c r="A343" s="143" t="s">
        <v>2245</v>
      </c>
      <c r="B343" s="144" t="s">
        <v>2246</v>
      </c>
      <c r="E343" s="12">
        <v>0</v>
      </c>
    </row>
    <row r="344" spans="1:6" ht="145">
      <c r="A344" s="143" t="s">
        <v>2247</v>
      </c>
      <c r="B344" s="144" t="s">
        <v>2248</v>
      </c>
      <c r="E344" s="12">
        <v>144</v>
      </c>
      <c r="F344" s="144" t="s">
        <v>2249</v>
      </c>
    </row>
    <row r="345" spans="1:6" ht="246.5">
      <c r="A345" s="143" t="s">
        <v>154</v>
      </c>
      <c r="B345" s="144" t="s">
        <v>2250</v>
      </c>
      <c r="E345" s="12">
        <v>0</v>
      </c>
    </row>
    <row r="346" spans="1:6" ht="188.5">
      <c r="A346" s="143" t="s">
        <v>2251</v>
      </c>
      <c r="B346" s="144" t="s">
        <v>2252</v>
      </c>
      <c r="E346" s="12">
        <v>67</v>
      </c>
      <c r="F346" s="144" t="s">
        <v>1439</v>
      </c>
    </row>
    <row r="347" spans="1:6" ht="333.5">
      <c r="A347" s="143" t="s">
        <v>2253</v>
      </c>
      <c r="B347" s="144" t="s">
        <v>2254</v>
      </c>
      <c r="E347" s="12">
        <v>62</v>
      </c>
      <c r="F347" s="144" t="s">
        <v>1532</v>
      </c>
    </row>
    <row r="348" spans="1:6" ht="232">
      <c r="A348" s="143" t="s">
        <v>2255</v>
      </c>
      <c r="B348" s="144" t="s">
        <v>2256</v>
      </c>
      <c r="E348" s="12">
        <v>100</v>
      </c>
      <c r="F348" s="144" t="s">
        <v>2257</v>
      </c>
    </row>
    <row r="349" spans="1:6" ht="145">
      <c r="A349" s="143" t="s">
        <v>2258</v>
      </c>
      <c r="B349" s="144" t="s">
        <v>2259</v>
      </c>
      <c r="E349" s="12">
        <v>6</v>
      </c>
      <c r="F349" s="144" t="s">
        <v>2260</v>
      </c>
    </row>
    <row r="350" spans="1:6" ht="145">
      <c r="A350" s="143" t="s">
        <v>2261</v>
      </c>
      <c r="B350" s="144" t="s">
        <v>2262</v>
      </c>
      <c r="E350" s="12">
        <v>183</v>
      </c>
      <c r="F350" s="144" t="s">
        <v>1882</v>
      </c>
    </row>
    <row r="351" spans="1:6" ht="101.5">
      <c r="A351" s="143" t="s">
        <v>152</v>
      </c>
      <c r="B351" s="144" t="s">
        <v>2263</v>
      </c>
      <c r="E351" s="12">
        <v>11</v>
      </c>
      <c r="F351" s="144" t="s">
        <v>2264</v>
      </c>
    </row>
    <row r="352" spans="1:6" ht="145">
      <c r="A352" s="143" t="s">
        <v>2265</v>
      </c>
      <c r="B352" s="144" t="s">
        <v>2266</v>
      </c>
      <c r="E352" s="12">
        <v>67</v>
      </c>
      <c r="F352" s="144" t="s">
        <v>1439</v>
      </c>
    </row>
    <row r="353" spans="1:6" ht="130.5">
      <c r="A353" s="143" t="s">
        <v>2267</v>
      </c>
      <c r="B353" s="144" t="s">
        <v>2268</v>
      </c>
      <c r="E353" s="12">
        <v>48</v>
      </c>
      <c r="F353" s="144" t="s">
        <v>1600</v>
      </c>
    </row>
    <row r="354" spans="1:6" ht="203">
      <c r="A354" s="143" t="s">
        <v>2269</v>
      </c>
      <c r="B354" s="144" t="s">
        <v>2270</v>
      </c>
      <c r="E354" s="12">
        <v>236</v>
      </c>
      <c r="F354" s="144" t="s">
        <v>1453</v>
      </c>
    </row>
    <row r="355" spans="1:6" ht="409.5">
      <c r="A355" s="143" t="s">
        <v>2271</v>
      </c>
      <c r="B355" s="144" t="s">
        <v>2272</v>
      </c>
      <c r="E355" s="12">
        <v>71</v>
      </c>
      <c r="F355" s="144" t="s">
        <v>2273</v>
      </c>
    </row>
    <row r="356" spans="1:6" ht="130.5">
      <c r="A356" s="143" t="s">
        <v>2274</v>
      </c>
      <c r="B356" s="144" t="s">
        <v>2275</v>
      </c>
      <c r="E356" s="12">
        <v>43</v>
      </c>
      <c r="F356" s="144" t="s">
        <v>2276</v>
      </c>
    </row>
    <row r="357" spans="1:6" ht="145">
      <c r="A357" s="143" t="s">
        <v>2277</v>
      </c>
      <c r="B357" s="144" t="s">
        <v>2278</v>
      </c>
      <c r="E357" s="12">
        <v>70</v>
      </c>
      <c r="F357" s="144" t="s">
        <v>2279</v>
      </c>
    </row>
    <row r="358" spans="1:6" ht="232">
      <c r="A358" s="143" t="s">
        <v>150</v>
      </c>
      <c r="B358" s="144" t="s">
        <v>2280</v>
      </c>
      <c r="E358" s="12">
        <v>97</v>
      </c>
      <c r="F358" s="144" t="s">
        <v>2281</v>
      </c>
    </row>
    <row r="359" spans="1:6" ht="145">
      <c r="A359" s="143" t="s">
        <v>2282</v>
      </c>
      <c r="B359" s="144" t="s">
        <v>2283</v>
      </c>
      <c r="E359" s="12">
        <v>133</v>
      </c>
      <c r="F359" s="144" t="s">
        <v>2284</v>
      </c>
    </row>
    <row r="360" spans="1:6" ht="145">
      <c r="A360" s="143" t="s">
        <v>147</v>
      </c>
      <c r="B360" s="144" t="s">
        <v>2285</v>
      </c>
      <c r="E360" s="12">
        <v>128</v>
      </c>
      <c r="F360" s="144" t="s">
        <v>1836</v>
      </c>
    </row>
    <row r="361" spans="1:6" ht="409.5">
      <c r="A361" s="143" t="s">
        <v>2286</v>
      </c>
      <c r="B361" s="144" t="s">
        <v>2287</v>
      </c>
      <c r="E361" s="12">
        <v>228</v>
      </c>
      <c r="F361" s="144" t="s">
        <v>2288</v>
      </c>
    </row>
    <row r="362" spans="1:6" ht="145">
      <c r="A362" s="143" t="s">
        <v>2289</v>
      </c>
      <c r="B362" s="144" t="s">
        <v>2290</v>
      </c>
      <c r="E362" s="12">
        <v>135</v>
      </c>
      <c r="F362" s="144" t="s">
        <v>1833</v>
      </c>
    </row>
    <row r="363" spans="1:6" ht="145">
      <c r="A363" s="143" t="s">
        <v>145</v>
      </c>
      <c r="B363" s="144" t="s">
        <v>2291</v>
      </c>
      <c r="E363" s="12">
        <v>17</v>
      </c>
      <c r="F363" s="144" t="s">
        <v>1906</v>
      </c>
    </row>
    <row r="364" spans="1:6" ht="145">
      <c r="A364" s="143" t="s">
        <v>2292</v>
      </c>
      <c r="B364" s="144" t="s">
        <v>2293</v>
      </c>
      <c r="E364" s="12">
        <v>94</v>
      </c>
      <c r="F364" s="144" t="s">
        <v>2068</v>
      </c>
    </row>
    <row r="365" spans="1:6" ht="232">
      <c r="A365" s="143" t="s">
        <v>2294</v>
      </c>
      <c r="B365" s="144" t="s">
        <v>2295</v>
      </c>
      <c r="E365" s="12">
        <v>152</v>
      </c>
      <c r="F365" s="144" t="s">
        <v>2086</v>
      </c>
    </row>
    <row r="366" spans="1:6" ht="145">
      <c r="A366" s="143" t="s">
        <v>143</v>
      </c>
      <c r="B366" s="144" t="s">
        <v>2296</v>
      </c>
      <c r="E366" s="12">
        <v>56</v>
      </c>
      <c r="F366" s="144" t="s">
        <v>2200</v>
      </c>
    </row>
    <row r="367" spans="1:6" ht="319">
      <c r="A367" s="143" t="s">
        <v>2297</v>
      </c>
      <c r="B367" s="144" t="s">
        <v>2298</v>
      </c>
      <c r="E367" s="12">
        <v>0</v>
      </c>
    </row>
    <row r="368" spans="1:6" ht="174">
      <c r="A368" s="143" t="s">
        <v>2299</v>
      </c>
      <c r="B368" s="144" t="s">
        <v>2300</v>
      </c>
      <c r="E368" s="12">
        <v>16</v>
      </c>
      <c r="F368" s="144" t="s">
        <v>2215</v>
      </c>
    </row>
    <row r="369" spans="1:6" ht="145">
      <c r="A369" s="143" t="s">
        <v>2301</v>
      </c>
      <c r="B369" s="144" t="s">
        <v>2302</v>
      </c>
      <c r="E369" s="12">
        <v>117</v>
      </c>
      <c r="F369" s="144" t="s">
        <v>1410</v>
      </c>
    </row>
    <row r="370" spans="1:6" ht="145">
      <c r="A370" s="143" t="s">
        <v>2303</v>
      </c>
      <c r="B370" s="144" t="s">
        <v>2304</v>
      </c>
      <c r="E370" s="12">
        <v>113</v>
      </c>
      <c r="F370" s="144" t="s">
        <v>2305</v>
      </c>
    </row>
    <row r="371" spans="1:6" ht="145">
      <c r="A371" s="143" t="s">
        <v>140</v>
      </c>
      <c r="B371" s="144" t="s">
        <v>2306</v>
      </c>
      <c r="E371" s="12">
        <v>247</v>
      </c>
      <c r="F371" s="144" t="s">
        <v>1866</v>
      </c>
    </row>
    <row r="372" spans="1:6" ht="145">
      <c r="A372" s="143" t="s">
        <v>2307</v>
      </c>
      <c r="B372" s="144" t="s">
        <v>2308</v>
      </c>
      <c r="E372" s="12">
        <v>244</v>
      </c>
      <c r="F372" s="144" t="s">
        <v>1762</v>
      </c>
    </row>
    <row r="373" spans="1:6" ht="333.5">
      <c r="A373" s="143" t="s">
        <v>2309</v>
      </c>
      <c r="B373" s="144" t="s">
        <v>2310</v>
      </c>
      <c r="E373" s="12">
        <v>126</v>
      </c>
      <c r="F373" s="144" t="s">
        <v>2311</v>
      </c>
    </row>
    <row r="374" spans="1:6" ht="145">
      <c r="A374" s="143" t="s">
        <v>2312</v>
      </c>
      <c r="B374" s="144" t="s">
        <v>2313</v>
      </c>
      <c r="E374" s="12">
        <v>3</v>
      </c>
      <c r="F374" s="144" t="s">
        <v>1459</v>
      </c>
    </row>
    <row r="375" spans="1:6" ht="362.5">
      <c r="A375" s="143" t="s">
        <v>2314</v>
      </c>
      <c r="B375" s="144" t="s">
        <v>2315</v>
      </c>
      <c r="E375" s="12">
        <v>151</v>
      </c>
      <c r="F375" s="144" t="s">
        <v>2316</v>
      </c>
    </row>
    <row r="376" spans="1:6" ht="391.5">
      <c r="A376" s="143" t="s">
        <v>2317</v>
      </c>
      <c r="B376" s="144" t="s">
        <v>2318</v>
      </c>
      <c r="E376" s="12">
        <v>36</v>
      </c>
      <c r="F376" s="144" t="s">
        <v>2319</v>
      </c>
    </row>
    <row r="377" spans="1:6" ht="188.5">
      <c r="A377" s="143" t="s">
        <v>138</v>
      </c>
      <c r="B377" s="144" t="s">
        <v>2320</v>
      </c>
      <c r="E377" s="12">
        <v>33</v>
      </c>
      <c r="F377" s="144" t="s">
        <v>1775</v>
      </c>
    </row>
    <row r="378" spans="1:6" ht="145">
      <c r="A378" s="143" t="s">
        <v>2321</v>
      </c>
      <c r="B378" s="144" t="s">
        <v>2322</v>
      </c>
      <c r="E378" s="12">
        <v>31</v>
      </c>
      <c r="F378" s="144" t="s">
        <v>2323</v>
      </c>
    </row>
    <row r="379" spans="1:6" ht="116">
      <c r="A379" s="143" t="s">
        <v>2324</v>
      </c>
      <c r="B379" s="144" t="s">
        <v>2325</v>
      </c>
      <c r="E379" s="12">
        <v>13</v>
      </c>
      <c r="F379" s="144" t="s">
        <v>2326</v>
      </c>
    </row>
    <row r="380" spans="1:6" ht="145">
      <c r="A380" s="143" t="s">
        <v>2327</v>
      </c>
      <c r="B380" s="144" t="s">
        <v>2328</v>
      </c>
      <c r="E380" s="12">
        <v>51</v>
      </c>
      <c r="F380" s="144" t="s">
        <v>2329</v>
      </c>
    </row>
    <row r="381" spans="1:6" ht="130.5">
      <c r="A381" s="143" t="s">
        <v>2330</v>
      </c>
      <c r="B381" s="144" t="s">
        <v>2331</v>
      </c>
      <c r="E381" s="12">
        <v>109</v>
      </c>
      <c r="F381" s="144" t="s">
        <v>1751</v>
      </c>
    </row>
    <row r="382" spans="1:6" ht="130.5">
      <c r="A382" s="143" t="s">
        <v>2332</v>
      </c>
      <c r="B382" s="144" t="s">
        <v>2333</v>
      </c>
      <c r="E382" s="12">
        <v>30</v>
      </c>
      <c r="F382" s="144" t="s">
        <v>2334</v>
      </c>
    </row>
    <row r="383" spans="1:6" ht="232">
      <c r="A383" s="143" t="s">
        <v>2335</v>
      </c>
      <c r="B383" s="144" t="s">
        <v>2336</v>
      </c>
      <c r="E383" s="12">
        <v>28</v>
      </c>
      <c r="F383" s="144" t="s">
        <v>1519</v>
      </c>
    </row>
    <row r="384" spans="1:6" ht="232">
      <c r="A384" s="143" t="s">
        <v>2337</v>
      </c>
      <c r="B384" s="144" t="s">
        <v>2338</v>
      </c>
      <c r="E384" s="12">
        <v>122</v>
      </c>
      <c r="F384" s="144" t="s">
        <v>2339</v>
      </c>
    </row>
    <row r="385" spans="1:6" ht="174">
      <c r="A385" s="143" t="s">
        <v>2340</v>
      </c>
      <c r="B385" s="144" t="s">
        <v>2341</v>
      </c>
      <c r="E385" s="12">
        <v>80</v>
      </c>
      <c r="F385" s="144" t="s">
        <v>2342</v>
      </c>
    </row>
    <row r="386" spans="1:6" ht="101.5">
      <c r="A386" s="143" t="s">
        <v>2343</v>
      </c>
      <c r="B386" s="144" t="s">
        <v>2344</v>
      </c>
      <c r="E386" s="12">
        <v>50</v>
      </c>
      <c r="F386" s="144" t="s">
        <v>2345</v>
      </c>
    </row>
    <row r="387" spans="1:6" ht="145">
      <c r="A387" s="143" t="s">
        <v>2346</v>
      </c>
      <c r="B387" s="144" t="s">
        <v>2347</v>
      </c>
      <c r="E387" s="12">
        <v>236</v>
      </c>
      <c r="F387" s="144" t="s">
        <v>1453</v>
      </c>
    </row>
    <row r="388" spans="1:6" ht="145">
      <c r="A388" s="143" t="s">
        <v>2348</v>
      </c>
      <c r="B388" s="144" t="s">
        <v>2349</v>
      </c>
      <c r="E388" s="12">
        <v>79</v>
      </c>
      <c r="F388" s="144" t="s">
        <v>2350</v>
      </c>
    </row>
    <row r="389" spans="1:6" ht="145">
      <c r="A389" s="143" t="s">
        <v>2351</v>
      </c>
      <c r="B389" s="144" t="s">
        <v>2352</v>
      </c>
      <c r="E389" s="12">
        <v>44</v>
      </c>
      <c r="F389" s="144" t="s">
        <v>1456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92CC8-BAA6-4E53-85F1-AD29E152D77C}">
  <dimension ref="A1:G33"/>
  <sheetViews>
    <sheetView workbookViewId="0">
      <selection activeCell="C18" sqref="C18"/>
    </sheetView>
  </sheetViews>
  <sheetFormatPr defaultRowHeight="14.5"/>
  <cols>
    <col min="1" max="1" width="61" customWidth="1"/>
    <col min="2" max="2" width="43.7265625" customWidth="1"/>
    <col min="3" max="3" width="39.1796875" customWidth="1"/>
    <col min="4" max="4" width="53.1796875" customWidth="1"/>
    <col min="5" max="5" width="28.453125" customWidth="1"/>
    <col min="6" max="6" width="18.1796875" customWidth="1"/>
    <col min="7" max="7" width="21.453125" customWidth="1"/>
  </cols>
  <sheetData>
    <row r="1" spans="1:7">
      <c r="A1" s="117"/>
      <c r="B1" s="117"/>
      <c r="C1" s="117"/>
      <c r="D1" s="117"/>
      <c r="E1" s="117"/>
      <c r="F1" s="117"/>
      <c r="G1" s="117"/>
    </row>
    <row r="2" spans="1:7" s="113" customFormat="1">
      <c r="A2" s="115" t="s">
        <v>2466</v>
      </c>
      <c r="B2" s="115" t="s">
        <v>0</v>
      </c>
      <c r="C2" s="115" t="s">
        <v>1</v>
      </c>
      <c r="D2" s="115" t="s">
        <v>16</v>
      </c>
      <c r="E2" s="115" t="s">
        <v>17</v>
      </c>
      <c r="F2" s="115" t="s">
        <v>1399</v>
      </c>
      <c r="G2" s="115" t="s">
        <v>1400</v>
      </c>
    </row>
    <row r="3" spans="1:7">
      <c r="A3" s="117" t="s">
        <v>18</v>
      </c>
      <c r="B3" s="117"/>
      <c r="C3" s="117"/>
      <c r="D3" s="117">
        <v>235</v>
      </c>
      <c r="E3" s="117" t="s">
        <v>2364</v>
      </c>
      <c r="F3" s="117"/>
      <c r="G3" s="117"/>
    </row>
    <row r="4" spans="1:7">
      <c r="A4" s="117" t="s">
        <v>3</v>
      </c>
      <c r="B4" s="117">
        <v>387</v>
      </c>
      <c r="C4" s="117" t="s">
        <v>4</v>
      </c>
      <c r="D4" s="117"/>
      <c r="E4" s="117"/>
      <c r="F4" s="117" t="s">
        <v>75</v>
      </c>
      <c r="G4" s="117" t="s">
        <v>1401</v>
      </c>
    </row>
    <row r="5" spans="1:7">
      <c r="A5" s="117" t="s">
        <v>20</v>
      </c>
      <c r="B5" s="117" t="s">
        <v>5</v>
      </c>
      <c r="C5" s="117" t="s">
        <v>4</v>
      </c>
      <c r="D5" s="117" t="s">
        <v>21</v>
      </c>
      <c r="E5" s="117" t="s">
        <v>19</v>
      </c>
      <c r="F5" s="117"/>
      <c r="G5" s="117"/>
    </row>
    <row r="6" spans="1:7">
      <c r="A6" s="117" t="s">
        <v>22</v>
      </c>
      <c r="B6" s="117" t="s">
        <v>6</v>
      </c>
      <c r="C6" s="117" t="s">
        <v>7</v>
      </c>
      <c r="D6" s="117"/>
      <c r="E6" s="117"/>
      <c r="F6" s="117"/>
      <c r="G6" s="117"/>
    </row>
    <row r="7" spans="1:7">
      <c r="A7" s="117" t="s">
        <v>23</v>
      </c>
      <c r="B7" s="117" t="s">
        <v>24</v>
      </c>
      <c r="C7" s="117" t="s">
        <v>25</v>
      </c>
      <c r="D7" s="117"/>
      <c r="E7" s="117"/>
      <c r="F7" s="117"/>
      <c r="G7" s="117"/>
    </row>
    <row r="8" spans="1:7">
      <c r="A8" s="179"/>
      <c r="B8" s="117"/>
      <c r="C8" s="117"/>
      <c r="D8" s="117"/>
      <c r="E8" s="117"/>
      <c r="F8" s="117"/>
      <c r="G8" s="117"/>
    </row>
    <row r="9" spans="1:7" s="113" customFormat="1">
      <c r="A9" s="115" t="s">
        <v>2465</v>
      </c>
      <c r="B9" s="115" t="s">
        <v>27</v>
      </c>
      <c r="C9" s="115" t="s">
        <v>28</v>
      </c>
      <c r="D9" s="115" t="s">
        <v>29</v>
      </c>
      <c r="E9" s="115" t="s">
        <v>30</v>
      </c>
      <c r="F9" s="115" t="s">
        <v>279</v>
      </c>
      <c r="G9" s="115" t="s">
        <v>277</v>
      </c>
    </row>
    <row r="10" spans="1:7">
      <c r="A10" s="117" t="s">
        <v>2</v>
      </c>
      <c r="B10" s="269">
        <v>2550350</v>
      </c>
      <c r="C10" s="269">
        <v>354156</v>
      </c>
      <c r="D10" s="269">
        <v>321023</v>
      </c>
      <c r="E10" s="267">
        <v>247324576193</v>
      </c>
      <c r="F10" s="268">
        <v>1</v>
      </c>
      <c r="G10" s="268" t="s">
        <v>278</v>
      </c>
    </row>
    <row r="11" spans="1:7">
      <c r="A11" s="117" t="s">
        <v>33</v>
      </c>
      <c r="B11" s="269">
        <v>2278648</v>
      </c>
      <c r="C11" s="269">
        <v>329368</v>
      </c>
      <c r="D11" s="269">
        <v>288366</v>
      </c>
      <c r="E11" s="267">
        <v>209979809340</v>
      </c>
      <c r="F11" s="268">
        <v>0.84900503044283815</v>
      </c>
      <c r="G11" s="268" t="s">
        <v>278</v>
      </c>
    </row>
    <row r="12" spans="1:7">
      <c r="A12" s="117" t="s">
        <v>3</v>
      </c>
      <c r="B12" s="269">
        <v>271702</v>
      </c>
      <c r="C12" s="269">
        <v>24788</v>
      </c>
      <c r="D12" s="269">
        <v>32657</v>
      </c>
      <c r="E12" s="267">
        <v>37344766853</v>
      </c>
      <c r="F12" s="268">
        <v>0.15099496955716188</v>
      </c>
      <c r="G12" s="268">
        <v>1</v>
      </c>
    </row>
    <row r="13" spans="1:7">
      <c r="A13" s="117" t="s">
        <v>31</v>
      </c>
      <c r="B13" s="269">
        <v>246876</v>
      </c>
      <c r="C13" s="269">
        <v>22101</v>
      </c>
      <c r="D13" s="269">
        <v>28682</v>
      </c>
      <c r="E13" s="267">
        <v>27320901065</v>
      </c>
      <c r="F13" s="268">
        <v>0.11046577532060585</v>
      </c>
      <c r="G13" s="268">
        <v>0.73158579815327573</v>
      </c>
    </row>
    <row r="14" spans="1:7">
      <c r="A14" s="117" t="s">
        <v>20</v>
      </c>
      <c r="B14" s="269">
        <v>24826</v>
      </c>
      <c r="C14" s="269">
        <v>2687</v>
      </c>
      <c r="D14" s="269">
        <v>3975</v>
      </c>
      <c r="E14" s="267">
        <v>10023865788</v>
      </c>
      <c r="F14" s="268">
        <v>4.0529194236556036E-2</v>
      </c>
      <c r="G14" s="268">
        <v>0.26841420184672427</v>
      </c>
    </row>
    <row r="15" spans="1:7">
      <c r="A15" s="117" t="s">
        <v>32</v>
      </c>
      <c r="B15" s="269">
        <v>12340</v>
      </c>
      <c r="C15" s="269">
        <v>1967</v>
      </c>
      <c r="D15" s="269">
        <v>2834</v>
      </c>
      <c r="E15" s="267">
        <v>8103178596</v>
      </c>
      <c r="F15" s="268">
        <v>3.2763337638054522E-2</v>
      </c>
      <c r="G15" s="268">
        <v>0.21698297455963503</v>
      </c>
    </row>
    <row r="16" spans="1:7">
      <c r="A16" s="117" t="s">
        <v>23</v>
      </c>
      <c r="B16" s="269">
        <v>12486</v>
      </c>
      <c r="C16" s="269">
        <v>720</v>
      </c>
      <c r="D16" s="269">
        <v>1141</v>
      </c>
      <c r="E16" s="267">
        <v>1920687192</v>
      </c>
      <c r="F16" s="268">
        <v>7.7658565985015164E-3</v>
      </c>
      <c r="G16" s="268">
        <v>5.1431227287089258E-2</v>
      </c>
    </row>
    <row r="28" spans="2:3">
      <c r="B28" s="194"/>
      <c r="C28" s="195"/>
    </row>
    <row r="29" spans="2:3">
      <c r="B29" s="137"/>
      <c r="C29" s="137"/>
    </row>
    <row r="30" spans="2:3">
      <c r="B30" s="137"/>
      <c r="C30" s="137"/>
    </row>
    <row r="31" spans="2:3">
      <c r="B31" s="137"/>
      <c r="C31" s="137"/>
    </row>
    <row r="32" spans="2:3">
      <c r="B32" s="137"/>
      <c r="C32" s="137"/>
    </row>
    <row r="33" spans="2:3">
      <c r="B33" s="137"/>
      <c r="C33" s="13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922F4-5ADD-4D57-A6EC-85F7F548D89A}">
  <dimension ref="A1:O20"/>
  <sheetViews>
    <sheetView workbookViewId="0">
      <selection activeCell="D37" sqref="D37"/>
    </sheetView>
  </sheetViews>
  <sheetFormatPr defaultRowHeight="14.5"/>
  <cols>
    <col min="1" max="1" width="9.1796875" customWidth="1"/>
    <col min="3" max="3" width="42.54296875" customWidth="1"/>
    <col min="4" max="4" width="43.54296875" customWidth="1"/>
    <col min="5" max="5" width="14.26953125" customWidth="1"/>
    <col min="6" max="6" width="25.7265625" customWidth="1"/>
  </cols>
  <sheetData>
    <row r="1" spans="1:15">
      <c r="A1" t="s">
        <v>2435</v>
      </c>
    </row>
    <row r="2" spans="1:15" s="113" customFormat="1">
      <c r="A2" s="113" t="s">
        <v>8</v>
      </c>
      <c r="B2" s="113" t="s">
        <v>9</v>
      </c>
      <c r="C2" s="113" t="s">
        <v>2387</v>
      </c>
      <c r="D2" s="113" t="s">
        <v>134</v>
      </c>
      <c r="E2" s="113" t="s">
        <v>2389</v>
      </c>
      <c r="F2" s="113" t="s">
        <v>2454</v>
      </c>
    </row>
    <row r="3" spans="1:15">
      <c r="A3" t="s">
        <v>11</v>
      </c>
      <c r="B3">
        <v>1877</v>
      </c>
      <c r="C3" s="80">
        <v>312</v>
      </c>
      <c r="D3" s="50">
        <v>1459.533097</v>
      </c>
      <c r="E3" s="12">
        <v>105</v>
      </c>
      <c r="F3" s="50">
        <f>D3/E3</f>
        <v>13.900315209523809</v>
      </c>
      <c r="G3" s="50"/>
      <c r="H3" s="50"/>
    </row>
    <row r="4" spans="1:15">
      <c r="A4" t="s">
        <v>12</v>
      </c>
      <c r="B4">
        <v>3344</v>
      </c>
      <c r="C4" s="80">
        <v>336</v>
      </c>
      <c r="D4" s="50">
        <v>3501.6112680000001</v>
      </c>
      <c r="E4" s="12">
        <v>158</v>
      </c>
      <c r="F4" s="50">
        <f t="shared" ref="F4:F8" si="0">D4/E4</f>
        <v>22.162096632911393</v>
      </c>
      <c r="G4" s="50"/>
      <c r="H4" s="50"/>
    </row>
    <row r="5" spans="1:15">
      <c r="A5" t="s">
        <v>13</v>
      </c>
      <c r="B5">
        <v>4278</v>
      </c>
      <c r="C5" s="80">
        <v>343</v>
      </c>
      <c r="D5" s="50">
        <v>2556.543909</v>
      </c>
      <c r="E5" s="12">
        <v>198</v>
      </c>
      <c r="F5" s="50">
        <f t="shared" si="0"/>
        <v>12.911837924242425</v>
      </c>
      <c r="G5" s="50"/>
      <c r="H5" s="50"/>
    </row>
    <row r="6" spans="1:15">
      <c r="A6" t="s">
        <v>14</v>
      </c>
      <c r="B6">
        <v>450</v>
      </c>
      <c r="C6" s="80">
        <v>99</v>
      </c>
      <c r="D6" s="50">
        <v>426.806059</v>
      </c>
      <c r="E6" s="12">
        <v>55</v>
      </c>
      <c r="F6" s="50">
        <f t="shared" si="0"/>
        <v>7.7601101636363641</v>
      </c>
      <c r="G6" s="50"/>
      <c r="H6" s="50"/>
      <c r="J6" s="175"/>
    </row>
    <row r="7" spans="1:15" s="113" customFormat="1">
      <c r="A7" s="113" t="s">
        <v>15</v>
      </c>
      <c r="B7" s="113">
        <v>2391</v>
      </c>
      <c r="C7" s="204">
        <v>364</v>
      </c>
      <c r="D7" s="85">
        <v>158.68426299999999</v>
      </c>
      <c r="E7" s="113">
        <v>22</v>
      </c>
      <c r="F7" s="85">
        <f t="shared" si="0"/>
        <v>7.2129210454545447</v>
      </c>
      <c r="G7" s="85"/>
      <c r="H7" s="85"/>
      <c r="J7" s="205"/>
    </row>
    <row r="8" spans="1:15">
      <c r="A8" t="s">
        <v>107</v>
      </c>
      <c r="B8">
        <v>12340</v>
      </c>
      <c r="C8" s="80">
        <v>377</v>
      </c>
      <c r="D8" s="50">
        <v>8103.1785960000007</v>
      </c>
      <c r="E8">
        <v>240</v>
      </c>
      <c r="F8" s="50">
        <f t="shared" si="0"/>
        <v>33.763244150000006</v>
      </c>
      <c r="G8" s="50"/>
      <c r="H8" s="50"/>
      <c r="J8" s="175"/>
      <c r="K8" s="174"/>
      <c r="L8" s="175"/>
    </row>
    <row r="9" spans="1:15">
      <c r="A9" t="s">
        <v>2423</v>
      </c>
      <c r="D9" s="50">
        <f>SUM(D3:D5)</f>
        <v>7517.6882740000001</v>
      </c>
      <c r="F9" s="50">
        <f>SUM(F3:F5)</f>
        <v>48.97424976667763</v>
      </c>
      <c r="G9" s="50"/>
      <c r="H9" s="50"/>
      <c r="J9" s="175"/>
      <c r="K9" s="174"/>
      <c r="L9" s="175"/>
    </row>
    <row r="10" spans="1:15">
      <c r="F10" s="50"/>
      <c r="I10" s="174"/>
      <c r="J10" s="175"/>
      <c r="K10" s="174"/>
      <c r="L10" s="175"/>
    </row>
    <row r="11" spans="1:15">
      <c r="I11" s="117"/>
      <c r="J11" s="12"/>
      <c r="K11" s="174"/>
      <c r="L11" s="175"/>
    </row>
    <row r="12" spans="1:15">
      <c r="I12" s="117"/>
      <c r="J12" s="12"/>
      <c r="K12" s="174"/>
      <c r="L12" s="175"/>
      <c r="N12" s="174"/>
      <c r="O12" s="175"/>
    </row>
    <row r="13" spans="1:15">
      <c r="D13" s="50"/>
      <c r="I13" s="117"/>
      <c r="J13" s="12"/>
      <c r="N13" s="174"/>
      <c r="O13" s="175"/>
    </row>
    <row r="14" spans="1:15">
      <c r="N14" s="174"/>
      <c r="O14" s="175"/>
    </row>
    <row r="15" spans="1:15">
      <c r="N15" s="174"/>
      <c r="O15" s="175"/>
    </row>
    <row r="16" spans="1:15">
      <c r="C16" s="179"/>
      <c r="D16" s="191"/>
      <c r="H16" s="174"/>
      <c r="I16" s="175"/>
      <c r="N16" s="174"/>
      <c r="O16" s="175"/>
    </row>
    <row r="17" spans="3:9">
      <c r="C17" s="179"/>
      <c r="D17" s="191"/>
      <c r="H17" s="174"/>
      <c r="I17" s="175"/>
    </row>
    <row r="18" spans="3:9">
      <c r="C18" s="179"/>
      <c r="D18" s="191"/>
      <c r="H18" s="174"/>
      <c r="I18" s="175"/>
    </row>
    <row r="19" spans="3:9">
      <c r="C19" s="179"/>
      <c r="D19" s="191"/>
      <c r="H19" s="174"/>
      <c r="I19" s="175"/>
    </row>
    <row r="20" spans="3:9">
      <c r="H20" s="174"/>
      <c r="I20" s="175"/>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AE505-4727-4CE5-913B-548D68CC5310}">
  <dimension ref="A1:V73"/>
  <sheetViews>
    <sheetView topLeftCell="A28" workbookViewId="0">
      <selection activeCell="E36" sqref="E36"/>
    </sheetView>
  </sheetViews>
  <sheetFormatPr defaultColWidth="8.7265625" defaultRowHeight="14.5"/>
  <cols>
    <col min="1" max="1" width="38.453125" style="12" customWidth="1"/>
    <col min="2" max="16384" width="8.7265625" style="12"/>
  </cols>
  <sheetData>
    <row r="1" spans="1:22">
      <c r="A1" s="191" t="s">
        <v>2418</v>
      </c>
      <c r="B1" s="191"/>
      <c r="R1" s="129"/>
      <c r="S1" s="191"/>
      <c r="T1" s="191"/>
      <c r="U1" s="191"/>
      <c r="V1" s="191"/>
    </row>
    <row r="2" spans="1:22">
      <c r="A2" s="129" t="s">
        <v>1347</v>
      </c>
      <c r="B2" s="12" t="s">
        <v>11</v>
      </c>
      <c r="C2" s="12" t="s">
        <v>12</v>
      </c>
      <c r="D2" s="12" t="s">
        <v>13</v>
      </c>
      <c r="E2" s="12" t="s">
        <v>1342</v>
      </c>
      <c r="R2" s="129"/>
      <c r="S2" s="191"/>
      <c r="T2" s="191"/>
      <c r="U2" s="191"/>
      <c r="V2" s="191"/>
    </row>
    <row r="3" spans="1:22">
      <c r="A3" s="129" t="s">
        <v>303</v>
      </c>
      <c r="B3" s="42">
        <v>0.18545454545454546</v>
      </c>
      <c r="C3" s="42">
        <v>0.35392441860465118</v>
      </c>
      <c r="D3" s="42">
        <v>0.44427710843373491</v>
      </c>
      <c r="E3" s="42">
        <v>0.34131274131274131</v>
      </c>
      <c r="G3" s="41"/>
      <c r="R3" s="129"/>
      <c r="S3" s="42"/>
      <c r="T3" s="42"/>
      <c r="U3" s="42"/>
      <c r="V3" s="42"/>
    </row>
    <row r="4" spans="1:22">
      <c r="A4" s="129" t="s">
        <v>307</v>
      </c>
      <c r="B4" s="42">
        <v>0.20181818181818181</v>
      </c>
      <c r="C4" s="42">
        <v>0.17587209302325582</v>
      </c>
      <c r="D4" s="42">
        <v>0.16415662650602408</v>
      </c>
      <c r="E4" s="42">
        <v>0.17837837837837839</v>
      </c>
      <c r="R4" s="129"/>
      <c r="S4" s="42"/>
      <c r="T4" s="42"/>
      <c r="U4" s="42"/>
      <c r="V4" s="42"/>
    </row>
    <row r="5" spans="1:22">
      <c r="A5" s="129" t="s">
        <v>311</v>
      </c>
      <c r="B5" s="42">
        <v>0.10545454545454545</v>
      </c>
      <c r="C5" s="42">
        <v>8.8662790697674423E-2</v>
      </c>
      <c r="D5" s="42">
        <v>7.2289156626506021E-2</v>
      </c>
      <c r="E5" s="42">
        <v>8.803088803088803E-2</v>
      </c>
      <c r="R5" s="129"/>
      <c r="S5" s="42"/>
      <c r="T5" s="42"/>
      <c r="U5" s="42"/>
      <c r="V5" s="42"/>
    </row>
    <row r="6" spans="1:22">
      <c r="A6" s="129" t="s">
        <v>2416</v>
      </c>
      <c r="B6" s="42">
        <v>0.18181818181818182</v>
      </c>
      <c r="C6" s="42">
        <v>0.13008720930232559</v>
      </c>
      <c r="D6" s="42">
        <v>3.463855421686747E-2</v>
      </c>
      <c r="E6" s="42">
        <v>0.1166023166023166</v>
      </c>
      <c r="R6" s="129"/>
      <c r="S6" s="42"/>
      <c r="T6" s="42"/>
      <c r="U6" s="42"/>
      <c r="V6" s="42"/>
    </row>
    <row r="7" spans="1:22">
      <c r="A7" s="129" t="s">
        <v>2415</v>
      </c>
      <c r="B7" s="42">
        <v>0.31454545454545457</v>
      </c>
      <c r="C7" s="42">
        <v>0.24709302325581395</v>
      </c>
      <c r="D7" s="42">
        <v>0.28162650602409639</v>
      </c>
      <c r="E7" s="42">
        <v>0.27027027027027029</v>
      </c>
      <c r="R7" s="129"/>
      <c r="S7" s="42"/>
      <c r="T7" s="42"/>
      <c r="U7" s="42"/>
      <c r="V7" s="42"/>
    </row>
    <row r="8" spans="1:22">
      <c r="A8" s="129" t="s">
        <v>308</v>
      </c>
      <c r="B8" s="42">
        <v>1.090909090909091E-2</v>
      </c>
      <c r="C8" s="42">
        <v>4.3604651162790697E-3</v>
      </c>
      <c r="D8" s="42">
        <v>3.0120481927710845E-3</v>
      </c>
      <c r="E8" s="42">
        <v>5.4054054054054057E-3</v>
      </c>
      <c r="R8" s="129"/>
      <c r="S8" s="42"/>
      <c r="T8" s="42"/>
      <c r="U8" s="42"/>
      <c r="V8" s="42"/>
    </row>
    <row r="9" spans="1:22">
      <c r="U9" s="125"/>
    </row>
    <row r="10" spans="1:22">
      <c r="U10" s="124"/>
    </row>
    <row r="11" spans="1:22">
      <c r="U11" s="127"/>
    </row>
    <row r="34" spans="1:7">
      <c r="A34" s="129" t="s">
        <v>2417</v>
      </c>
    </row>
    <row r="35" spans="1:7">
      <c r="A35" s="129" t="s">
        <v>1348</v>
      </c>
      <c r="B35" s="191" t="s">
        <v>11</v>
      </c>
      <c r="C35" s="191" t="s">
        <v>12</v>
      </c>
      <c r="D35" s="191" t="s">
        <v>13</v>
      </c>
      <c r="E35" s="12" t="s">
        <v>1343</v>
      </c>
    </row>
    <row r="36" spans="1:7">
      <c r="A36" s="129" t="s">
        <v>303</v>
      </c>
      <c r="B36" s="42">
        <v>0.47733288709382382</v>
      </c>
      <c r="C36" s="42">
        <v>0.56038896519794956</v>
      </c>
      <c r="D36" s="42">
        <v>0.68108096554503572</v>
      </c>
      <c r="E36" s="42">
        <v>0.58530770306318769</v>
      </c>
      <c r="G36" s="129"/>
    </row>
    <row r="37" spans="1:7">
      <c r="A37" s="129" t="s">
        <v>307</v>
      </c>
      <c r="B37" s="42">
        <v>6.2238272079416915E-2</v>
      </c>
      <c r="C37" s="42">
        <v>4.602215313638864E-2</v>
      </c>
      <c r="D37" s="42">
        <v>2.778165465884044E-3</v>
      </c>
      <c r="E37" s="42">
        <v>3.4464452442923947E-2</v>
      </c>
      <c r="G37" s="129"/>
    </row>
    <row r="38" spans="1:7">
      <c r="A38" s="129" t="s">
        <v>311</v>
      </c>
      <c r="B38" s="42">
        <v>3.635479737257373E-2</v>
      </c>
      <c r="C38" s="42">
        <v>3.4098000852103724E-2</v>
      </c>
      <c r="D38" s="42">
        <v>2.5365039799126719E-2</v>
      </c>
      <c r="E38" s="42">
        <v>3.1566327752738099E-2</v>
      </c>
      <c r="G38" s="129"/>
    </row>
    <row r="39" spans="1:7">
      <c r="A39" s="129" t="s">
        <v>2416</v>
      </c>
      <c r="B39" s="42">
        <v>2.4075963794331138E-2</v>
      </c>
      <c r="C39" s="42">
        <v>2.4375969080300548E-2</v>
      </c>
      <c r="D39" s="42">
        <v>1.2701851466616058E-2</v>
      </c>
      <c r="E39" s="42">
        <v>2.0347701238030876E-2</v>
      </c>
      <c r="G39" s="129"/>
    </row>
    <row r="40" spans="1:7">
      <c r="A40" s="129" t="s">
        <v>2415</v>
      </c>
      <c r="B40" s="42">
        <v>0.39942638039403089</v>
      </c>
      <c r="C40" s="42">
        <v>0.33337862848115551</v>
      </c>
      <c r="D40" s="42">
        <v>0.27807397772333742</v>
      </c>
      <c r="E40" s="42">
        <v>0.32739409088193328</v>
      </c>
      <c r="G40" s="129"/>
    </row>
    <row r="41" spans="1:7">
      <c r="A41" s="129" t="s">
        <v>308</v>
      </c>
      <c r="B41" s="42">
        <v>5.7169926582350053E-4</v>
      </c>
      <c r="C41" s="42">
        <v>1.7362832521019863E-3</v>
      </c>
      <c r="D41" s="42">
        <v>0</v>
      </c>
      <c r="E41" s="42">
        <v>9.1972462118612187E-4</v>
      </c>
      <c r="G41" s="129"/>
    </row>
    <row r="44" spans="1:7" ht="13" customHeight="1"/>
    <row r="68" spans="1:9">
      <c r="A68" s="129"/>
      <c r="B68" s="41"/>
      <c r="C68" s="41"/>
      <c r="D68" s="41"/>
      <c r="E68" s="41"/>
      <c r="F68" s="41"/>
      <c r="G68" s="41"/>
      <c r="H68" s="41"/>
      <c r="I68" s="41"/>
    </row>
    <row r="69" spans="1:9">
      <c r="A69" s="128"/>
      <c r="B69" s="41"/>
      <c r="C69" s="41"/>
      <c r="D69" s="41"/>
      <c r="E69" s="41"/>
      <c r="F69" s="41"/>
      <c r="G69" s="41"/>
      <c r="H69" s="41"/>
      <c r="I69" s="41"/>
    </row>
    <row r="70" spans="1:9">
      <c r="A70" s="127"/>
      <c r="B70" s="41"/>
      <c r="C70" s="41"/>
      <c r="D70" s="41"/>
      <c r="E70" s="41"/>
      <c r="F70" s="41"/>
      <c r="G70" s="41"/>
      <c r="H70" s="41"/>
      <c r="I70" s="41"/>
    </row>
    <row r="71" spans="1:9">
      <c r="A71" s="126"/>
      <c r="B71" s="41"/>
      <c r="C71" s="41"/>
      <c r="D71" s="41"/>
      <c r="E71" s="41"/>
      <c r="F71" s="41"/>
      <c r="G71" s="41"/>
      <c r="H71" s="41"/>
      <c r="I71" s="41"/>
    </row>
    <row r="72" spans="1:9" ht="227.5">
      <c r="A72" s="200" t="s">
        <v>2430</v>
      </c>
      <c r="B72" s="41"/>
      <c r="C72" s="41"/>
      <c r="D72" s="41"/>
      <c r="E72" s="41"/>
      <c r="F72" s="41"/>
      <c r="G72" s="41"/>
      <c r="H72" s="41"/>
      <c r="I72" s="41"/>
    </row>
    <row r="73" spans="1:9">
      <c r="A73" s="124"/>
      <c r="B73" s="41"/>
      <c r="C73" s="41"/>
      <c r="D73" s="41"/>
      <c r="E73" s="41"/>
      <c r="F73" s="41"/>
      <c r="G73" s="41"/>
      <c r="H73" s="41"/>
      <c r="I73" s="41"/>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E31F8-8763-42E7-9CB0-6E137B6C1AF8}">
  <dimension ref="A1:S241"/>
  <sheetViews>
    <sheetView tabSelected="1" workbookViewId="0">
      <selection activeCell="D4" sqref="D4"/>
    </sheetView>
  </sheetViews>
  <sheetFormatPr defaultRowHeight="14.5"/>
  <cols>
    <col min="5" max="5" width="9.81640625" bestFit="1" customWidth="1"/>
    <col min="7" max="7" width="69.453125" customWidth="1"/>
    <col min="8" max="8" width="25" customWidth="1"/>
    <col min="9" max="9" width="15.26953125" customWidth="1"/>
    <col min="10" max="10" width="21.7265625" customWidth="1"/>
    <col min="11" max="11" width="35.453125" customWidth="1"/>
  </cols>
  <sheetData>
    <row r="1" spans="1:19">
      <c r="A1" t="s">
        <v>103</v>
      </c>
      <c r="B1" t="s">
        <v>1346</v>
      </c>
      <c r="C1" t="s">
        <v>1345</v>
      </c>
      <c r="D1" t="s">
        <v>1344</v>
      </c>
      <c r="E1" t="s">
        <v>2386</v>
      </c>
      <c r="G1" s="178" t="s">
        <v>2464</v>
      </c>
      <c r="H1" s="177" t="s">
        <v>1346</v>
      </c>
      <c r="I1" s="177" t="s">
        <v>1345</v>
      </c>
      <c r="J1" s="177" t="s">
        <v>1344</v>
      </c>
      <c r="K1" s="178" t="s">
        <v>2386</v>
      </c>
    </row>
    <row r="2" spans="1:19">
      <c r="A2" t="s">
        <v>1406</v>
      </c>
      <c r="B2">
        <v>27656781</v>
      </c>
      <c r="C2">
        <v>231475547</v>
      </c>
      <c r="D2">
        <v>157194701</v>
      </c>
      <c r="E2">
        <f>SUM(B2:D2)</f>
        <v>416327029</v>
      </c>
      <c r="G2" s="191" t="s">
        <v>2420</v>
      </c>
      <c r="H2" s="217">
        <f>AVERAGE(B:B)</f>
        <v>34799889.286885247</v>
      </c>
      <c r="I2" s="217">
        <f t="shared" ref="I2:J2" si="0">AVERAGE(C:C)</f>
        <v>56682319.317073174</v>
      </c>
      <c r="J2" s="217">
        <f t="shared" si="0"/>
        <v>33730099.231788076</v>
      </c>
      <c r="K2" s="217">
        <f>SUM(H2:J2)</f>
        <v>125212307.8357465</v>
      </c>
    </row>
    <row r="3" spans="1:19">
      <c r="A3" t="s">
        <v>265</v>
      </c>
      <c r="B3">
        <v>7480617</v>
      </c>
      <c r="D3">
        <v>2330380</v>
      </c>
      <c r="E3" s="191">
        <f t="shared" ref="E3:E66" si="1">SUM(B3:D3)</f>
        <v>9810997</v>
      </c>
      <c r="G3" s="191" t="s">
        <v>2399</v>
      </c>
      <c r="H3" s="219">
        <v>44883389.449348733</v>
      </c>
      <c r="I3" s="219">
        <v>81271185.417684749</v>
      </c>
      <c r="J3" s="219">
        <v>57501774.678120829</v>
      </c>
      <c r="K3" s="219">
        <v>126983947.48075725</v>
      </c>
    </row>
    <row r="4" spans="1:19" ht="15" thickBot="1">
      <c r="A4" t="s">
        <v>1411</v>
      </c>
      <c r="B4">
        <v>49464498</v>
      </c>
      <c r="C4">
        <v>60894878</v>
      </c>
      <c r="E4" s="191">
        <f t="shared" si="1"/>
        <v>110359376</v>
      </c>
      <c r="G4" s="187" t="s">
        <v>2401</v>
      </c>
      <c r="H4" s="220">
        <v>8044871.3113104999</v>
      </c>
      <c r="I4" s="220">
        <v>12531389.189882575</v>
      </c>
      <c r="J4" s="220">
        <v>9246106.8477035947</v>
      </c>
      <c r="K4" s="220">
        <v>16147157.094426336</v>
      </c>
    </row>
    <row r="5" spans="1:19">
      <c r="A5" t="s">
        <v>1414</v>
      </c>
      <c r="B5">
        <v>8536118</v>
      </c>
      <c r="C5">
        <v>6289343</v>
      </c>
      <c r="D5">
        <v>2943714</v>
      </c>
      <c r="E5" s="191">
        <f t="shared" si="1"/>
        <v>17769175</v>
      </c>
      <c r="G5" s="186" t="s">
        <v>2402</v>
      </c>
      <c r="H5" s="217">
        <f>H2+H4</f>
        <v>42844760.598195747</v>
      </c>
      <c r="I5" s="217">
        <f t="shared" ref="I5:K5" si="2">I2+I4</f>
        <v>69213708.506955743</v>
      </c>
      <c r="J5" s="217">
        <f t="shared" si="2"/>
        <v>42976206.079491675</v>
      </c>
      <c r="K5" s="217">
        <f t="shared" si="2"/>
        <v>141359464.93017283</v>
      </c>
    </row>
    <row r="6" spans="1:19">
      <c r="A6" t="s">
        <v>1417</v>
      </c>
      <c r="B6">
        <v>30218011</v>
      </c>
      <c r="C6">
        <v>16314510</v>
      </c>
      <c r="D6">
        <v>118536361</v>
      </c>
      <c r="E6" s="191">
        <f t="shared" si="1"/>
        <v>165068882</v>
      </c>
      <c r="G6" s="188" t="s">
        <v>2403</v>
      </c>
      <c r="H6" s="218">
        <f>H2-H4</f>
        <v>26755017.975574747</v>
      </c>
      <c r="I6" s="218">
        <f t="shared" ref="I6:K6" si="3">I2-I4</f>
        <v>44150930.127190597</v>
      </c>
      <c r="J6" s="218">
        <f t="shared" si="3"/>
        <v>24483992.384084482</v>
      </c>
      <c r="K6" s="218">
        <f t="shared" si="3"/>
        <v>109065150.74132016</v>
      </c>
    </row>
    <row r="7" spans="1:19">
      <c r="A7" t="s">
        <v>1420</v>
      </c>
      <c r="B7">
        <v>29939632</v>
      </c>
      <c r="C7">
        <v>64182019</v>
      </c>
      <c r="D7">
        <v>23658660</v>
      </c>
      <c r="E7" s="191">
        <f t="shared" si="1"/>
        <v>117780311</v>
      </c>
      <c r="G7" s="186" t="s">
        <v>2404</v>
      </c>
      <c r="H7" s="189" t="s">
        <v>2443</v>
      </c>
      <c r="I7" s="189" t="s">
        <v>2441</v>
      </c>
      <c r="J7" s="189" t="s">
        <v>2442</v>
      </c>
      <c r="K7" s="189" t="s">
        <v>2444</v>
      </c>
    </row>
    <row r="8" spans="1:19">
      <c r="A8" t="s">
        <v>1423</v>
      </c>
      <c r="D8">
        <v>2163270</v>
      </c>
      <c r="E8" s="191">
        <f t="shared" si="1"/>
        <v>2163270</v>
      </c>
    </row>
    <row r="9" spans="1:19">
      <c r="A9" t="s">
        <v>1434</v>
      </c>
      <c r="D9">
        <v>11080111</v>
      </c>
      <c r="E9" s="191">
        <f t="shared" si="1"/>
        <v>11080111</v>
      </c>
    </row>
    <row r="10" spans="1:19">
      <c r="A10" t="s">
        <v>1437</v>
      </c>
      <c r="B10">
        <v>1973491</v>
      </c>
      <c r="C10">
        <v>44940713</v>
      </c>
      <c r="D10">
        <v>150293630</v>
      </c>
      <c r="E10" s="191">
        <f t="shared" si="1"/>
        <v>197207834</v>
      </c>
      <c r="G10" s="137"/>
      <c r="H10" s="137"/>
      <c r="I10" s="137"/>
      <c r="J10" s="137"/>
      <c r="K10" s="137"/>
      <c r="L10" s="137"/>
      <c r="M10" s="137"/>
      <c r="N10" s="137"/>
      <c r="O10" s="137"/>
      <c r="P10" s="137"/>
      <c r="Q10" s="137"/>
      <c r="R10" s="137"/>
      <c r="S10" s="137"/>
    </row>
    <row r="11" spans="1:19">
      <c r="A11" t="s">
        <v>1440</v>
      </c>
      <c r="D11">
        <v>22640093</v>
      </c>
      <c r="E11" s="191">
        <f t="shared" si="1"/>
        <v>22640093</v>
      </c>
      <c r="G11" s="137"/>
      <c r="H11" s="137"/>
      <c r="I11" s="137"/>
      <c r="J11" s="137"/>
      <c r="K11" s="137"/>
      <c r="L11" s="137"/>
      <c r="M11" s="137"/>
      <c r="N11" s="137"/>
      <c r="O11" s="137"/>
      <c r="P11" s="137"/>
      <c r="Q11" s="137"/>
      <c r="R11" s="137"/>
      <c r="S11" s="137"/>
    </row>
    <row r="12" spans="1:19">
      <c r="A12" t="s">
        <v>1442</v>
      </c>
      <c r="D12">
        <v>8371962</v>
      </c>
      <c r="E12" s="191">
        <f t="shared" si="1"/>
        <v>8371962</v>
      </c>
      <c r="G12" s="215"/>
      <c r="H12" s="215"/>
      <c r="I12" s="216"/>
      <c r="J12" s="216"/>
      <c r="K12" s="216"/>
      <c r="L12" s="216"/>
      <c r="M12" s="137"/>
      <c r="N12" s="137"/>
      <c r="O12" s="137"/>
      <c r="P12" s="137"/>
      <c r="Q12" s="137"/>
      <c r="R12" s="137"/>
      <c r="S12" s="137"/>
    </row>
    <row r="13" spans="1:19">
      <c r="A13" t="s">
        <v>261</v>
      </c>
      <c r="D13">
        <v>23617674</v>
      </c>
      <c r="E13" s="191">
        <f t="shared" si="1"/>
        <v>23617674</v>
      </c>
      <c r="G13" s="186"/>
      <c r="H13" s="186"/>
      <c r="I13" s="186"/>
      <c r="J13" s="186"/>
      <c r="K13" s="186"/>
      <c r="L13" s="186"/>
      <c r="M13" s="137"/>
      <c r="N13" s="137"/>
      <c r="O13" s="137"/>
      <c r="P13" s="137"/>
      <c r="Q13" s="137"/>
      <c r="R13" s="137"/>
      <c r="S13" s="137"/>
    </row>
    <row r="14" spans="1:19">
      <c r="A14" t="s">
        <v>259</v>
      </c>
      <c r="B14">
        <v>1848475</v>
      </c>
      <c r="C14">
        <v>1967675</v>
      </c>
      <c r="E14" s="191">
        <f t="shared" si="1"/>
        <v>3816150</v>
      </c>
      <c r="G14" s="186"/>
      <c r="H14" s="186"/>
      <c r="I14" s="186"/>
      <c r="J14" s="186"/>
      <c r="K14" s="186"/>
      <c r="L14" s="186"/>
      <c r="M14" s="137"/>
      <c r="N14" s="137"/>
      <c r="O14" s="137"/>
      <c r="P14" s="137"/>
      <c r="Q14" s="137"/>
      <c r="R14" s="137"/>
      <c r="S14" s="137"/>
    </row>
    <row r="15" spans="1:19">
      <c r="A15" t="s">
        <v>1454</v>
      </c>
      <c r="C15">
        <v>35261476</v>
      </c>
      <c r="D15">
        <v>77031737</v>
      </c>
      <c r="E15" s="191">
        <f t="shared" si="1"/>
        <v>112293213</v>
      </c>
      <c r="G15" s="186"/>
      <c r="H15" s="186"/>
      <c r="I15" s="186"/>
      <c r="J15" s="186"/>
      <c r="K15" s="186"/>
      <c r="L15" s="186"/>
      <c r="M15" s="137"/>
      <c r="N15" s="137"/>
      <c r="O15" s="137"/>
      <c r="P15" s="137"/>
      <c r="Q15" s="137"/>
      <c r="R15" s="137"/>
      <c r="S15" s="137"/>
    </row>
    <row r="16" spans="1:19">
      <c r="A16" t="s">
        <v>1463</v>
      </c>
      <c r="C16">
        <v>4773351</v>
      </c>
      <c r="D16">
        <v>21468050</v>
      </c>
      <c r="E16" s="191">
        <f t="shared" si="1"/>
        <v>26241401</v>
      </c>
      <c r="G16" s="186"/>
      <c r="H16" s="186"/>
      <c r="I16" s="186"/>
      <c r="J16" s="186"/>
      <c r="K16" s="186"/>
      <c r="L16" s="186"/>
      <c r="M16" s="137"/>
      <c r="N16" s="137"/>
      <c r="O16" s="137"/>
      <c r="P16" s="137"/>
      <c r="Q16" s="137"/>
      <c r="R16" s="137"/>
      <c r="S16" s="137"/>
    </row>
    <row r="17" spans="1:19">
      <c r="A17" t="s">
        <v>1466</v>
      </c>
      <c r="B17">
        <v>1072887</v>
      </c>
      <c r="C17">
        <v>51915036</v>
      </c>
      <c r="E17" s="191">
        <f t="shared" si="1"/>
        <v>52987923</v>
      </c>
      <c r="G17" s="186"/>
      <c r="H17" s="186"/>
      <c r="I17" s="186"/>
      <c r="J17" s="186"/>
      <c r="K17" s="186"/>
      <c r="L17" s="186"/>
      <c r="M17" s="137"/>
      <c r="N17" s="137"/>
      <c r="O17" s="137"/>
      <c r="P17" s="137"/>
      <c r="Q17" s="137"/>
      <c r="R17" s="137"/>
      <c r="S17" s="137"/>
    </row>
    <row r="18" spans="1:19">
      <c r="A18" t="s">
        <v>1469</v>
      </c>
      <c r="B18">
        <v>3750007</v>
      </c>
      <c r="D18">
        <v>4549148</v>
      </c>
      <c r="E18" s="191">
        <f t="shared" si="1"/>
        <v>8299155</v>
      </c>
      <c r="G18" s="186"/>
      <c r="H18" s="186"/>
      <c r="I18" s="186"/>
      <c r="J18" s="186"/>
      <c r="K18" s="186"/>
      <c r="L18" s="186"/>
      <c r="M18" s="137"/>
      <c r="N18" s="137"/>
      <c r="O18" s="137"/>
      <c r="P18" s="137"/>
      <c r="Q18" s="137"/>
      <c r="R18" s="137"/>
      <c r="S18" s="137"/>
    </row>
    <row r="19" spans="1:19">
      <c r="A19" t="s">
        <v>1472</v>
      </c>
      <c r="D19">
        <v>1781373</v>
      </c>
      <c r="E19" s="191">
        <f t="shared" si="1"/>
        <v>1781373</v>
      </c>
      <c r="G19" s="186"/>
      <c r="H19" s="186"/>
      <c r="I19" s="186"/>
      <c r="J19" s="186"/>
      <c r="K19" s="186"/>
      <c r="L19" s="186"/>
      <c r="M19" s="137"/>
      <c r="N19" s="137"/>
      <c r="O19" s="137"/>
      <c r="P19" s="137"/>
      <c r="Q19" s="137"/>
      <c r="R19" s="137"/>
      <c r="S19" s="137"/>
    </row>
    <row r="20" spans="1:19">
      <c r="A20" t="s">
        <v>1474</v>
      </c>
      <c r="B20">
        <v>8977152</v>
      </c>
      <c r="E20" s="191">
        <f t="shared" si="1"/>
        <v>8977152</v>
      </c>
      <c r="G20" s="186"/>
      <c r="H20" s="186"/>
      <c r="I20" s="186"/>
      <c r="J20" s="186"/>
      <c r="K20" s="186"/>
      <c r="L20" s="186"/>
      <c r="M20" s="137"/>
      <c r="N20" s="137"/>
      <c r="O20" s="137"/>
      <c r="P20" s="137"/>
      <c r="Q20" s="137"/>
      <c r="R20" s="137"/>
      <c r="S20" s="137"/>
    </row>
    <row r="21" spans="1:19">
      <c r="A21" t="s">
        <v>1477</v>
      </c>
      <c r="B21">
        <v>19519958</v>
      </c>
      <c r="C21">
        <v>3699340</v>
      </c>
      <c r="E21" s="191">
        <f t="shared" si="1"/>
        <v>23219298</v>
      </c>
      <c r="G21" s="186"/>
      <c r="H21" s="186"/>
      <c r="I21" s="186"/>
      <c r="J21" s="186"/>
      <c r="K21" s="186"/>
      <c r="L21" s="186"/>
      <c r="M21" s="137"/>
      <c r="N21" s="137"/>
      <c r="O21" s="137"/>
      <c r="P21" s="137"/>
      <c r="Q21" s="137"/>
      <c r="R21" s="137"/>
      <c r="S21" s="137"/>
    </row>
    <row r="22" spans="1:19">
      <c r="A22" t="s">
        <v>1480</v>
      </c>
      <c r="D22">
        <v>1311274</v>
      </c>
      <c r="E22" s="191">
        <f t="shared" si="1"/>
        <v>1311274</v>
      </c>
      <c r="G22" s="186"/>
      <c r="H22" s="186"/>
      <c r="I22" s="186"/>
      <c r="J22" s="186"/>
      <c r="K22" s="186"/>
      <c r="L22" s="186"/>
      <c r="M22" s="137"/>
      <c r="N22" s="137"/>
      <c r="O22" s="137"/>
      <c r="P22" s="137"/>
      <c r="Q22" s="137"/>
      <c r="R22" s="137"/>
      <c r="S22" s="137"/>
    </row>
    <row r="23" spans="1:19">
      <c r="A23" t="s">
        <v>1483</v>
      </c>
      <c r="D23">
        <v>4846046</v>
      </c>
      <c r="E23" s="191">
        <f t="shared" si="1"/>
        <v>4846046</v>
      </c>
      <c r="G23" s="186"/>
      <c r="H23" s="186"/>
      <c r="I23" s="186"/>
      <c r="J23" s="186"/>
      <c r="K23" s="186"/>
      <c r="L23" s="186"/>
      <c r="M23" s="137"/>
      <c r="N23" s="137"/>
      <c r="O23" s="137"/>
      <c r="P23" s="137"/>
      <c r="Q23" s="137"/>
      <c r="R23" s="137"/>
      <c r="S23" s="137"/>
    </row>
    <row r="24" spans="1:19">
      <c r="A24" t="s">
        <v>1489</v>
      </c>
      <c r="B24">
        <v>8118615</v>
      </c>
      <c r="C24">
        <v>60141523</v>
      </c>
      <c r="E24" s="191">
        <f t="shared" si="1"/>
        <v>68260138</v>
      </c>
      <c r="G24" s="186"/>
      <c r="H24" s="186"/>
      <c r="I24" s="186"/>
      <c r="J24" s="186"/>
      <c r="K24" s="186"/>
      <c r="L24" s="186"/>
      <c r="M24" s="137"/>
      <c r="N24" s="137"/>
      <c r="O24" s="137"/>
      <c r="P24" s="137"/>
      <c r="Q24" s="137"/>
      <c r="R24" s="137"/>
      <c r="S24" s="137"/>
    </row>
    <row r="25" spans="1:19">
      <c r="A25" t="s">
        <v>1491</v>
      </c>
      <c r="B25">
        <v>175125870</v>
      </c>
      <c r="C25">
        <v>330281431</v>
      </c>
      <c r="D25">
        <v>223663906</v>
      </c>
      <c r="E25" s="191">
        <f t="shared" si="1"/>
        <v>729071207</v>
      </c>
      <c r="G25" s="186"/>
      <c r="H25" s="186"/>
      <c r="I25" s="186"/>
      <c r="J25" s="186"/>
      <c r="K25" s="186"/>
      <c r="L25" s="186"/>
      <c r="M25" s="137"/>
      <c r="N25" s="137"/>
      <c r="O25" s="137"/>
      <c r="P25" s="137"/>
      <c r="Q25" s="137"/>
      <c r="R25" s="137"/>
      <c r="S25" s="137"/>
    </row>
    <row r="26" spans="1:19">
      <c r="A26" t="s">
        <v>257</v>
      </c>
      <c r="B26">
        <v>4301763</v>
      </c>
      <c r="C26">
        <v>218821054</v>
      </c>
      <c r="E26" s="191">
        <f t="shared" si="1"/>
        <v>223122817</v>
      </c>
      <c r="G26" s="186"/>
      <c r="H26" s="186"/>
      <c r="I26" s="186"/>
      <c r="J26" s="186"/>
      <c r="K26" s="186"/>
      <c r="L26" s="186"/>
      <c r="M26" s="137"/>
      <c r="N26" s="137"/>
      <c r="O26" s="137"/>
      <c r="P26" s="137"/>
      <c r="Q26" s="137"/>
      <c r="R26" s="137"/>
      <c r="S26" s="137"/>
    </row>
    <row r="27" spans="1:19">
      <c r="A27" t="s">
        <v>1499</v>
      </c>
      <c r="C27">
        <v>11013227</v>
      </c>
      <c r="D27">
        <v>3480764</v>
      </c>
      <c r="E27" s="191">
        <f t="shared" si="1"/>
        <v>14493991</v>
      </c>
      <c r="G27" s="186"/>
      <c r="H27" s="186"/>
      <c r="I27" s="186"/>
      <c r="J27" s="186"/>
      <c r="K27" s="186"/>
      <c r="L27" s="186"/>
      <c r="M27" s="137"/>
      <c r="N27" s="137"/>
      <c r="O27" s="137"/>
      <c r="P27" s="137"/>
      <c r="Q27" s="137"/>
      <c r="R27" s="137"/>
      <c r="S27" s="137"/>
    </row>
    <row r="28" spans="1:19">
      <c r="A28" t="s">
        <v>1505</v>
      </c>
      <c r="B28">
        <v>18617304</v>
      </c>
      <c r="C28">
        <v>68490603</v>
      </c>
      <c r="D28">
        <v>15362427</v>
      </c>
      <c r="E28" s="191">
        <f t="shared" si="1"/>
        <v>102470334</v>
      </c>
      <c r="G28" s="137"/>
      <c r="H28" s="137"/>
      <c r="I28" s="137"/>
      <c r="J28" s="137"/>
      <c r="K28" s="137"/>
      <c r="L28" s="137"/>
      <c r="M28" s="137"/>
      <c r="N28" s="137"/>
      <c r="O28" s="137"/>
      <c r="P28" s="137"/>
      <c r="Q28" s="137"/>
      <c r="R28" s="137"/>
      <c r="S28" s="137"/>
    </row>
    <row r="29" spans="1:19">
      <c r="A29" t="s">
        <v>1511</v>
      </c>
      <c r="B29">
        <v>68462565</v>
      </c>
      <c r="C29">
        <v>39647512</v>
      </c>
      <c r="D29">
        <v>20119499</v>
      </c>
      <c r="E29" s="191">
        <f t="shared" si="1"/>
        <v>128229576</v>
      </c>
      <c r="G29" s="137"/>
      <c r="H29" s="137"/>
      <c r="I29" s="137"/>
      <c r="J29" s="137"/>
      <c r="K29" s="137"/>
      <c r="L29" s="137"/>
      <c r="M29" s="137"/>
      <c r="N29" s="137"/>
      <c r="O29" s="137"/>
      <c r="P29" s="137"/>
      <c r="Q29" s="137"/>
      <c r="R29" s="137"/>
      <c r="S29" s="137"/>
    </row>
    <row r="30" spans="1:19">
      <c r="A30" t="s">
        <v>1514</v>
      </c>
      <c r="C30">
        <v>20515788</v>
      </c>
      <c r="D30">
        <v>13940024</v>
      </c>
      <c r="E30" s="191">
        <f t="shared" si="1"/>
        <v>34455812</v>
      </c>
    </row>
    <row r="31" spans="1:19">
      <c r="A31" t="s">
        <v>1520</v>
      </c>
      <c r="C31">
        <v>52201776</v>
      </c>
      <c r="E31" s="191">
        <f t="shared" si="1"/>
        <v>52201776</v>
      </c>
    </row>
    <row r="32" spans="1:19">
      <c r="A32" t="s">
        <v>1522</v>
      </c>
      <c r="C32">
        <v>259612769</v>
      </c>
      <c r="D32">
        <v>1971838</v>
      </c>
      <c r="E32" s="191">
        <f t="shared" si="1"/>
        <v>261584607</v>
      </c>
    </row>
    <row r="33" spans="1:5">
      <c r="A33" t="s">
        <v>1527</v>
      </c>
      <c r="B33">
        <v>3376324</v>
      </c>
      <c r="C33">
        <v>444621</v>
      </c>
      <c r="D33">
        <v>11415037</v>
      </c>
      <c r="E33" s="191">
        <f t="shared" si="1"/>
        <v>15235982</v>
      </c>
    </row>
    <row r="34" spans="1:5">
      <c r="A34" t="s">
        <v>1530</v>
      </c>
      <c r="B34">
        <v>486801</v>
      </c>
      <c r="E34" s="191">
        <f t="shared" si="1"/>
        <v>486801</v>
      </c>
    </row>
    <row r="35" spans="1:5">
      <c r="A35" t="s">
        <v>1533</v>
      </c>
      <c r="B35">
        <v>168527</v>
      </c>
      <c r="C35">
        <v>160353246</v>
      </c>
      <c r="D35">
        <v>5633724</v>
      </c>
      <c r="E35" s="191">
        <f t="shared" si="1"/>
        <v>166155497</v>
      </c>
    </row>
    <row r="36" spans="1:5">
      <c r="A36" t="s">
        <v>1536</v>
      </c>
      <c r="B36">
        <v>71833234</v>
      </c>
      <c r="C36">
        <v>104687785</v>
      </c>
      <c r="E36" s="191">
        <f t="shared" si="1"/>
        <v>176521019</v>
      </c>
    </row>
    <row r="37" spans="1:5">
      <c r="A37" t="s">
        <v>72</v>
      </c>
      <c r="B37">
        <v>122362145</v>
      </c>
      <c r="C37">
        <v>139029773</v>
      </c>
      <c r="D37">
        <v>71346430</v>
      </c>
      <c r="E37" s="191">
        <f t="shared" si="1"/>
        <v>332738348</v>
      </c>
    </row>
    <row r="38" spans="1:5">
      <c r="A38" t="s">
        <v>1541</v>
      </c>
      <c r="B38">
        <v>15028874</v>
      </c>
      <c r="C38">
        <v>30107556</v>
      </c>
      <c r="D38">
        <v>36094046</v>
      </c>
      <c r="E38" s="191">
        <f t="shared" si="1"/>
        <v>81230476</v>
      </c>
    </row>
    <row r="39" spans="1:5">
      <c r="A39" t="s">
        <v>251</v>
      </c>
      <c r="B39">
        <v>151165</v>
      </c>
      <c r="E39" s="191">
        <f t="shared" si="1"/>
        <v>151165</v>
      </c>
    </row>
    <row r="40" spans="1:5">
      <c r="A40" t="s">
        <v>1551</v>
      </c>
      <c r="B40">
        <v>207078</v>
      </c>
      <c r="C40">
        <v>964130</v>
      </c>
      <c r="E40" s="191">
        <f t="shared" si="1"/>
        <v>1171208</v>
      </c>
    </row>
    <row r="41" spans="1:5">
      <c r="A41" t="s">
        <v>1554</v>
      </c>
      <c r="B41">
        <v>279036604</v>
      </c>
      <c r="C41">
        <v>234468036</v>
      </c>
      <c r="D41">
        <v>41103708</v>
      </c>
      <c r="E41" s="191">
        <f t="shared" si="1"/>
        <v>554608348</v>
      </c>
    </row>
    <row r="42" spans="1:5">
      <c r="A42" t="s">
        <v>249</v>
      </c>
      <c r="C42">
        <v>22550264</v>
      </c>
      <c r="E42" s="191">
        <f t="shared" si="1"/>
        <v>22550264</v>
      </c>
    </row>
    <row r="43" spans="1:5">
      <c r="A43" t="s">
        <v>1563</v>
      </c>
      <c r="B43">
        <v>16242896</v>
      </c>
      <c r="C43">
        <v>108340953</v>
      </c>
      <c r="D43">
        <v>69835257</v>
      </c>
      <c r="E43" s="191">
        <f t="shared" si="1"/>
        <v>194419106</v>
      </c>
    </row>
    <row r="44" spans="1:5">
      <c r="A44" t="s">
        <v>244</v>
      </c>
      <c r="C44">
        <v>1936240</v>
      </c>
      <c r="D44">
        <v>198768</v>
      </c>
      <c r="E44" s="191">
        <f t="shared" si="1"/>
        <v>2135008</v>
      </c>
    </row>
    <row r="45" spans="1:5">
      <c r="A45" t="s">
        <v>1570</v>
      </c>
      <c r="B45">
        <v>1244102</v>
      </c>
      <c r="C45">
        <v>4729217</v>
      </c>
      <c r="E45" s="191">
        <f t="shared" si="1"/>
        <v>5973319</v>
      </c>
    </row>
    <row r="46" spans="1:5">
      <c r="A46" t="s">
        <v>1574</v>
      </c>
      <c r="B46">
        <v>79775116</v>
      </c>
      <c r="C46">
        <v>104768092</v>
      </c>
      <c r="E46" s="191">
        <f t="shared" si="1"/>
        <v>184543208</v>
      </c>
    </row>
    <row r="47" spans="1:5">
      <c r="A47" t="s">
        <v>242</v>
      </c>
      <c r="B47">
        <v>29600175</v>
      </c>
      <c r="C47">
        <v>43706593</v>
      </c>
      <c r="D47">
        <v>40775793</v>
      </c>
      <c r="E47" s="191">
        <f t="shared" si="1"/>
        <v>114082561</v>
      </c>
    </row>
    <row r="48" spans="1:5">
      <c r="A48" t="s">
        <v>1578</v>
      </c>
      <c r="B48">
        <v>11666722</v>
      </c>
      <c r="C48">
        <v>50012329</v>
      </c>
      <c r="D48">
        <v>16290230</v>
      </c>
      <c r="E48" s="191">
        <f t="shared" si="1"/>
        <v>77969281</v>
      </c>
    </row>
    <row r="49" spans="1:5">
      <c r="A49" t="s">
        <v>1581</v>
      </c>
      <c r="C49">
        <v>13617779</v>
      </c>
      <c r="E49" s="191">
        <f t="shared" si="1"/>
        <v>13617779</v>
      </c>
    </row>
    <row r="50" spans="1:5">
      <c r="A50" t="s">
        <v>1587</v>
      </c>
      <c r="B50">
        <v>18941124</v>
      </c>
      <c r="C50">
        <v>30890098</v>
      </c>
      <c r="D50">
        <v>6994100</v>
      </c>
      <c r="E50" s="191">
        <f t="shared" si="1"/>
        <v>56825322</v>
      </c>
    </row>
    <row r="51" spans="1:5">
      <c r="A51" t="s">
        <v>1592</v>
      </c>
      <c r="B51">
        <v>22705886</v>
      </c>
      <c r="C51">
        <v>7867291</v>
      </c>
      <c r="D51">
        <v>34109030</v>
      </c>
      <c r="E51" s="191">
        <f t="shared" si="1"/>
        <v>64682207</v>
      </c>
    </row>
    <row r="52" spans="1:5">
      <c r="A52" t="s">
        <v>1595</v>
      </c>
      <c r="C52">
        <v>128079</v>
      </c>
      <c r="E52" s="191">
        <f t="shared" si="1"/>
        <v>128079</v>
      </c>
    </row>
    <row r="53" spans="1:5">
      <c r="A53" t="s">
        <v>1598</v>
      </c>
      <c r="D53">
        <v>15955076</v>
      </c>
      <c r="E53" s="191">
        <f t="shared" si="1"/>
        <v>15955076</v>
      </c>
    </row>
    <row r="54" spans="1:5">
      <c r="A54" t="s">
        <v>1601</v>
      </c>
      <c r="B54">
        <v>2440872</v>
      </c>
      <c r="E54" s="191">
        <f t="shared" si="1"/>
        <v>2440872</v>
      </c>
    </row>
    <row r="55" spans="1:5">
      <c r="A55" t="s">
        <v>238</v>
      </c>
      <c r="C55">
        <v>2332799</v>
      </c>
      <c r="D55">
        <v>30635163</v>
      </c>
      <c r="E55" s="191">
        <f t="shared" si="1"/>
        <v>32967962</v>
      </c>
    </row>
    <row r="56" spans="1:5">
      <c r="A56" t="s">
        <v>1606</v>
      </c>
      <c r="B56">
        <v>76562389</v>
      </c>
      <c r="C56">
        <v>129302602</v>
      </c>
      <c r="D56">
        <v>94113856</v>
      </c>
      <c r="E56" s="191">
        <f t="shared" si="1"/>
        <v>299978847</v>
      </c>
    </row>
    <row r="57" spans="1:5">
      <c r="A57" t="s">
        <v>1609</v>
      </c>
      <c r="B57">
        <v>39211531</v>
      </c>
      <c r="C57">
        <v>94935719</v>
      </c>
      <c r="D57">
        <v>16674935</v>
      </c>
      <c r="E57" s="191">
        <f t="shared" si="1"/>
        <v>150822185</v>
      </c>
    </row>
    <row r="58" spans="1:5">
      <c r="A58" t="s">
        <v>1612</v>
      </c>
      <c r="C58">
        <v>328749</v>
      </c>
      <c r="D58">
        <v>42614697</v>
      </c>
      <c r="E58" s="191">
        <f t="shared" si="1"/>
        <v>42943446</v>
      </c>
    </row>
    <row r="59" spans="1:5">
      <c r="A59" t="s">
        <v>1615</v>
      </c>
      <c r="C59">
        <v>6518215</v>
      </c>
      <c r="D59">
        <v>16692723</v>
      </c>
      <c r="E59" s="191">
        <f t="shared" si="1"/>
        <v>23210938</v>
      </c>
    </row>
    <row r="60" spans="1:5">
      <c r="A60" t="s">
        <v>1618</v>
      </c>
      <c r="C60">
        <v>1265186</v>
      </c>
      <c r="E60" s="191">
        <f t="shared" si="1"/>
        <v>1265186</v>
      </c>
    </row>
    <row r="61" spans="1:5">
      <c r="A61" t="s">
        <v>1620</v>
      </c>
      <c r="D61">
        <v>189135</v>
      </c>
      <c r="E61" s="191">
        <f t="shared" si="1"/>
        <v>189135</v>
      </c>
    </row>
    <row r="62" spans="1:5">
      <c r="A62" t="s">
        <v>1623</v>
      </c>
      <c r="C62">
        <v>146829635</v>
      </c>
      <c r="E62" s="191">
        <f t="shared" si="1"/>
        <v>146829635</v>
      </c>
    </row>
    <row r="63" spans="1:5">
      <c r="A63" t="s">
        <v>1626</v>
      </c>
      <c r="C63">
        <v>4548350</v>
      </c>
      <c r="E63" s="191">
        <f t="shared" si="1"/>
        <v>4548350</v>
      </c>
    </row>
    <row r="64" spans="1:5">
      <c r="A64" t="s">
        <v>1629</v>
      </c>
      <c r="B64">
        <v>124344198</v>
      </c>
      <c r="C64">
        <v>38495420</v>
      </c>
      <c r="D64">
        <v>123458220</v>
      </c>
      <c r="E64" s="191">
        <f t="shared" si="1"/>
        <v>286297838</v>
      </c>
    </row>
    <row r="65" spans="1:5">
      <c r="A65" t="s">
        <v>1632</v>
      </c>
      <c r="B65">
        <v>39063525</v>
      </c>
      <c r="E65" s="191">
        <f t="shared" si="1"/>
        <v>39063525</v>
      </c>
    </row>
    <row r="66" spans="1:5">
      <c r="A66" t="s">
        <v>1644</v>
      </c>
      <c r="B66">
        <v>311148</v>
      </c>
      <c r="E66" s="191">
        <f t="shared" si="1"/>
        <v>311148</v>
      </c>
    </row>
    <row r="67" spans="1:5">
      <c r="A67" t="s">
        <v>232</v>
      </c>
      <c r="D67">
        <v>1403330</v>
      </c>
      <c r="E67" s="191">
        <f t="shared" ref="E67:E130" si="4">SUM(B67:D67)</f>
        <v>1403330</v>
      </c>
    </row>
    <row r="68" spans="1:5">
      <c r="A68" t="s">
        <v>1662</v>
      </c>
      <c r="B68">
        <v>3699887</v>
      </c>
      <c r="C68">
        <v>47608151</v>
      </c>
      <c r="D68">
        <v>14458558</v>
      </c>
      <c r="E68" s="191">
        <f t="shared" si="4"/>
        <v>65766596</v>
      </c>
    </row>
    <row r="69" spans="1:5">
      <c r="A69" t="s">
        <v>1664</v>
      </c>
      <c r="D69">
        <v>74273</v>
      </c>
      <c r="E69" s="191">
        <f t="shared" si="4"/>
        <v>74273</v>
      </c>
    </row>
    <row r="70" spans="1:5">
      <c r="A70" t="s">
        <v>1667</v>
      </c>
      <c r="C70">
        <v>39094265</v>
      </c>
      <c r="D70">
        <v>2210197</v>
      </c>
      <c r="E70" s="191">
        <f t="shared" si="4"/>
        <v>41304462</v>
      </c>
    </row>
    <row r="71" spans="1:5">
      <c r="A71" t="s">
        <v>1670</v>
      </c>
      <c r="B71">
        <v>2943714</v>
      </c>
      <c r="E71" s="191">
        <f t="shared" si="4"/>
        <v>2943714</v>
      </c>
    </row>
    <row r="72" spans="1:5">
      <c r="A72" t="s">
        <v>1673</v>
      </c>
      <c r="D72">
        <v>12410917</v>
      </c>
      <c r="E72" s="191">
        <f t="shared" si="4"/>
        <v>12410917</v>
      </c>
    </row>
    <row r="73" spans="1:5">
      <c r="A73" t="s">
        <v>1676</v>
      </c>
      <c r="B73">
        <v>25925993</v>
      </c>
      <c r="D73">
        <v>7264357</v>
      </c>
      <c r="E73" s="191">
        <f t="shared" si="4"/>
        <v>33190350</v>
      </c>
    </row>
    <row r="74" spans="1:5">
      <c r="A74" t="s">
        <v>1679</v>
      </c>
      <c r="B74">
        <v>21914465</v>
      </c>
      <c r="C74">
        <v>63499059</v>
      </c>
      <c r="D74">
        <v>13921280</v>
      </c>
      <c r="E74" s="191">
        <f t="shared" si="4"/>
        <v>99334804</v>
      </c>
    </row>
    <row r="75" spans="1:5">
      <c r="A75" t="s">
        <v>1681</v>
      </c>
      <c r="B75">
        <v>140994</v>
      </c>
      <c r="C75">
        <v>857067</v>
      </c>
      <c r="D75">
        <v>1206544</v>
      </c>
      <c r="E75" s="191">
        <f t="shared" si="4"/>
        <v>2204605</v>
      </c>
    </row>
    <row r="76" spans="1:5">
      <c r="A76" t="s">
        <v>1683</v>
      </c>
      <c r="B76">
        <v>44373843</v>
      </c>
      <c r="C76">
        <v>82819018</v>
      </c>
      <c r="D76">
        <v>145255542</v>
      </c>
      <c r="E76" s="191">
        <f t="shared" si="4"/>
        <v>272448403</v>
      </c>
    </row>
    <row r="77" spans="1:5">
      <c r="A77" t="s">
        <v>1685</v>
      </c>
      <c r="B77">
        <v>27101438</v>
      </c>
      <c r="C77">
        <v>367722784</v>
      </c>
      <c r="D77">
        <v>18788894</v>
      </c>
      <c r="E77" s="191">
        <f t="shared" si="4"/>
        <v>413613116</v>
      </c>
    </row>
    <row r="78" spans="1:5">
      <c r="A78" t="s">
        <v>1688</v>
      </c>
      <c r="B78">
        <v>5578994</v>
      </c>
      <c r="C78">
        <v>9884826</v>
      </c>
      <c r="D78">
        <v>34613680</v>
      </c>
      <c r="E78" s="191">
        <f t="shared" si="4"/>
        <v>50077500</v>
      </c>
    </row>
    <row r="79" spans="1:5">
      <c r="A79" t="s">
        <v>1693</v>
      </c>
      <c r="B79">
        <v>2915745</v>
      </c>
      <c r="C79">
        <v>46313800</v>
      </c>
      <c r="E79" s="191">
        <f t="shared" si="4"/>
        <v>49229545</v>
      </c>
    </row>
    <row r="80" spans="1:5">
      <c r="A80" t="s">
        <v>1696</v>
      </c>
      <c r="B80">
        <v>85790876</v>
      </c>
      <c r="C80">
        <v>134640388</v>
      </c>
      <c r="D80">
        <v>11792129</v>
      </c>
      <c r="E80" s="191">
        <f t="shared" si="4"/>
        <v>232223393</v>
      </c>
    </row>
    <row r="81" spans="1:5">
      <c r="A81" t="s">
        <v>1701</v>
      </c>
      <c r="B81">
        <v>19029795</v>
      </c>
      <c r="C81">
        <v>94337284</v>
      </c>
      <c r="D81">
        <v>59698052</v>
      </c>
      <c r="E81" s="191">
        <f t="shared" si="4"/>
        <v>173065131</v>
      </c>
    </row>
    <row r="82" spans="1:5">
      <c r="A82" t="s">
        <v>1704</v>
      </c>
      <c r="D82">
        <v>2338301</v>
      </c>
      <c r="E82" s="191">
        <f t="shared" si="4"/>
        <v>2338301</v>
      </c>
    </row>
    <row r="83" spans="1:5">
      <c r="A83" t="s">
        <v>1707</v>
      </c>
      <c r="D83">
        <v>26325223</v>
      </c>
      <c r="E83" s="191">
        <f t="shared" si="4"/>
        <v>26325223</v>
      </c>
    </row>
    <row r="84" spans="1:5">
      <c r="A84" t="s">
        <v>1712</v>
      </c>
      <c r="B84">
        <v>81043755</v>
      </c>
      <c r="C84">
        <v>82797982</v>
      </c>
      <c r="D84">
        <v>46503162</v>
      </c>
      <c r="E84" s="191">
        <f t="shared" si="4"/>
        <v>210344899</v>
      </c>
    </row>
    <row r="85" spans="1:5">
      <c r="A85" t="s">
        <v>1715</v>
      </c>
      <c r="B85">
        <v>38192329</v>
      </c>
      <c r="C85">
        <v>70877098</v>
      </c>
      <c r="D85">
        <v>11700756</v>
      </c>
      <c r="E85" s="191">
        <f t="shared" si="4"/>
        <v>120770183</v>
      </c>
    </row>
    <row r="86" spans="1:5">
      <c r="A86" t="s">
        <v>1722</v>
      </c>
      <c r="B86">
        <v>38310942</v>
      </c>
      <c r="C86">
        <v>94124336</v>
      </c>
      <c r="E86" s="191">
        <f t="shared" si="4"/>
        <v>132435278</v>
      </c>
    </row>
    <row r="87" spans="1:5">
      <c r="A87" t="s">
        <v>1725</v>
      </c>
      <c r="C87">
        <v>1664106</v>
      </c>
      <c r="E87" s="191">
        <f t="shared" si="4"/>
        <v>1664106</v>
      </c>
    </row>
    <row r="88" spans="1:5">
      <c r="A88" t="s">
        <v>1728</v>
      </c>
      <c r="E88" s="191">
        <f t="shared" si="4"/>
        <v>0</v>
      </c>
    </row>
    <row r="89" spans="1:5">
      <c r="A89" t="s">
        <v>227</v>
      </c>
      <c r="B89">
        <v>67098375</v>
      </c>
      <c r="C89">
        <v>286508800</v>
      </c>
      <c r="D89">
        <v>39194440</v>
      </c>
      <c r="E89" s="191">
        <f t="shared" si="4"/>
        <v>392801615</v>
      </c>
    </row>
    <row r="90" spans="1:5">
      <c r="A90" t="s">
        <v>1735</v>
      </c>
      <c r="B90">
        <v>2907052</v>
      </c>
      <c r="C90">
        <v>57691913</v>
      </c>
      <c r="E90" s="191">
        <f t="shared" si="4"/>
        <v>60598965</v>
      </c>
    </row>
    <row r="91" spans="1:5">
      <c r="A91" t="s">
        <v>1737</v>
      </c>
      <c r="C91">
        <v>6125564</v>
      </c>
      <c r="D91">
        <v>416381</v>
      </c>
      <c r="E91" s="191">
        <f t="shared" si="4"/>
        <v>6541945</v>
      </c>
    </row>
    <row r="92" spans="1:5">
      <c r="A92" t="s">
        <v>1740</v>
      </c>
      <c r="C92">
        <v>17008617</v>
      </c>
      <c r="E92" s="191">
        <f t="shared" si="4"/>
        <v>17008617</v>
      </c>
    </row>
    <row r="93" spans="1:5">
      <c r="A93" t="s">
        <v>1743</v>
      </c>
      <c r="B93">
        <v>42190205</v>
      </c>
      <c r="C93">
        <v>42822683</v>
      </c>
      <c r="E93" s="191">
        <f t="shared" si="4"/>
        <v>85012888</v>
      </c>
    </row>
    <row r="94" spans="1:5">
      <c r="A94" t="s">
        <v>1746</v>
      </c>
      <c r="B94">
        <v>18555997</v>
      </c>
      <c r="C94">
        <v>27315930</v>
      </c>
      <c r="E94" s="191">
        <f t="shared" si="4"/>
        <v>45871927</v>
      </c>
    </row>
    <row r="95" spans="1:5">
      <c r="A95" t="s">
        <v>1749</v>
      </c>
      <c r="B95">
        <v>7789374</v>
      </c>
      <c r="E95" s="191">
        <f t="shared" si="4"/>
        <v>7789374</v>
      </c>
    </row>
    <row r="96" spans="1:5">
      <c r="A96" t="s">
        <v>1753</v>
      </c>
      <c r="D96">
        <v>23188964</v>
      </c>
      <c r="E96" s="191">
        <f t="shared" si="4"/>
        <v>23188964</v>
      </c>
    </row>
    <row r="97" spans="1:5">
      <c r="A97" t="s">
        <v>1756</v>
      </c>
      <c r="B97">
        <v>20914177</v>
      </c>
      <c r="C97">
        <v>29048379</v>
      </c>
      <c r="D97">
        <v>27553894</v>
      </c>
      <c r="E97" s="191">
        <f t="shared" si="4"/>
        <v>77516450</v>
      </c>
    </row>
    <row r="98" spans="1:5">
      <c r="A98" t="s">
        <v>1758</v>
      </c>
      <c r="D98">
        <v>2762218</v>
      </c>
      <c r="E98" s="191">
        <f t="shared" si="4"/>
        <v>2762218</v>
      </c>
    </row>
    <row r="99" spans="1:5">
      <c r="A99" t="s">
        <v>1763</v>
      </c>
      <c r="C99">
        <v>2505252</v>
      </c>
      <c r="E99" s="191">
        <f t="shared" si="4"/>
        <v>2505252</v>
      </c>
    </row>
    <row r="100" spans="1:5">
      <c r="A100" t="s">
        <v>1766</v>
      </c>
      <c r="C100">
        <v>23813375</v>
      </c>
      <c r="D100">
        <v>36740702</v>
      </c>
      <c r="E100" s="191">
        <f t="shared" si="4"/>
        <v>60554077</v>
      </c>
    </row>
    <row r="101" spans="1:5">
      <c r="A101" t="s">
        <v>1773</v>
      </c>
      <c r="C101">
        <v>74753923</v>
      </c>
      <c r="D101">
        <v>860795</v>
      </c>
      <c r="E101" s="191">
        <f t="shared" si="4"/>
        <v>75614718</v>
      </c>
    </row>
    <row r="102" spans="1:5">
      <c r="A102" t="s">
        <v>220</v>
      </c>
      <c r="C102">
        <v>859576</v>
      </c>
      <c r="E102" s="191">
        <f t="shared" si="4"/>
        <v>859576</v>
      </c>
    </row>
    <row r="103" spans="1:5">
      <c r="A103" t="s">
        <v>1778</v>
      </c>
      <c r="C103">
        <v>2382317</v>
      </c>
      <c r="E103" s="191">
        <f t="shared" si="4"/>
        <v>2382317</v>
      </c>
    </row>
    <row r="104" spans="1:5">
      <c r="A104" t="s">
        <v>1781</v>
      </c>
      <c r="B104">
        <v>6891474</v>
      </c>
      <c r="C104">
        <v>6057273</v>
      </c>
      <c r="E104" s="191">
        <f t="shared" si="4"/>
        <v>12948747</v>
      </c>
    </row>
    <row r="105" spans="1:5">
      <c r="A105" t="s">
        <v>74</v>
      </c>
      <c r="B105">
        <v>23958104</v>
      </c>
      <c r="C105">
        <v>142359515</v>
      </c>
      <c r="D105">
        <v>279228339</v>
      </c>
      <c r="E105" s="191">
        <f t="shared" si="4"/>
        <v>445545958</v>
      </c>
    </row>
    <row r="106" spans="1:5">
      <c r="A106" t="s">
        <v>1785</v>
      </c>
      <c r="B106">
        <v>151913097</v>
      </c>
      <c r="E106" s="191">
        <f t="shared" si="4"/>
        <v>151913097</v>
      </c>
    </row>
    <row r="107" spans="1:5">
      <c r="A107" t="s">
        <v>218</v>
      </c>
      <c r="B107">
        <v>29919784</v>
      </c>
      <c r="C107">
        <v>11868746</v>
      </c>
      <c r="E107" s="191">
        <f t="shared" si="4"/>
        <v>41788530</v>
      </c>
    </row>
    <row r="108" spans="1:5">
      <c r="A108" t="s">
        <v>1793</v>
      </c>
      <c r="B108">
        <v>35406837</v>
      </c>
      <c r="C108">
        <v>64007567</v>
      </c>
      <c r="D108">
        <v>10304977</v>
      </c>
      <c r="E108" s="191">
        <f t="shared" si="4"/>
        <v>109719381</v>
      </c>
    </row>
    <row r="109" spans="1:5">
      <c r="A109" t="s">
        <v>1797</v>
      </c>
      <c r="B109">
        <v>19026694</v>
      </c>
      <c r="D109">
        <v>14501632</v>
      </c>
      <c r="E109" s="191">
        <f t="shared" si="4"/>
        <v>33528326</v>
      </c>
    </row>
    <row r="110" spans="1:5">
      <c r="A110" t="s">
        <v>1800</v>
      </c>
      <c r="C110">
        <v>741688</v>
      </c>
      <c r="D110">
        <v>3531158</v>
      </c>
      <c r="E110" s="191">
        <f t="shared" si="4"/>
        <v>4272846</v>
      </c>
    </row>
    <row r="111" spans="1:5">
      <c r="A111" t="s">
        <v>209</v>
      </c>
      <c r="D111">
        <v>21772607</v>
      </c>
      <c r="E111" s="191">
        <f t="shared" si="4"/>
        <v>21772607</v>
      </c>
    </row>
    <row r="112" spans="1:5">
      <c r="A112" t="s">
        <v>1805</v>
      </c>
      <c r="B112">
        <v>5247304</v>
      </c>
      <c r="C112">
        <v>139601167</v>
      </c>
      <c r="E112" s="191">
        <f t="shared" si="4"/>
        <v>144848471</v>
      </c>
    </row>
    <row r="113" spans="1:5">
      <c r="A113" t="s">
        <v>1808</v>
      </c>
      <c r="D113">
        <v>17582331</v>
      </c>
      <c r="E113" s="191">
        <f t="shared" si="4"/>
        <v>17582331</v>
      </c>
    </row>
    <row r="114" spans="1:5">
      <c r="A114" t="s">
        <v>1810</v>
      </c>
      <c r="C114">
        <v>1826103</v>
      </c>
      <c r="D114">
        <v>740885</v>
      </c>
      <c r="E114" s="191">
        <f t="shared" si="4"/>
        <v>2566988</v>
      </c>
    </row>
    <row r="115" spans="1:5">
      <c r="A115" t="s">
        <v>1813</v>
      </c>
      <c r="D115">
        <v>14013455</v>
      </c>
      <c r="E115" s="191">
        <f t="shared" si="4"/>
        <v>14013455</v>
      </c>
    </row>
    <row r="116" spans="1:5">
      <c r="A116" t="s">
        <v>1818</v>
      </c>
      <c r="C116">
        <v>11792129</v>
      </c>
      <c r="D116">
        <v>11415037</v>
      </c>
      <c r="E116" s="191">
        <f t="shared" si="4"/>
        <v>23207166</v>
      </c>
    </row>
    <row r="117" spans="1:5">
      <c r="A117" t="s">
        <v>1824</v>
      </c>
      <c r="B117">
        <v>16337445</v>
      </c>
      <c r="C117">
        <v>33731913</v>
      </c>
      <c r="D117">
        <v>72230522</v>
      </c>
      <c r="E117" s="191">
        <f t="shared" si="4"/>
        <v>122299880</v>
      </c>
    </row>
    <row r="118" spans="1:5">
      <c r="A118" t="s">
        <v>1826</v>
      </c>
      <c r="B118">
        <v>155597</v>
      </c>
      <c r="C118">
        <v>2745793</v>
      </c>
      <c r="E118" s="191">
        <f t="shared" si="4"/>
        <v>2901390</v>
      </c>
    </row>
    <row r="119" spans="1:5">
      <c r="A119" t="s">
        <v>1837</v>
      </c>
      <c r="B119">
        <v>11279640</v>
      </c>
      <c r="C119">
        <v>18331861</v>
      </c>
      <c r="D119">
        <v>47479639</v>
      </c>
      <c r="E119" s="191">
        <f t="shared" si="4"/>
        <v>77091140</v>
      </c>
    </row>
    <row r="120" spans="1:5">
      <c r="A120" t="s">
        <v>1840</v>
      </c>
      <c r="D120">
        <v>1493229</v>
      </c>
      <c r="E120" s="191">
        <f t="shared" si="4"/>
        <v>1493229</v>
      </c>
    </row>
    <row r="121" spans="1:5">
      <c r="A121" t="s">
        <v>202</v>
      </c>
      <c r="C121">
        <v>182670</v>
      </c>
      <c r="E121" s="191">
        <f t="shared" si="4"/>
        <v>182670</v>
      </c>
    </row>
    <row r="122" spans="1:5">
      <c r="A122" t="s">
        <v>1847</v>
      </c>
      <c r="C122">
        <v>20706839</v>
      </c>
      <c r="D122">
        <v>3681518</v>
      </c>
      <c r="E122" s="191">
        <f t="shared" si="4"/>
        <v>24388357</v>
      </c>
    </row>
    <row r="123" spans="1:5">
      <c r="A123" t="s">
        <v>1849</v>
      </c>
      <c r="C123">
        <v>626</v>
      </c>
      <c r="E123" s="191">
        <f t="shared" si="4"/>
        <v>626</v>
      </c>
    </row>
    <row r="124" spans="1:5">
      <c r="A124" t="s">
        <v>1859</v>
      </c>
      <c r="C124">
        <v>8718828</v>
      </c>
      <c r="E124" s="191">
        <f t="shared" si="4"/>
        <v>8718828</v>
      </c>
    </row>
    <row r="125" spans="1:5">
      <c r="A125" t="s">
        <v>200</v>
      </c>
      <c r="B125">
        <v>29836435</v>
      </c>
      <c r="C125">
        <v>88424353</v>
      </c>
      <c r="E125" s="191">
        <f t="shared" si="4"/>
        <v>118260788</v>
      </c>
    </row>
    <row r="126" spans="1:5">
      <c r="A126" t="s">
        <v>198</v>
      </c>
      <c r="B126">
        <v>4988330</v>
      </c>
      <c r="C126">
        <v>2023464</v>
      </c>
      <c r="E126" s="191">
        <f t="shared" si="4"/>
        <v>7011794</v>
      </c>
    </row>
    <row r="127" spans="1:5">
      <c r="A127" t="s">
        <v>1864</v>
      </c>
      <c r="B127">
        <v>139583584</v>
      </c>
      <c r="C127">
        <v>2822331</v>
      </c>
      <c r="D127">
        <v>337465139</v>
      </c>
      <c r="E127" s="191">
        <f t="shared" si="4"/>
        <v>479871054</v>
      </c>
    </row>
    <row r="128" spans="1:5">
      <c r="A128" t="s">
        <v>1875</v>
      </c>
      <c r="D128">
        <v>529512</v>
      </c>
      <c r="E128" s="191">
        <f t="shared" si="4"/>
        <v>529512</v>
      </c>
    </row>
    <row r="129" spans="1:5">
      <c r="A129" t="s">
        <v>1883</v>
      </c>
      <c r="B129">
        <v>14067924</v>
      </c>
      <c r="E129" s="191">
        <f t="shared" si="4"/>
        <v>14067924</v>
      </c>
    </row>
    <row r="130" spans="1:5">
      <c r="A130" t="s">
        <v>196</v>
      </c>
      <c r="B130">
        <v>50945977</v>
      </c>
      <c r="E130" s="191">
        <f t="shared" si="4"/>
        <v>50945977</v>
      </c>
    </row>
    <row r="131" spans="1:5">
      <c r="A131" t="s">
        <v>1886</v>
      </c>
      <c r="D131">
        <v>1161891</v>
      </c>
      <c r="E131" s="191">
        <f t="shared" ref="E131:E194" si="5">SUM(B131:D131)</f>
        <v>1161891</v>
      </c>
    </row>
    <row r="132" spans="1:5">
      <c r="A132" t="s">
        <v>194</v>
      </c>
      <c r="B132">
        <v>16741285</v>
      </c>
      <c r="C132">
        <v>7301984</v>
      </c>
      <c r="D132">
        <v>13431264</v>
      </c>
      <c r="E132" s="191">
        <f t="shared" si="5"/>
        <v>37474533</v>
      </c>
    </row>
    <row r="133" spans="1:5">
      <c r="A133" t="s">
        <v>1891</v>
      </c>
      <c r="B133">
        <v>22772745</v>
      </c>
      <c r="C133">
        <v>4364964</v>
      </c>
      <c r="E133" s="191">
        <f t="shared" si="5"/>
        <v>27137709</v>
      </c>
    </row>
    <row r="134" spans="1:5">
      <c r="A134" t="s">
        <v>192</v>
      </c>
      <c r="C134">
        <v>23492885</v>
      </c>
      <c r="E134" s="191">
        <f t="shared" si="5"/>
        <v>23492885</v>
      </c>
    </row>
    <row r="135" spans="1:5">
      <c r="A135" t="s">
        <v>1902</v>
      </c>
      <c r="C135">
        <v>9346037</v>
      </c>
      <c r="E135" s="191">
        <f t="shared" si="5"/>
        <v>9346037</v>
      </c>
    </row>
    <row r="136" spans="1:5">
      <c r="A136" t="s">
        <v>1904</v>
      </c>
      <c r="B136">
        <v>18568007</v>
      </c>
      <c r="C136">
        <v>38329905</v>
      </c>
      <c r="E136" s="191">
        <f t="shared" si="5"/>
        <v>56897912</v>
      </c>
    </row>
    <row r="137" spans="1:5">
      <c r="A137" t="s">
        <v>190</v>
      </c>
      <c r="C137">
        <v>16415784</v>
      </c>
      <c r="E137" s="191">
        <f t="shared" si="5"/>
        <v>16415784</v>
      </c>
    </row>
    <row r="138" spans="1:5">
      <c r="A138" t="s">
        <v>188</v>
      </c>
      <c r="C138">
        <v>6433969</v>
      </c>
      <c r="E138" s="191">
        <f t="shared" si="5"/>
        <v>6433969</v>
      </c>
    </row>
    <row r="139" spans="1:5">
      <c r="A139" t="s">
        <v>1911</v>
      </c>
      <c r="C139">
        <v>36724309</v>
      </c>
      <c r="D139">
        <v>13828646</v>
      </c>
      <c r="E139" s="191">
        <f t="shared" si="5"/>
        <v>50552955</v>
      </c>
    </row>
    <row r="140" spans="1:5">
      <c r="A140" t="s">
        <v>1919</v>
      </c>
      <c r="D140">
        <v>1537408</v>
      </c>
      <c r="E140" s="191">
        <f t="shared" si="5"/>
        <v>1537408</v>
      </c>
    </row>
    <row r="141" spans="1:5">
      <c r="A141" t="s">
        <v>186</v>
      </c>
      <c r="C141">
        <v>29015418</v>
      </c>
      <c r="E141" s="191">
        <f t="shared" si="5"/>
        <v>29015418</v>
      </c>
    </row>
    <row r="142" spans="1:5">
      <c r="A142" t="s">
        <v>1925</v>
      </c>
      <c r="B142">
        <v>804204</v>
      </c>
      <c r="C142">
        <v>265765</v>
      </c>
      <c r="E142" s="191">
        <f t="shared" si="5"/>
        <v>1069969</v>
      </c>
    </row>
    <row r="143" spans="1:5">
      <c r="A143" t="s">
        <v>1928</v>
      </c>
      <c r="B143">
        <v>3767400</v>
      </c>
      <c r="D143">
        <v>8751467</v>
      </c>
      <c r="E143" s="191">
        <f t="shared" si="5"/>
        <v>12518867</v>
      </c>
    </row>
    <row r="144" spans="1:5">
      <c r="A144" t="s">
        <v>1931</v>
      </c>
      <c r="B144">
        <v>22885311</v>
      </c>
      <c r="C144">
        <v>12271389</v>
      </c>
      <c r="E144" s="191">
        <f t="shared" si="5"/>
        <v>35156700</v>
      </c>
    </row>
    <row r="145" spans="1:5">
      <c r="A145" t="s">
        <v>1933</v>
      </c>
      <c r="B145">
        <v>23287725</v>
      </c>
      <c r="C145">
        <v>24560054</v>
      </c>
      <c r="D145">
        <v>13940024</v>
      </c>
      <c r="E145" s="191">
        <f t="shared" si="5"/>
        <v>61787803</v>
      </c>
    </row>
    <row r="146" spans="1:5">
      <c r="A146" t="s">
        <v>1938</v>
      </c>
      <c r="C146">
        <v>5213809</v>
      </c>
      <c r="D146">
        <v>504268</v>
      </c>
      <c r="E146" s="191">
        <f t="shared" si="5"/>
        <v>5718077</v>
      </c>
    </row>
    <row r="147" spans="1:5">
      <c r="A147" t="s">
        <v>1952</v>
      </c>
      <c r="C147">
        <v>775102</v>
      </c>
      <c r="D147">
        <v>7160737</v>
      </c>
      <c r="E147" s="191">
        <f t="shared" si="5"/>
        <v>7935839</v>
      </c>
    </row>
    <row r="148" spans="1:5">
      <c r="A148" t="s">
        <v>182</v>
      </c>
      <c r="D148">
        <v>6590216</v>
      </c>
      <c r="E148" s="191">
        <f t="shared" si="5"/>
        <v>6590216</v>
      </c>
    </row>
    <row r="149" spans="1:5">
      <c r="A149" t="s">
        <v>1962</v>
      </c>
      <c r="B149">
        <v>5247304</v>
      </c>
      <c r="C149">
        <v>97169122</v>
      </c>
      <c r="D149">
        <v>69163465</v>
      </c>
      <c r="E149" s="191">
        <f t="shared" si="5"/>
        <v>171579891</v>
      </c>
    </row>
    <row r="150" spans="1:5">
      <c r="A150" t="s">
        <v>1964</v>
      </c>
      <c r="C150">
        <v>16276547</v>
      </c>
      <c r="D150">
        <v>76091644</v>
      </c>
      <c r="E150" s="191">
        <f t="shared" si="5"/>
        <v>92368191</v>
      </c>
    </row>
    <row r="151" spans="1:5">
      <c r="A151" t="s">
        <v>1967</v>
      </c>
      <c r="C151">
        <v>25857493</v>
      </c>
      <c r="E151" s="191">
        <f t="shared" si="5"/>
        <v>25857493</v>
      </c>
    </row>
    <row r="152" spans="1:5">
      <c r="A152" t="s">
        <v>1975</v>
      </c>
      <c r="C152">
        <v>28370871</v>
      </c>
      <c r="D152">
        <v>21620862</v>
      </c>
      <c r="E152" s="191">
        <f t="shared" si="5"/>
        <v>49991733</v>
      </c>
    </row>
    <row r="153" spans="1:5">
      <c r="A153" t="s">
        <v>180</v>
      </c>
      <c r="B153">
        <v>11415037</v>
      </c>
      <c r="C153">
        <v>10483226</v>
      </c>
      <c r="D153">
        <v>11700756</v>
      </c>
      <c r="E153" s="191">
        <f t="shared" si="5"/>
        <v>33599019</v>
      </c>
    </row>
    <row r="154" spans="1:5">
      <c r="A154" t="s">
        <v>1981</v>
      </c>
      <c r="C154">
        <v>7157263</v>
      </c>
      <c r="E154" s="191">
        <f t="shared" si="5"/>
        <v>7157263</v>
      </c>
    </row>
    <row r="155" spans="1:5">
      <c r="A155" t="s">
        <v>176</v>
      </c>
      <c r="B155">
        <v>39610390</v>
      </c>
      <c r="D155">
        <v>7264357</v>
      </c>
      <c r="E155" s="191">
        <f t="shared" si="5"/>
        <v>46874747</v>
      </c>
    </row>
    <row r="156" spans="1:5">
      <c r="A156" t="s">
        <v>174</v>
      </c>
      <c r="B156">
        <v>70208249</v>
      </c>
      <c r="C156">
        <v>191458916</v>
      </c>
      <c r="D156">
        <v>56730313</v>
      </c>
      <c r="E156" s="191">
        <f t="shared" si="5"/>
        <v>318397478</v>
      </c>
    </row>
    <row r="157" spans="1:5">
      <c r="A157" t="s">
        <v>170</v>
      </c>
      <c r="B157">
        <v>6942022</v>
      </c>
      <c r="C157">
        <v>77501126</v>
      </c>
      <c r="E157" s="191">
        <f t="shared" si="5"/>
        <v>84443148</v>
      </c>
    </row>
    <row r="158" spans="1:5">
      <c r="A158" t="s">
        <v>1998</v>
      </c>
      <c r="C158">
        <v>44344828</v>
      </c>
      <c r="D158">
        <v>610864</v>
      </c>
      <c r="E158" s="191">
        <f t="shared" si="5"/>
        <v>44955692</v>
      </c>
    </row>
    <row r="159" spans="1:5">
      <c r="A159" t="s">
        <v>2004</v>
      </c>
      <c r="C159">
        <v>8998113</v>
      </c>
      <c r="E159" s="191">
        <f t="shared" si="5"/>
        <v>8998113</v>
      </c>
    </row>
    <row r="160" spans="1:5">
      <c r="A160" t="s">
        <v>2013</v>
      </c>
      <c r="D160">
        <v>2183091</v>
      </c>
      <c r="E160" s="191">
        <f t="shared" si="5"/>
        <v>2183091</v>
      </c>
    </row>
    <row r="161" spans="1:5">
      <c r="A161" t="s">
        <v>2017</v>
      </c>
      <c r="D161">
        <v>7791381</v>
      </c>
      <c r="E161" s="191">
        <f t="shared" si="5"/>
        <v>7791381</v>
      </c>
    </row>
    <row r="162" spans="1:5">
      <c r="A162" t="s">
        <v>2023</v>
      </c>
      <c r="C162">
        <v>2919834</v>
      </c>
      <c r="E162" s="191">
        <f t="shared" si="5"/>
        <v>2919834</v>
      </c>
    </row>
    <row r="163" spans="1:5">
      <c r="A163" t="s">
        <v>2026</v>
      </c>
      <c r="C163">
        <v>725457</v>
      </c>
      <c r="D163">
        <v>651954</v>
      </c>
      <c r="E163" s="191">
        <f t="shared" si="5"/>
        <v>1377411</v>
      </c>
    </row>
    <row r="164" spans="1:5">
      <c r="A164" t="s">
        <v>2028</v>
      </c>
      <c r="B164">
        <v>92300385</v>
      </c>
      <c r="C164">
        <v>4726346</v>
      </c>
      <c r="E164" s="191">
        <f t="shared" si="5"/>
        <v>97026731</v>
      </c>
    </row>
    <row r="165" spans="1:5">
      <c r="A165" t="s">
        <v>2033</v>
      </c>
      <c r="B165">
        <v>63661862</v>
      </c>
      <c r="C165">
        <v>18406733</v>
      </c>
      <c r="E165" s="191">
        <f t="shared" si="5"/>
        <v>82068595</v>
      </c>
    </row>
    <row r="166" spans="1:5">
      <c r="A166" t="s">
        <v>2038</v>
      </c>
      <c r="B166">
        <v>17445025</v>
      </c>
      <c r="E166" s="191">
        <f t="shared" si="5"/>
        <v>17445025</v>
      </c>
    </row>
    <row r="167" spans="1:5">
      <c r="A167" t="s">
        <v>2040</v>
      </c>
      <c r="B167">
        <v>2051421</v>
      </c>
      <c r="C167">
        <v>47145440</v>
      </c>
      <c r="D167">
        <v>13613870</v>
      </c>
      <c r="E167" s="191">
        <f t="shared" si="5"/>
        <v>62810731</v>
      </c>
    </row>
    <row r="168" spans="1:5">
      <c r="A168" t="s">
        <v>2046</v>
      </c>
      <c r="B168">
        <v>172506590</v>
      </c>
      <c r="E168" s="191">
        <f t="shared" si="5"/>
        <v>172506590</v>
      </c>
    </row>
    <row r="169" spans="1:5">
      <c r="A169" t="s">
        <v>2048</v>
      </c>
      <c r="C169">
        <v>15920457</v>
      </c>
      <c r="E169" s="191">
        <f t="shared" si="5"/>
        <v>15920457</v>
      </c>
    </row>
    <row r="170" spans="1:5">
      <c r="A170" t="s">
        <v>2052</v>
      </c>
      <c r="B170">
        <v>12766523</v>
      </c>
      <c r="C170">
        <v>2440872</v>
      </c>
      <c r="D170">
        <v>12243623</v>
      </c>
      <c r="E170" s="191">
        <f t="shared" si="5"/>
        <v>27451018</v>
      </c>
    </row>
    <row r="171" spans="1:5">
      <c r="A171" t="s">
        <v>2066</v>
      </c>
      <c r="B171">
        <v>15725582</v>
      </c>
      <c r="C171">
        <v>51792651</v>
      </c>
      <c r="D171">
        <v>260752</v>
      </c>
      <c r="E171" s="191">
        <f t="shared" si="5"/>
        <v>67778985</v>
      </c>
    </row>
    <row r="172" spans="1:5">
      <c r="A172" t="s">
        <v>2069</v>
      </c>
      <c r="D172">
        <v>2419650</v>
      </c>
      <c r="E172" s="191">
        <f t="shared" si="5"/>
        <v>2419650</v>
      </c>
    </row>
    <row r="173" spans="1:5">
      <c r="A173" t="s">
        <v>2074</v>
      </c>
      <c r="C173">
        <v>15326374</v>
      </c>
      <c r="D173">
        <v>14351334</v>
      </c>
      <c r="E173" s="191">
        <f t="shared" si="5"/>
        <v>29677708</v>
      </c>
    </row>
    <row r="174" spans="1:5">
      <c r="A174" t="s">
        <v>2090</v>
      </c>
      <c r="D174">
        <v>983353</v>
      </c>
      <c r="E174" s="191">
        <f t="shared" si="5"/>
        <v>983353</v>
      </c>
    </row>
    <row r="175" spans="1:5">
      <c r="A175" t="s">
        <v>2094</v>
      </c>
      <c r="B175">
        <v>74245548</v>
      </c>
      <c r="C175">
        <v>423803042</v>
      </c>
      <c r="D175">
        <v>73798460</v>
      </c>
      <c r="E175" s="191">
        <f t="shared" si="5"/>
        <v>571847050</v>
      </c>
    </row>
    <row r="176" spans="1:5">
      <c r="A176" t="s">
        <v>2112</v>
      </c>
      <c r="C176">
        <v>13940024</v>
      </c>
      <c r="E176" s="191">
        <f t="shared" si="5"/>
        <v>13940024</v>
      </c>
    </row>
    <row r="177" spans="1:5">
      <c r="A177" t="s">
        <v>2121</v>
      </c>
      <c r="C177">
        <v>1565840</v>
      </c>
      <c r="E177" s="191">
        <f t="shared" si="5"/>
        <v>1565840</v>
      </c>
    </row>
    <row r="178" spans="1:5">
      <c r="A178" t="s">
        <v>2124</v>
      </c>
      <c r="B178">
        <v>5090512</v>
      </c>
      <c r="D178">
        <v>567866</v>
      </c>
      <c r="E178" s="191">
        <f t="shared" si="5"/>
        <v>5658378</v>
      </c>
    </row>
    <row r="179" spans="1:5">
      <c r="A179" t="s">
        <v>2126</v>
      </c>
      <c r="B179">
        <v>13940024</v>
      </c>
      <c r="C179">
        <v>8352303</v>
      </c>
      <c r="E179" s="191">
        <f t="shared" si="5"/>
        <v>22292327</v>
      </c>
    </row>
    <row r="180" spans="1:5">
      <c r="A180" t="s">
        <v>2129</v>
      </c>
      <c r="C180">
        <v>13940024</v>
      </c>
      <c r="E180" s="191">
        <f t="shared" si="5"/>
        <v>13940024</v>
      </c>
    </row>
    <row r="181" spans="1:5">
      <c r="A181" t="s">
        <v>2132</v>
      </c>
      <c r="C181">
        <v>18299286</v>
      </c>
      <c r="D181">
        <v>16195236</v>
      </c>
      <c r="E181" s="191">
        <f t="shared" si="5"/>
        <v>34494522</v>
      </c>
    </row>
    <row r="182" spans="1:5">
      <c r="A182" t="s">
        <v>2141</v>
      </c>
      <c r="B182">
        <v>628150</v>
      </c>
      <c r="E182" s="191">
        <f t="shared" si="5"/>
        <v>628150</v>
      </c>
    </row>
    <row r="183" spans="1:5">
      <c r="A183" t="s">
        <v>166</v>
      </c>
      <c r="C183">
        <v>4416096</v>
      </c>
      <c r="D183">
        <v>3904723</v>
      </c>
      <c r="E183" s="191">
        <f t="shared" si="5"/>
        <v>8320819</v>
      </c>
    </row>
    <row r="184" spans="1:5">
      <c r="A184" t="s">
        <v>2153</v>
      </c>
      <c r="C184">
        <v>34775022</v>
      </c>
      <c r="E184" s="191">
        <f t="shared" si="5"/>
        <v>34775022</v>
      </c>
    </row>
    <row r="185" spans="1:5">
      <c r="A185" t="s">
        <v>2163</v>
      </c>
      <c r="C185">
        <v>19792448</v>
      </c>
      <c r="E185" s="191">
        <f t="shared" si="5"/>
        <v>19792448</v>
      </c>
    </row>
    <row r="186" spans="1:5">
      <c r="A186" t="s">
        <v>2165</v>
      </c>
      <c r="B186">
        <v>4010155</v>
      </c>
      <c r="C186">
        <v>74465506</v>
      </c>
      <c r="E186" s="191">
        <f t="shared" si="5"/>
        <v>78475661</v>
      </c>
    </row>
    <row r="187" spans="1:5">
      <c r="A187" t="s">
        <v>2169</v>
      </c>
      <c r="B187">
        <v>4010155</v>
      </c>
      <c r="C187">
        <v>77639787</v>
      </c>
      <c r="D187">
        <v>523612</v>
      </c>
      <c r="E187" s="191">
        <f t="shared" si="5"/>
        <v>82173554</v>
      </c>
    </row>
    <row r="188" spans="1:5">
      <c r="A188" t="s">
        <v>164</v>
      </c>
      <c r="B188">
        <v>70922745</v>
      </c>
      <c r="C188">
        <v>124190490</v>
      </c>
      <c r="D188">
        <v>126755213</v>
      </c>
      <c r="E188" s="191">
        <f t="shared" si="5"/>
        <v>321868448</v>
      </c>
    </row>
    <row r="189" spans="1:5">
      <c r="A189" t="s">
        <v>2177</v>
      </c>
      <c r="B189">
        <v>14243460</v>
      </c>
      <c r="C189">
        <v>13103366</v>
      </c>
      <c r="E189" s="191">
        <f t="shared" si="5"/>
        <v>27346826</v>
      </c>
    </row>
    <row r="190" spans="1:5">
      <c r="A190" t="s">
        <v>2180</v>
      </c>
      <c r="B190">
        <v>9745379</v>
      </c>
      <c r="C190">
        <v>29847026</v>
      </c>
      <c r="E190" s="191">
        <f t="shared" si="5"/>
        <v>39592405</v>
      </c>
    </row>
    <row r="191" spans="1:5">
      <c r="A191" t="s">
        <v>2182</v>
      </c>
      <c r="D191">
        <v>21898606</v>
      </c>
      <c r="E191" s="191">
        <f t="shared" si="5"/>
        <v>21898606</v>
      </c>
    </row>
    <row r="192" spans="1:5">
      <c r="A192" t="s">
        <v>2187</v>
      </c>
      <c r="D192">
        <v>147380</v>
      </c>
      <c r="E192" s="191">
        <f t="shared" si="5"/>
        <v>147380</v>
      </c>
    </row>
    <row r="193" spans="1:5">
      <c r="A193" t="s">
        <v>2203</v>
      </c>
      <c r="B193">
        <v>39812124</v>
      </c>
      <c r="C193">
        <v>44137341</v>
      </c>
      <c r="D193">
        <v>38458915</v>
      </c>
      <c r="E193" s="191">
        <f t="shared" si="5"/>
        <v>122408380</v>
      </c>
    </row>
    <row r="194" spans="1:5">
      <c r="A194" t="s">
        <v>2209</v>
      </c>
      <c r="B194">
        <v>3444517</v>
      </c>
      <c r="E194" s="191">
        <f t="shared" si="5"/>
        <v>3444517</v>
      </c>
    </row>
    <row r="195" spans="1:5">
      <c r="A195" t="s">
        <v>2213</v>
      </c>
      <c r="B195">
        <v>20450246</v>
      </c>
      <c r="E195" s="191">
        <f t="shared" ref="E195:E241" si="6">SUM(B195:D195)</f>
        <v>20450246</v>
      </c>
    </row>
    <row r="196" spans="1:5">
      <c r="A196" t="s">
        <v>2216</v>
      </c>
      <c r="D196">
        <v>10306457</v>
      </c>
      <c r="E196" s="191">
        <f t="shared" si="6"/>
        <v>10306457</v>
      </c>
    </row>
    <row r="197" spans="1:5">
      <c r="A197" t="s">
        <v>2219</v>
      </c>
      <c r="B197">
        <v>38770684</v>
      </c>
      <c r="E197" s="191">
        <f t="shared" si="6"/>
        <v>38770684</v>
      </c>
    </row>
    <row r="198" spans="1:5">
      <c r="A198" t="s">
        <v>2225</v>
      </c>
      <c r="B198">
        <v>147797646</v>
      </c>
      <c r="C198">
        <v>65866265</v>
      </c>
      <c r="E198" s="191">
        <f t="shared" si="6"/>
        <v>213663911</v>
      </c>
    </row>
    <row r="199" spans="1:5">
      <c r="A199" t="s">
        <v>158</v>
      </c>
      <c r="C199">
        <v>2544882</v>
      </c>
      <c r="E199" s="191">
        <f t="shared" si="6"/>
        <v>2544882</v>
      </c>
    </row>
    <row r="200" spans="1:5">
      <c r="A200" t="s">
        <v>156</v>
      </c>
      <c r="B200">
        <v>67098375</v>
      </c>
      <c r="C200">
        <v>286508800</v>
      </c>
      <c r="D200">
        <v>39194440</v>
      </c>
      <c r="E200" s="191">
        <f t="shared" si="6"/>
        <v>392801615</v>
      </c>
    </row>
    <row r="201" spans="1:5">
      <c r="A201" t="s">
        <v>2229</v>
      </c>
      <c r="B201">
        <v>0</v>
      </c>
      <c r="D201">
        <v>123541</v>
      </c>
      <c r="E201" s="191">
        <f t="shared" si="6"/>
        <v>123541</v>
      </c>
    </row>
    <row r="202" spans="1:5">
      <c r="A202" t="s">
        <v>2232</v>
      </c>
      <c r="B202">
        <v>39873350</v>
      </c>
      <c r="C202">
        <v>237673618</v>
      </c>
      <c r="D202">
        <v>29809084</v>
      </c>
      <c r="E202" s="191">
        <f t="shared" si="6"/>
        <v>307356052</v>
      </c>
    </row>
    <row r="203" spans="1:5">
      <c r="A203" t="s">
        <v>2234</v>
      </c>
      <c r="C203">
        <v>18567758</v>
      </c>
      <c r="D203">
        <v>3522199</v>
      </c>
      <c r="E203" s="191">
        <f t="shared" si="6"/>
        <v>22089957</v>
      </c>
    </row>
    <row r="204" spans="1:5">
      <c r="A204" t="s">
        <v>2236</v>
      </c>
      <c r="B204">
        <v>10749582</v>
      </c>
      <c r="E204" s="191">
        <f t="shared" si="6"/>
        <v>10749582</v>
      </c>
    </row>
    <row r="205" spans="1:5">
      <c r="A205" t="s">
        <v>2238</v>
      </c>
      <c r="D205">
        <v>802159</v>
      </c>
      <c r="E205" s="191">
        <f t="shared" si="6"/>
        <v>802159</v>
      </c>
    </row>
    <row r="206" spans="1:5">
      <c r="A206" t="s">
        <v>2240</v>
      </c>
      <c r="D206">
        <v>27382713</v>
      </c>
      <c r="E206" s="191">
        <f t="shared" si="6"/>
        <v>27382713</v>
      </c>
    </row>
    <row r="207" spans="1:5">
      <c r="A207" t="s">
        <v>2242</v>
      </c>
      <c r="B207">
        <v>7397898</v>
      </c>
      <c r="C207">
        <v>19282175</v>
      </c>
      <c r="D207">
        <v>32578403</v>
      </c>
      <c r="E207" s="191">
        <f t="shared" si="6"/>
        <v>59258476</v>
      </c>
    </row>
    <row r="208" spans="1:5">
      <c r="A208" t="s">
        <v>2245</v>
      </c>
      <c r="C208">
        <v>2922451</v>
      </c>
      <c r="D208">
        <v>32400358</v>
      </c>
      <c r="E208" s="191">
        <f t="shared" si="6"/>
        <v>35322809</v>
      </c>
    </row>
    <row r="209" spans="1:5">
      <c r="A209" t="s">
        <v>2247</v>
      </c>
      <c r="C209">
        <v>71509022</v>
      </c>
      <c r="D209">
        <v>27684817</v>
      </c>
      <c r="E209" s="191">
        <f t="shared" si="6"/>
        <v>99193839</v>
      </c>
    </row>
    <row r="210" spans="1:5">
      <c r="A210" t="s">
        <v>154</v>
      </c>
      <c r="B210">
        <v>5836740</v>
      </c>
      <c r="C210">
        <v>6940719</v>
      </c>
      <c r="D210">
        <v>7802595</v>
      </c>
      <c r="E210" s="191">
        <f t="shared" si="6"/>
        <v>20580054</v>
      </c>
    </row>
    <row r="211" spans="1:5">
      <c r="A211" t="s">
        <v>2253</v>
      </c>
      <c r="D211">
        <v>968751</v>
      </c>
      <c r="E211" s="191">
        <f t="shared" si="6"/>
        <v>968751</v>
      </c>
    </row>
    <row r="212" spans="1:5">
      <c r="A212" t="s">
        <v>2258</v>
      </c>
      <c r="B212">
        <v>113469343</v>
      </c>
      <c r="C212">
        <v>113303095</v>
      </c>
      <c r="D212">
        <v>49310178</v>
      </c>
      <c r="E212" s="191">
        <f t="shared" si="6"/>
        <v>276082616</v>
      </c>
    </row>
    <row r="213" spans="1:5">
      <c r="A213" t="s">
        <v>2261</v>
      </c>
      <c r="B213">
        <v>36282712</v>
      </c>
      <c r="C213">
        <v>219801473</v>
      </c>
      <c r="D213">
        <v>15104063</v>
      </c>
      <c r="E213" s="191">
        <f t="shared" si="6"/>
        <v>271188248</v>
      </c>
    </row>
    <row r="214" spans="1:5">
      <c r="A214" t="s">
        <v>152</v>
      </c>
      <c r="D214">
        <v>235690</v>
      </c>
      <c r="E214" s="191">
        <f t="shared" si="6"/>
        <v>235690</v>
      </c>
    </row>
    <row r="215" spans="1:5">
      <c r="A215" t="s">
        <v>2265</v>
      </c>
      <c r="D215">
        <v>31414107</v>
      </c>
      <c r="E215" s="191">
        <f t="shared" si="6"/>
        <v>31414107</v>
      </c>
    </row>
    <row r="216" spans="1:5">
      <c r="A216" t="s">
        <v>2267</v>
      </c>
      <c r="D216">
        <v>1187322</v>
      </c>
      <c r="E216" s="191">
        <f t="shared" si="6"/>
        <v>1187322</v>
      </c>
    </row>
    <row r="217" spans="1:5">
      <c r="A217" t="s">
        <v>2274</v>
      </c>
      <c r="D217">
        <v>11810285</v>
      </c>
      <c r="E217" s="191">
        <f t="shared" si="6"/>
        <v>11810285</v>
      </c>
    </row>
    <row r="218" spans="1:5">
      <c r="A218" t="s">
        <v>150</v>
      </c>
      <c r="D218">
        <v>43671892</v>
      </c>
      <c r="E218" s="191">
        <f t="shared" si="6"/>
        <v>43671892</v>
      </c>
    </row>
    <row r="219" spans="1:5">
      <c r="A219" t="s">
        <v>2282</v>
      </c>
      <c r="B219">
        <v>23189528</v>
      </c>
      <c r="C219">
        <v>5832822</v>
      </c>
      <c r="D219">
        <v>12243623</v>
      </c>
      <c r="E219" s="191">
        <f t="shared" si="6"/>
        <v>41265973</v>
      </c>
    </row>
    <row r="220" spans="1:5">
      <c r="A220" t="s">
        <v>2286</v>
      </c>
      <c r="D220">
        <v>12353577</v>
      </c>
      <c r="E220" s="191">
        <f t="shared" si="6"/>
        <v>12353577</v>
      </c>
    </row>
    <row r="221" spans="1:5">
      <c r="A221" t="s">
        <v>2289</v>
      </c>
      <c r="B221">
        <v>1966717</v>
      </c>
      <c r="D221">
        <v>11580160</v>
      </c>
      <c r="E221" s="191">
        <f t="shared" si="6"/>
        <v>13546877</v>
      </c>
    </row>
    <row r="222" spans="1:5">
      <c r="A222" t="s">
        <v>145</v>
      </c>
      <c r="B222">
        <v>38301131</v>
      </c>
      <c r="C222">
        <v>106895325</v>
      </c>
      <c r="D222">
        <v>80817414</v>
      </c>
      <c r="E222" s="191">
        <f t="shared" si="6"/>
        <v>226013870</v>
      </c>
    </row>
    <row r="223" spans="1:5">
      <c r="A223" t="s">
        <v>2292</v>
      </c>
      <c r="B223">
        <v>47725144</v>
      </c>
      <c r="C223">
        <v>104143608</v>
      </c>
      <c r="D223">
        <v>41908090</v>
      </c>
      <c r="E223" s="191">
        <f t="shared" si="6"/>
        <v>193776842</v>
      </c>
    </row>
    <row r="224" spans="1:5">
      <c r="A224" t="s">
        <v>143</v>
      </c>
      <c r="C224">
        <v>11774824</v>
      </c>
      <c r="E224" s="191">
        <f t="shared" si="6"/>
        <v>11774824</v>
      </c>
    </row>
    <row r="225" spans="1:5">
      <c r="A225" t="s">
        <v>2297</v>
      </c>
      <c r="E225" s="191">
        <f t="shared" si="6"/>
        <v>0</v>
      </c>
    </row>
    <row r="226" spans="1:5">
      <c r="A226" t="s">
        <v>2299</v>
      </c>
      <c r="C226">
        <v>31745953</v>
      </c>
      <c r="E226" s="191">
        <f t="shared" si="6"/>
        <v>31745953</v>
      </c>
    </row>
    <row r="227" spans="1:5">
      <c r="A227" t="s">
        <v>2301</v>
      </c>
      <c r="C227">
        <v>10266545</v>
      </c>
      <c r="D227">
        <v>854552</v>
      </c>
      <c r="E227" s="191">
        <f t="shared" si="6"/>
        <v>11121097</v>
      </c>
    </row>
    <row r="228" spans="1:5">
      <c r="A228" t="s">
        <v>140</v>
      </c>
      <c r="C228">
        <v>4565998</v>
      </c>
      <c r="D228">
        <v>2686049</v>
      </c>
      <c r="E228" s="191">
        <f t="shared" si="6"/>
        <v>7252047</v>
      </c>
    </row>
    <row r="229" spans="1:5">
      <c r="A229" t="s">
        <v>2309</v>
      </c>
      <c r="C229">
        <v>4048428</v>
      </c>
      <c r="D229">
        <v>3023352</v>
      </c>
      <c r="E229" s="191">
        <f t="shared" si="6"/>
        <v>7071780</v>
      </c>
    </row>
    <row r="230" spans="1:5">
      <c r="A230" t="s">
        <v>2312</v>
      </c>
      <c r="D230">
        <v>1243633</v>
      </c>
      <c r="E230" s="191">
        <f t="shared" si="6"/>
        <v>1243633</v>
      </c>
    </row>
    <row r="231" spans="1:5">
      <c r="A231" t="s">
        <v>2314</v>
      </c>
      <c r="E231" s="191">
        <f t="shared" si="6"/>
        <v>0</v>
      </c>
    </row>
    <row r="232" spans="1:5">
      <c r="A232" t="s">
        <v>138</v>
      </c>
      <c r="B232">
        <v>74356195</v>
      </c>
      <c r="C232">
        <v>205594479</v>
      </c>
      <c r="D232">
        <v>302544132</v>
      </c>
      <c r="E232" s="191">
        <f t="shared" si="6"/>
        <v>582494806</v>
      </c>
    </row>
    <row r="233" spans="1:5">
      <c r="A233" t="s">
        <v>2321</v>
      </c>
      <c r="D233">
        <v>39298357</v>
      </c>
      <c r="E233" s="191">
        <f t="shared" si="6"/>
        <v>39298357</v>
      </c>
    </row>
    <row r="234" spans="1:5">
      <c r="A234" t="s">
        <v>2324</v>
      </c>
      <c r="C234">
        <v>3479907</v>
      </c>
      <c r="E234" s="191">
        <f t="shared" si="6"/>
        <v>3479907</v>
      </c>
    </row>
    <row r="235" spans="1:5">
      <c r="A235" t="s">
        <v>2330</v>
      </c>
      <c r="B235">
        <v>63043279</v>
      </c>
      <c r="C235">
        <v>47546005</v>
      </c>
      <c r="D235">
        <v>57515397</v>
      </c>
      <c r="E235" s="191">
        <f t="shared" si="6"/>
        <v>168104681</v>
      </c>
    </row>
    <row r="236" spans="1:5">
      <c r="A236" t="s">
        <v>2335</v>
      </c>
      <c r="D236">
        <v>259257</v>
      </c>
      <c r="E236" s="191">
        <f t="shared" si="6"/>
        <v>259257</v>
      </c>
    </row>
    <row r="237" spans="1:5">
      <c r="A237" t="s">
        <v>2340</v>
      </c>
      <c r="D237">
        <v>79064617</v>
      </c>
      <c r="E237" s="191">
        <f t="shared" si="6"/>
        <v>79064617</v>
      </c>
    </row>
    <row r="238" spans="1:5">
      <c r="A238" t="s">
        <v>2343</v>
      </c>
      <c r="B238">
        <v>134677731</v>
      </c>
      <c r="C238">
        <v>404380818</v>
      </c>
      <c r="D238">
        <v>214858889</v>
      </c>
      <c r="E238" s="191">
        <f t="shared" si="6"/>
        <v>753917438</v>
      </c>
    </row>
    <row r="239" spans="1:5">
      <c r="A239" t="s">
        <v>2346</v>
      </c>
      <c r="D239">
        <v>14501632</v>
      </c>
      <c r="E239" s="191">
        <f t="shared" si="6"/>
        <v>14501632</v>
      </c>
    </row>
    <row r="240" spans="1:5">
      <c r="A240" t="s">
        <v>2348</v>
      </c>
      <c r="C240">
        <v>1997407</v>
      </c>
      <c r="E240" s="191">
        <f t="shared" si="6"/>
        <v>1997407</v>
      </c>
    </row>
    <row r="241" spans="1:5">
      <c r="A241" t="s">
        <v>2351</v>
      </c>
      <c r="C241">
        <v>196289660</v>
      </c>
      <c r="D241">
        <v>243206859</v>
      </c>
      <c r="E241" s="191">
        <f t="shared" si="6"/>
        <v>439496519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E2E0E-D20D-4FAC-BA1E-99BA1F004931}">
  <dimension ref="A1:K39"/>
  <sheetViews>
    <sheetView zoomScaleNormal="100" workbookViewId="0">
      <selection activeCell="E3" sqref="C3:E7"/>
    </sheetView>
  </sheetViews>
  <sheetFormatPr defaultColWidth="8.7265625" defaultRowHeight="14.5"/>
  <cols>
    <col min="1" max="1" width="39.81640625" style="51" customWidth="1"/>
    <col min="2" max="2" width="16.81640625" style="51" customWidth="1"/>
    <col min="3" max="3" width="35" style="51" customWidth="1"/>
    <col min="4" max="4" width="13.26953125" style="51" customWidth="1"/>
    <col min="5" max="5" width="39.26953125" style="51" customWidth="1"/>
    <col min="6" max="6" width="16" style="51" customWidth="1"/>
    <col min="7" max="7" width="55" style="51" customWidth="1"/>
    <col min="8" max="8" width="12.26953125" style="51" bestFit="1" customWidth="1"/>
    <col min="9" max="9" width="32.54296875" style="51" customWidth="1"/>
    <col min="10" max="16384" width="8.7265625" style="51"/>
  </cols>
  <sheetData>
    <row r="1" spans="1:11">
      <c r="A1" s="37" t="s">
        <v>2388</v>
      </c>
    </row>
    <row r="2" spans="1:11" ht="42">
      <c r="A2" s="60" t="s">
        <v>8</v>
      </c>
      <c r="B2" s="61" t="s">
        <v>9</v>
      </c>
      <c r="C2" s="61" t="s">
        <v>135</v>
      </c>
      <c r="D2" s="61" t="s">
        <v>10</v>
      </c>
      <c r="E2" s="61" t="s">
        <v>134</v>
      </c>
      <c r="F2" s="57"/>
      <c r="G2" s="57"/>
      <c r="H2" s="57"/>
    </row>
    <row r="3" spans="1:11" ht="18.5">
      <c r="A3" s="64" t="s">
        <v>11</v>
      </c>
      <c r="B3" s="65">
        <v>1877</v>
      </c>
      <c r="C3" s="66" t="s">
        <v>2380</v>
      </c>
      <c r="D3" s="67">
        <v>550</v>
      </c>
      <c r="E3" s="68">
        <v>1459.533097</v>
      </c>
      <c r="G3" s="59"/>
      <c r="H3" s="59"/>
    </row>
    <row r="4" spans="1:11" ht="18.5">
      <c r="A4" s="64" t="s">
        <v>12</v>
      </c>
      <c r="B4" s="65">
        <v>3344</v>
      </c>
      <c r="C4" s="66" t="s">
        <v>2381</v>
      </c>
      <c r="D4" s="67">
        <v>1376</v>
      </c>
      <c r="E4" s="68">
        <v>3501.6112680000001</v>
      </c>
      <c r="G4" s="59"/>
      <c r="H4" s="59"/>
    </row>
    <row r="5" spans="1:11" ht="18.5">
      <c r="A5" s="64" t="s">
        <v>13</v>
      </c>
      <c r="B5" s="65">
        <v>4278</v>
      </c>
      <c r="C5" s="66" t="s">
        <v>2382</v>
      </c>
      <c r="D5" s="67">
        <v>664</v>
      </c>
      <c r="E5" s="68">
        <v>2556.543909</v>
      </c>
      <c r="G5" s="59"/>
      <c r="H5" s="59"/>
    </row>
    <row r="6" spans="1:11" ht="18.5">
      <c r="A6" s="64" t="s">
        <v>14</v>
      </c>
      <c r="B6" s="66">
        <v>450</v>
      </c>
      <c r="C6" s="66" t="s">
        <v>2383</v>
      </c>
      <c r="D6" s="67">
        <v>124</v>
      </c>
      <c r="E6" s="68">
        <v>426.806059</v>
      </c>
      <c r="G6" s="59"/>
      <c r="H6" s="59"/>
      <c r="K6" s="59"/>
    </row>
    <row r="7" spans="1:11" ht="18.5">
      <c r="A7" s="69" t="s">
        <v>15</v>
      </c>
      <c r="B7" s="62">
        <v>2391</v>
      </c>
      <c r="C7" s="70" t="s">
        <v>2384</v>
      </c>
      <c r="D7" s="71">
        <v>120</v>
      </c>
      <c r="E7" s="72">
        <v>158.68426299999999</v>
      </c>
      <c r="G7" s="59"/>
      <c r="H7" s="59"/>
      <c r="K7" s="59"/>
    </row>
    <row r="8" spans="1:11" ht="18.5">
      <c r="A8" s="69" t="s">
        <v>107</v>
      </c>
      <c r="B8" s="62">
        <v>12340</v>
      </c>
      <c r="C8" s="70" t="s">
        <v>2385</v>
      </c>
      <c r="D8" s="62">
        <v>2834</v>
      </c>
      <c r="E8" s="63">
        <v>8103.1785960000007</v>
      </c>
      <c r="K8" s="59"/>
    </row>
    <row r="9" spans="1:11">
      <c r="A9" s="176"/>
      <c r="B9" s="176"/>
      <c r="C9" s="176"/>
      <c r="D9" s="176"/>
      <c r="E9" s="176"/>
      <c r="F9" s="176"/>
      <c r="G9" s="176"/>
      <c r="H9" s="176"/>
    </row>
    <row r="10" spans="1:11">
      <c r="A10" s="176"/>
      <c r="B10" s="176"/>
      <c r="C10" s="176"/>
      <c r="D10" s="176"/>
      <c r="E10" s="176"/>
      <c r="F10" s="176"/>
      <c r="G10" s="176"/>
      <c r="H10" s="176"/>
    </row>
    <row r="11" spans="1:11">
      <c r="A11" s="176"/>
      <c r="B11" s="176"/>
      <c r="C11" s="176"/>
      <c r="D11" s="176"/>
      <c r="E11" s="176"/>
      <c r="F11" s="176"/>
      <c r="G11" s="176"/>
      <c r="H11" s="176"/>
    </row>
    <row r="12" spans="1:11">
      <c r="A12" s="176"/>
      <c r="B12" s="176"/>
      <c r="C12" s="176"/>
      <c r="D12" s="176"/>
      <c r="E12" s="176"/>
      <c r="F12" s="176"/>
      <c r="G12" s="176"/>
      <c r="H12" s="176"/>
    </row>
    <row r="13" spans="1:11">
      <c r="A13" s="176"/>
      <c r="B13" s="176"/>
      <c r="C13" s="176"/>
      <c r="D13" s="176"/>
      <c r="E13" s="176"/>
      <c r="F13" s="176"/>
      <c r="G13" s="176"/>
      <c r="H13" s="176"/>
    </row>
    <row r="14" spans="1:11">
      <c r="A14" s="176"/>
      <c r="B14" s="176"/>
      <c r="C14" s="176"/>
      <c r="D14" s="176"/>
      <c r="E14" s="176"/>
      <c r="F14" s="176"/>
      <c r="G14" s="176"/>
      <c r="H14" s="176"/>
    </row>
    <row r="15" spans="1:11">
      <c r="A15" s="176"/>
      <c r="B15" s="176"/>
      <c r="C15" s="176"/>
      <c r="D15" s="176"/>
      <c r="E15" s="176"/>
      <c r="F15" s="176"/>
      <c r="G15" s="176"/>
      <c r="H15" s="176"/>
    </row>
    <row r="16" spans="1:11">
      <c r="A16" s="176"/>
      <c r="B16" s="176"/>
      <c r="C16" s="176"/>
      <c r="D16" s="176"/>
      <c r="E16" s="176"/>
      <c r="F16" s="176"/>
      <c r="G16" s="176"/>
      <c r="H16" s="176"/>
    </row>
    <row r="17" spans="1:8">
      <c r="A17" s="176"/>
      <c r="B17" s="176"/>
      <c r="C17" s="176"/>
      <c r="D17" s="176"/>
      <c r="E17" s="176"/>
      <c r="F17" s="176"/>
      <c r="G17" s="176"/>
      <c r="H17" s="176"/>
    </row>
    <row r="18" spans="1:8">
      <c r="A18" s="176"/>
      <c r="B18" s="176"/>
      <c r="C18" s="176"/>
      <c r="D18" s="176"/>
      <c r="E18" s="176"/>
      <c r="F18" s="176"/>
      <c r="G18" s="176"/>
      <c r="H18" s="176"/>
    </row>
    <row r="19" spans="1:8">
      <c r="A19" s="176"/>
      <c r="B19" s="176"/>
      <c r="C19" s="176"/>
      <c r="D19" s="176"/>
      <c r="E19" s="176"/>
      <c r="F19" s="176"/>
      <c r="G19" s="176"/>
      <c r="H19" s="176"/>
    </row>
    <row r="20" spans="1:8">
      <c r="A20" s="176"/>
      <c r="B20" s="176"/>
      <c r="C20" s="176"/>
      <c r="D20" s="176"/>
      <c r="E20" s="176"/>
      <c r="F20" s="176"/>
      <c r="G20" s="176"/>
      <c r="H20" s="176"/>
    </row>
    <row r="21" spans="1:8">
      <c r="A21" s="176"/>
      <c r="B21" s="176"/>
      <c r="C21" s="176"/>
      <c r="D21" s="176"/>
      <c r="E21" s="176"/>
      <c r="F21" s="176"/>
      <c r="G21" s="176"/>
      <c r="H21" s="176"/>
    </row>
    <row r="22" spans="1:8">
      <c r="A22" s="176"/>
      <c r="B22" s="176"/>
      <c r="C22" s="176"/>
      <c r="D22" s="176"/>
      <c r="E22" s="176"/>
      <c r="F22" s="176"/>
      <c r="G22" s="176"/>
      <c r="H22" s="176"/>
    </row>
    <row r="23" spans="1:8">
      <c r="A23" s="176"/>
      <c r="B23" s="176"/>
      <c r="C23" s="176"/>
      <c r="D23" s="176"/>
      <c r="E23" s="176"/>
      <c r="F23" s="176"/>
      <c r="G23" s="176"/>
      <c r="H23" s="176"/>
    </row>
    <row r="24" spans="1:8">
      <c r="A24" s="176"/>
      <c r="B24" s="176"/>
      <c r="C24" s="176"/>
      <c r="D24" s="176"/>
      <c r="E24" s="176"/>
      <c r="F24" s="176"/>
      <c r="G24" s="176"/>
      <c r="H24" s="176"/>
    </row>
    <row r="25" spans="1:8">
      <c r="A25" s="176"/>
      <c r="B25" s="176"/>
      <c r="C25" s="176"/>
      <c r="D25" s="176"/>
      <c r="E25" s="176"/>
      <c r="F25" s="176"/>
      <c r="G25" s="176"/>
      <c r="H25" s="176"/>
    </row>
    <row r="26" spans="1:8">
      <c r="A26" s="176"/>
      <c r="B26" s="176"/>
      <c r="C26" s="176"/>
      <c r="D26" s="176"/>
      <c r="E26" s="176"/>
      <c r="F26" s="176"/>
      <c r="G26" s="176"/>
      <c r="H26" s="176"/>
    </row>
    <row r="27" spans="1:8">
      <c r="A27" s="176"/>
      <c r="B27" s="176"/>
      <c r="C27" s="176"/>
      <c r="D27" s="176"/>
      <c r="E27" s="176"/>
      <c r="F27" s="176"/>
      <c r="G27" s="176"/>
      <c r="H27" s="176"/>
    </row>
    <row r="28" spans="1:8">
      <c r="A28" s="176"/>
      <c r="B28" s="176"/>
      <c r="C28" s="176"/>
      <c r="D28" s="176"/>
      <c r="E28" s="176"/>
      <c r="F28" s="176"/>
      <c r="G28" s="176"/>
      <c r="H28" s="176"/>
    </row>
    <row r="29" spans="1:8">
      <c r="A29" s="176"/>
      <c r="B29" s="176"/>
      <c r="C29" s="176"/>
      <c r="D29" s="176"/>
      <c r="E29" s="176"/>
      <c r="F29" s="176"/>
      <c r="G29" s="176"/>
      <c r="H29" s="176"/>
    </row>
    <row r="30" spans="1:8">
      <c r="A30" s="176"/>
      <c r="B30" s="176"/>
      <c r="C30" s="176"/>
      <c r="D30" s="176"/>
      <c r="E30" s="176"/>
      <c r="F30" s="176"/>
      <c r="G30" s="176"/>
      <c r="H30" s="176"/>
    </row>
    <row r="31" spans="1:8">
      <c r="A31" s="176"/>
      <c r="B31" s="176"/>
      <c r="C31" s="176"/>
      <c r="D31" s="176"/>
      <c r="E31" s="176"/>
      <c r="F31" s="176"/>
      <c r="G31" s="176"/>
      <c r="H31" s="176"/>
    </row>
    <row r="32" spans="1:8">
      <c r="A32" s="176"/>
      <c r="B32" s="176"/>
      <c r="C32" s="176"/>
      <c r="D32" s="176"/>
      <c r="E32" s="176"/>
      <c r="F32" s="176"/>
      <c r="G32" s="176"/>
      <c r="H32" s="176"/>
    </row>
    <row r="33" spans="1:8">
      <c r="A33" s="176"/>
      <c r="B33" s="176"/>
      <c r="C33" s="176"/>
      <c r="D33" s="176"/>
      <c r="E33" s="176"/>
      <c r="F33" s="176"/>
      <c r="G33" s="176"/>
      <c r="H33" s="176"/>
    </row>
    <row r="34" spans="1:8">
      <c r="A34" s="176"/>
      <c r="B34" s="176"/>
      <c r="C34" s="176"/>
      <c r="D34" s="176"/>
      <c r="E34" s="176"/>
      <c r="F34" s="176"/>
      <c r="G34" s="176"/>
      <c r="H34" s="176"/>
    </row>
    <row r="35" spans="1:8">
      <c r="A35" s="176"/>
      <c r="B35" s="176"/>
      <c r="C35" s="176"/>
      <c r="D35" s="176"/>
      <c r="E35" s="176"/>
      <c r="F35" s="176"/>
      <c r="G35" s="176"/>
      <c r="H35" s="176"/>
    </row>
    <row r="36" spans="1:8">
      <c r="A36" s="176"/>
      <c r="B36" s="176"/>
      <c r="C36" s="176"/>
      <c r="D36" s="176"/>
      <c r="E36" s="176"/>
      <c r="F36" s="176"/>
      <c r="G36" s="176"/>
      <c r="H36" s="176"/>
    </row>
    <row r="37" spans="1:8">
      <c r="A37" s="176"/>
      <c r="B37" s="176"/>
      <c r="C37" s="176"/>
      <c r="D37" s="176"/>
      <c r="E37" s="176"/>
      <c r="F37" s="176"/>
      <c r="G37" s="176"/>
      <c r="H37" s="176"/>
    </row>
    <row r="38" spans="1:8">
      <c r="A38" s="176"/>
      <c r="B38" s="176"/>
      <c r="C38" s="176"/>
      <c r="D38" s="176"/>
      <c r="E38" s="176"/>
      <c r="F38" s="176"/>
      <c r="G38" s="176"/>
      <c r="H38" s="176"/>
    </row>
    <row r="39" spans="1:8">
      <c r="A39" s="176"/>
      <c r="B39" s="176"/>
      <c r="C39" s="176"/>
      <c r="D39" s="176"/>
      <c r="E39" s="176"/>
      <c r="F39" s="176"/>
      <c r="G39" s="176"/>
      <c r="H39" s="17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1B477-E290-4BC8-BC45-85E423359BC7}">
  <dimension ref="A1:F17"/>
  <sheetViews>
    <sheetView workbookViewId="0">
      <selection activeCell="B7" sqref="B7"/>
    </sheetView>
  </sheetViews>
  <sheetFormatPr defaultRowHeight="14.5"/>
  <cols>
    <col min="1" max="1" width="35.81640625" customWidth="1"/>
    <col min="2" max="2" width="36.1796875" customWidth="1"/>
    <col min="3" max="3" width="29.453125" customWidth="1"/>
    <col min="4" max="4" width="20.26953125" customWidth="1"/>
    <col min="5" max="5" width="37.81640625" customWidth="1"/>
    <col min="6" max="6" width="16.7265625" customWidth="1"/>
  </cols>
  <sheetData>
    <row r="1" spans="1:6" ht="16" customHeight="1" thickBot="1">
      <c r="A1" s="277" t="s">
        <v>2445</v>
      </c>
      <c r="B1" s="277"/>
      <c r="C1" s="277"/>
      <c r="D1" s="277"/>
      <c r="E1" s="277"/>
      <c r="F1" s="277"/>
    </row>
    <row r="2" spans="1:6" ht="15.5">
      <c r="A2" s="278" t="s">
        <v>315</v>
      </c>
      <c r="B2" s="278" t="s">
        <v>2446</v>
      </c>
      <c r="C2" s="221" t="s">
        <v>2447</v>
      </c>
      <c r="D2" s="278" t="s">
        <v>274</v>
      </c>
      <c r="E2" s="278" t="s">
        <v>2449</v>
      </c>
      <c r="F2" s="278" t="s">
        <v>2450</v>
      </c>
    </row>
    <row r="3" spans="1:6" ht="18" thickBot="1">
      <c r="A3" s="279"/>
      <c r="B3" s="279"/>
      <c r="C3" s="222" t="s">
        <v>2448</v>
      </c>
      <c r="D3" s="279"/>
      <c r="E3" s="279"/>
      <c r="F3" s="279"/>
    </row>
    <row r="4" spans="1:6" ht="16" thickBot="1">
      <c r="A4" s="223" t="s">
        <v>11</v>
      </c>
      <c r="B4" s="224">
        <v>10.46</v>
      </c>
      <c r="C4" s="224">
        <v>54.89</v>
      </c>
      <c r="D4" s="225">
        <v>0.19059999999999999</v>
      </c>
      <c r="E4" s="226" t="s">
        <v>2369</v>
      </c>
      <c r="F4" s="226" t="s">
        <v>269</v>
      </c>
    </row>
    <row r="5" spans="1:6" ht="16" thickBot="1">
      <c r="A5" s="223" t="s">
        <v>12</v>
      </c>
      <c r="B5" s="224">
        <v>29.95</v>
      </c>
      <c r="C5" s="224">
        <v>103.58</v>
      </c>
      <c r="D5" s="225">
        <v>0.28910000000000002</v>
      </c>
      <c r="E5" s="226" t="s">
        <v>2370</v>
      </c>
      <c r="F5" s="226" t="s">
        <v>316</v>
      </c>
    </row>
    <row r="6" spans="1:6" ht="16" thickBot="1">
      <c r="A6" s="223" t="s">
        <v>13</v>
      </c>
      <c r="B6" s="224">
        <v>14.39</v>
      </c>
      <c r="C6" s="224">
        <v>298.27</v>
      </c>
      <c r="D6" s="225">
        <v>4.82E-2</v>
      </c>
      <c r="E6" s="226" t="s">
        <v>2371</v>
      </c>
      <c r="F6" s="226" t="s">
        <v>269</v>
      </c>
    </row>
    <row r="7" spans="1:6" ht="18" thickBot="1">
      <c r="A7" s="223" t="s">
        <v>317</v>
      </c>
      <c r="B7" s="226" t="s">
        <v>2451</v>
      </c>
      <c r="C7" s="226" t="s">
        <v>2452</v>
      </c>
      <c r="D7" s="225">
        <v>0.14199999999999999</v>
      </c>
      <c r="E7" s="226" t="s">
        <v>2372</v>
      </c>
      <c r="F7" s="226" t="s">
        <v>269</v>
      </c>
    </row>
    <row r="8" spans="1:6" ht="76.5" customHeight="1">
      <c r="A8" s="276" t="s">
        <v>2453</v>
      </c>
      <c r="B8" s="276"/>
      <c r="C8" s="276"/>
      <c r="D8" s="276"/>
      <c r="E8" s="276"/>
      <c r="F8" s="276"/>
    </row>
    <row r="9" spans="1:6">
      <c r="B9" s="12"/>
    </row>
    <row r="10" spans="1:6">
      <c r="B10" s="12"/>
    </row>
    <row r="11" spans="1:6">
      <c r="B11" s="12"/>
    </row>
    <row r="12" spans="1:6">
      <c r="B12" s="12"/>
    </row>
    <row r="13" spans="1:6">
      <c r="B13" s="12"/>
    </row>
    <row r="14" spans="1:6">
      <c r="B14" s="12"/>
    </row>
    <row r="15" spans="1:6">
      <c r="B15" s="12"/>
    </row>
    <row r="16" spans="1:6">
      <c r="B16" s="12"/>
    </row>
    <row r="17" spans="2:2">
      <c r="B17" s="12"/>
    </row>
  </sheetData>
  <mergeCells count="7">
    <mergeCell ref="A8:F8"/>
    <mergeCell ref="A1:F1"/>
    <mergeCell ref="A2:A3"/>
    <mergeCell ref="B2:B3"/>
    <mergeCell ref="D2:D3"/>
    <mergeCell ref="E2:E3"/>
    <mergeCell ref="F2:F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E68A2-5136-4DCB-85CA-AD4FE64C89B9}">
  <dimension ref="A1:I27"/>
  <sheetViews>
    <sheetView zoomScale="85" zoomScaleNormal="85" workbookViewId="0">
      <selection activeCell="E34" sqref="E34"/>
    </sheetView>
  </sheetViews>
  <sheetFormatPr defaultColWidth="8.7265625" defaultRowHeight="15.5"/>
  <cols>
    <col min="1" max="1" width="24.1796875" style="15" customWidth="1"/>
    <col min="2" max="2" width="20.1796875" style="15" customWidth="1"/>
    <col min="3" max="3" width="22.453125" style="15" customWidth="1"/>
    <col min="4" max="4" width="30.26953125" style="15" customWidth="1"/>
    <col min="5" max="5" width="24.453125" style="15" customWidth="1"/>
    <col min="6" max="6" width="23.26953125" style="15" customWidth="1"/>
    <col min="7" max="7" width="19" style="15" customWidth="1"/>
    <col min="8" max="8" width="21.54296875" style="18" customWidth="1"/>
    <col min="9" max="9" width="16.453125" style="15" customWidth="1"/>
    <col min="10" max="16384" width="8.7265625" style="15"/>
  </cols>
  <sheetData>
    <row r="1" spans="1:9" ht="64.5" customHeight="1">
      <c r="A1" s="27"/>
      <c r="B1" s="27" t="s">
        <v>89</v>
      </c>
      <c r="C1" s="27" t="s">
        <v>1398</v>
      </c>
      <c r="D1" s="27" t="s">
        <v>1397</v>
      </c>
      <c r="E1" s="27" t="s">
        <v>1396</v>
      </c>
      <c r="F1" s="28" t="s">
        <v>1395</v>
      </c>
    </row>
    <row r="2" spans="1:9" ht="18.5">
      <c r="A2" s="38" t="s">
        <v>37</v>
      </c>
      <c r="B2" s="39" t="s">
        <v>1394</v>
      </c>
      <c r="C2" s="39" t="s">
        <v>108</v>
      </c>
      <c r="D2" s="39" t="s">
        <v>101</v>
      </c>
      <c r="E2" s="40">
        <v>26.53</v>
      </c>
      <c r="F2" s="29"/>
      <c r="H2" s="19"/>
    </row>
    <row r="3" spans="1:9" ht="18.5">
      <c r="A3" s="30"/>
      <c r="B3" s="30"/>
      <c r="C3" s="30"/>
      <c r="D3" s="30"/>
      <c r="E3" s="31"/>
      <c r="F3" s="31"/>
      <c r="H3" s="20"/>
    </row>
    <row r="4" spans="1:9" ht="18.5">
      <c r="A4" s="43" t="s">
        <v>94</v>
      </c>
      <c r="B4" s="44">
        <v>139</v>
      </c>
      <c r="C4" s="22" t="s">
        <v>95</v>
      </c>
      <c r="D4" s="22" t="s">
        <v>100</v>
      </c>
      <c r="E4" s="45">
        <v>30.827964107913669</v>
      </c>
      <c r="F4" s="36" t="s">
        <v>90</v>
      </c>
      <c r="H4" s="20"/>
    </row>
    <row r="5" spans="1:9" ht="18.5">
      <c r="A5" s="46" t="s">
        <v>93</v>
      </c>
      <c r="B5" s="44">
        <v>246</v>
      </c>
      <c r="C5" s="34" t="s">
        <v>1323</v>
      </c>
      <c r="D5" s="34" t="s">
        <v>1324</v>
      </c>
      <c r="E5" s="45">
        <v>24.102093983739838</v>
      </c>
      <c r="F5" s="33"/>
      <c r="H5" s="20"/>
      <c r="I5" s="20"/>
    </row>
    <row r="6" spans="1:9" ht="18.5">
      <c r="A6" s="47"/>
      <c r="B6" s="47"/>
      <c r="C6" s="47"/>
      <c r="D6" s="47"/>
      <c r="E6" s="47"/>
      <c r="F6" s="48"/>
      <c r="H6" s="20"/>
    </row>
    <row r="7" spans="1:9" ht="18.5">
      <c r="A7" s="32" t="s">
        <v>62</v>
      </c>
      <c r="B7" s="21">
        <v>166</v>
      </c>
      <c r="C7" s="22" t="s">
        <v>96</v>
      </c>
      <c r="D7" s="22" t="s">
        <v>97</v>
      </c>
      <c r="E7" s="23">
        <v>33.531954993975901</v>
      </c>
      <c r="F7" s="36">
        <v>3.2000000000000002E-3</v>
      </c>
      <c r="H7" s="19"/>
    </row>
    <row r="8" spans="1:9" ht="18.5">
      <c r="A8" s="32" t="s">
        <v>63</v>
      </c>
      <c r="B8" s="21">
        <v>219</v>
      </c>
      <c r="C8" s="22" t="s">
        <v>1325</v>
      </c>
      <c r="D8" s="22" t="s">
        <v>1326</v>
      </c>
      <c r="E8" s="23">
        <v>21.22327672146119</v>
      </c>
      <c r="F8" s="36"/>
      <c r="H8" s="20"/>
      <c r="I8" s="20"/>
    </row>
    <row r="9" spans="1:9" ht="18.5">
      <c r="A9" s="33"/>
      <c r="B9" s="33"/>
      <c r="C9" s="34"/>
      <c r="D9" s="34"/>
      <c r="E9" s="33"/>
      <c r="F9" s="36"/>
      <c r="H9" s="20"/>
      <c r="I9" s="20"/>
    </row>
    <row r="10" spans="1:9" ht="18.5">
      <c r="A10" s="32" t="s">
        <v>64</v>
      </c>
      <c r="B10" s="21">
        <v>49</v>
      </c>
      <c r="C10" s="22" t="s">
        <v>102</v>
      </c>
      <c r="D10" s="22" t="s">
        <v>86</v>
      </c>
      <c r="E10" s="23">
        <v>29.95575193877551</v>
      </c>
      <c r="F10" s="36">
        <v>3.0000000000000001E-3</v>
      </c>
      <c r="H10" s="20"/>
      <c r="I10" s="20"/>
    </row>
    <row r="11" spans="1:9" ht="18.5">
      <c r="A11" s="32" t="s">
        <v>65</v>
      </c>
      <c r="B11" s="21">
        <v>336</v>
      </c>
      <c r="C11" s="22" t="s">
        <v>1327</v>
      </c>
      <c r="D11" s="22" t="s">
        <v>1328</v>
      </c>
      <c r="E11" s="23">
        <v>26.030863946428571</v>
      </c>
      <c r="F11" s="36"/>
      <c r="H11" s="20"/>
      <c r="I11" s="20"/>
    </row>
    <row r="12" spans="1:9" ht="18.5">
      <c r="A12" s="33"/>
      <c r="B12" s="33"/>
      <c r="C12" s="34"/>
      <c r="D12" s="34"/>
      <c r="E12" s="33"/>
      <c r="F12" s="36"/>
      <c r="H12" s="20"/>
      <c r="I12" s="20"/>
    </row>
    <row r="13" spans="1:9" ht="18.5">
      <c r="A13" s="32" t="s">
        <v>66</v>
      </c>
      <c r="B13" s="21">
        <v>78</v>
      </c>
      <c r="C13" s="22" t="s">
        <v>84</v>
      </c>
      <c r="D13" s="22" t="s">
        <v>87</v>
      </c>
      <c r="E13" s="23">
        <v>11.125835961538462</v>
      </c>
      <c r="F13" s="36">
        <v>9.5600000000000004E-2</v>
      </c>
      <c r="H13" s="20"/>
      <c r="I13" s="20"/>
    </row>
    <row r="14" spans="1:9" ht="18.5">
      <c r="A14" s="32" t="s">
        <v>67</v>
      </c>
      <c r="B14" s="21">
        <v>307</v>
      </c>
      <c r="C14" s="22" t="s">
        <v>1329</v>
      </c>
      <c r="D14" s="22" t="s">
        <v>1330</v>
      </c>
      <c r="E14" s="23">
        <v>30.444257087947882</v>
      </c>
      <c r="F14" s="36"/>
      <c r="H14" s="20"/>
      <c r="I14" s="20"/>
    </row>
    <row r="15" spans="1:9" ht="18.5">
      <c r="A15" s="33"/>
      <c r="B15" s="33"/>
      <c r="C15" s="34"/>
      <c r="D15" s="34"/>
      <c r="E15" s="33"/>
      <c r="F15" s="36"/>
      <c r="H15" s="20"/>
      <c r="I15" s="20"/>
    </row>
    <row r="16" spans="1:9" ht="18.5">
      <c r="A16" s="32" t="s">
        <v>38</v>
      </c>
      <c r="B16" s="21">
        <v>142</v>
      </c>
      <c r="C16" s="22" t="s">
        <v>85</v>
      </c>
      <c r="D16" s="22" t="s">
        <v>88</v>
      </c>
      <c r="E16" s="23">
        <v>31.669451619718309</v>
      </c>
      <c r="F16" s="36">
        <v>2.8E-3</v>
      </c>
      <c r="H16" s="20"/>
      <c r="I16" s="20"/>
    </row>
    <row r="17" spans="1:9" ht="18.5">
      <c r="A17" s="32" t="s">
        <v>68</v>
      </c>
      <c r="B17" s="21">
        <v>243</v>
      </c>
      <c r="C17" s="22" t="s">
        <v>1331</v>
      </c>
      <c r="D17" s="22" t="s">
        <v>1332</v>
      </c>
      <c r="E17" s="23">
        <v>23.527325106995885</v>
      </c>
      <c r="F17" s="36"/>
      <c r="H17" s="20"/>
      <c r="I17" s="20"/>
    </row>
    <row r="18" spans="1:9" ht="18.5">
      <c r="A18" s="33"/>
      <c r="B18" s="33"/>
      <c r="C18" s="34"/>
      <c r="D18" s="34"/>
      <c r="E18" s="33"/>
      <c r="F18" s="36"/>
      <c r="H18" s="20"/>
      <c r="I18" s="20"/>
    </row>
    <row r="19" spans="1:9" ht="18.5">
      <c r="A19" s="32" t="s">
        <v>69</v>
      </c>
      <c r="B19" s="21">
        <v>206</v>
      </c>
      <c r="C19" s="22" t="s">
        <v>99</v>
      </c>
      <c r="D19" s="22" t="s">
        <v>98</v>
      </c>
      <c r="E19" s="23">
        <v>29.299369436893201</v>
      </c>
      <c r="F19" s="36">
        <v>5.9999999999999995E-4</v>
      </c>
      <c r="H19" s="20"/>
      <c r="I19" s="20"/>
    </row>
    <row r="20" spans="1:9" ht="18.5">
      <c r="A20" s="32" t="s">
        <v>70</v>
      </c>
      <c r="B20" s="21">
        <v>179</v>
      </c>
      <c r="C20" s="22" t="s">
        <v>1333</v>
      </c>
      <c r="D20" s="22" t="s">
        <v>1334</v>
      </c>
      <c r="E20" s="23">
        <v>23.343754340782123</v>
      </c>
      <c r="F20" s="36"/>
      <c r="H20" s="20"/>
      <c r="I20" s="20"/>
    </row>
    <row r="21" spans="1:9" ht="18.5">
      <c r="A21" s="33"/>
      <c r="B21" s="33"/>
      <c r="C21" s="33"/>
      <c r="D21" s="33"/>
      <c r="E21" s="33"/>
      <c r="F21" s="36"/>
      <c r="H21" s="20"/>
      <c r="I21" s="20"/>
    </row>
    <row r="22" spans="1:9" ht="18.5">
      <c r="A22" s="32" t="s">
        <v>92</v>
      </c>
      <c r="B22" s="21">
        <v>226</v>
      </c>
      <c r="C22" s="33" t="s">
        <v>1335</v>
      </c>
      <c r="D22" s="33" t="s">
        <v>1336</v>
      </c>
      <c r="E22" s="23">
        <v>29.562410774336282</v>
      </c>
      <c r="F22" s="36" t="s">
        <v>90</v>
      </c>
      <c r="H22" s="20"/>
      <c r="I22" s="20"/>
    </row>
    <row r="23" spans="1:9" ht="18.5">
      <c r="A23" s="35" t="s">
        <v>91</v>
      </c>
      <c r="B23" s="24">
        <v>159</v>
      </c>
      <c r="C23" s="24" t="s">
        <v>1337</v>
      </c>
      <c r="D23" s="24" t="s">
        <v>1338</v>
      </c>
      <c r="E23" s="25">
        <v>22.220737710691825</v>
      </c>
      <c r="F23" s="26"/>
      <c r="H23" s="20"/>
      <c r="I23" s="20"/>
    </row>
    <row r="24" spans="1:9">
      <c r="A24" s="15" t="s">
        <v>1393</v>
      </c>
    </row>
    <row r="25" spans="1:9">
      <c r="A25" s="49"/>
    </row>
    <row r="26" spans="1:9">
      <c r="A26" s="49"/>
    </row>
    <row r="27" spans="1:9">
      <c r="A27" s="49"/>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B89A6-9295-44DE-8413-A556361FD50C}">
  <dimension ref="A1:D18"/>
  <sheetViews>
    <sheetView topLeftCell="A20" zoomScale="85" zoomScaleNormal="85" workbookViewId="0">
      <selection activeCell="H53" sqref="H53"/>
    </sheetView>
  </sheetViews>
  <sheetFormatPr defaultColWidth="8.7265625" defaultRowHeight="14.5"/>
  <cols>
    <col min="1" max="1" width="33.81640625" style="12" customWidth="1"/>
    <col min="2" max="2" width="19.26953125" style="12" customWidth="1"/>
    <col min="3" max="3" width="22.26953125" style="12" customWidth="1"/>
    <col min="4" max="4" width="17" style="12" customWidth="1"/>
    <col min="5" max="6" width="8.7265625" style="12" customWidth="1"/>
    <col min="7" max="19" width="8.7265625" style="12"/>
    <col min="20" max="20" width="13.26953125" style="12" bestFit="1" customWidth="1"/>
    <col min="21" max="16384" width="8.7265625" style="12"/>
  </cols>
  <sheetData>
    <row r="1" spans="1:4">
      <c r="B1" s="12" t="s">
        <v>110</v>
      </c>
      <c r="C1" s="12" t="s">
        <v>47</v>
      </c>
      <c r="D1" s="12" t="s">
        <v>48</v>
      </c>
    </row>
    <row r="2" spans="1:4">
      <c r="A2" s="12" t="s">
        <v>49</v>
      </c>
      <c r="B2" s="12">
        <v>0</v>
      </c>
      <c r="C2" s="13">
        <v>12977225546</v>
      </c>
      <c r="D2" s="13">
        <v>4522830854</v>
      </c>
    </row>
    <row r="3" spans="1:4">
      <c r="A3" s="12" t="s">
        <v>50</v>
      </c>
      <c r="B3" s="13">
        <v>18460534199</v>
      </c>
      <c r="C3" s="13">
        <v>4428660375</v>
      </c>
      <c r="D3" s="13">
        <v>1311515549</v>
      </c>
    </row>
    <row r="4" spans="1:4">
      <c r="A4" s="12" t="s">
        <v>52</v>
      </c>
      <c r="B4" s="12">
        <v>0</v>
      </c>
      <c r="C4" s="13">
        <v>3984354058</v>
      </c>
      <c r="D4" s="13">
        <v>1371847089</v>
      </c>
    </row>
    <row r="5" spans="1:4">
      <c r="A5" s="12" t="s">
        <v>51</v>
      </c>
      <c r="B5" s="12">
        <v>0</v>
      </c>
      <c r="C5" s="13">
        <v>2828654087</v>
      </c>
      <c r="D5" s="13">
        <v>146391382</v>
      </c>
    </row>
    <row r="6" spans="1:4">
      <c r="A6" s="12" t="s">
        <v>53</v>
      </c>
      <c r="B6" s="12">
        <v>0</v>
      </c>
      <c r="C6" s="13">
        <v>2614948525</v>
      </c>
      <c r="D6" s="13">
        <v>801642188</v>
      </c>
    </row>
    <row r="7" spans="1:4">
      <c r="A7" s="12" t="s">
        <v>57</v>
      </c>
      <c r="B7" s="12">
        <v>0</v>
      </c>
      <c r="C7" s="13">
        <v>1900487230</v>
      </c>
      <c r="D7" s="13">
        <v>364606721</v>
      </c>
    </row>
    <row r="8" spans="1:4">
      <c r="A8" s="12" t="s">
        <v>56</v>
      </c>
      <c r="B8" s="12">
        <v>0</v>
      </c>
      <c r="C8" s="13">
        <v>1550192518</v>
      </c>
      <c r="D8" s="13">
        <v>112881307</v>
      </c>
    </row>
    <row r="9" spans="1:4">
      <c r="A9" s="12" t="s">
        <v>58</v>
      </c>
      <c r="B9" s="12">
        <v>0</v>
      </c>
      <c r="C9" s="13">
        <v>1111545792</v>
      </c>
      <c r="D9" s="13">
        <v>318560830</v>
      </c>
    </row>
    <row r="10" spans="1:4">
      <c r="A10" s="12" t="s">
        <v>55</v>
      </c>
      <c r="B10" s="12">
        <v>0</v>
      </c>
      <c r="C10" s="13">
        <v>1104678217</v>
      </c>
      <c r="D10" s="13">
        <v>74556484</v>
      </c>
    </row>
    <row r="11" spans="1:4">
      <c r="A11" s="12" t="s">
        <v>54</v>
      </c>
      <c r="B11" s="12">
        <v>0</v>
      </c>
      <c r="C11" s="13">
        <v>918527016</v>
      </c>
      <c r="D11" s="13">
        <v>126231059</v>
      </c>
    </row>
    <row r="12" spans="1:4">
      <c r="A12" s="12" t="s">
        <v>60</v>
      </c>
      <c r="B12" s="12">
        <v>0</v>
      </c>
      <c r="C12" s="13">
        <v>728355492</v>
      </c>
      <c r="D12" s="13">
        <v>414913378</v>
      </c>
    </row>
    <row r="13" spans="1:4">
      <c r="A13" s="12" t="s">
        <v>61</v>
      </c>
      <c r="B13" s="12">
        <v>0</v>
      </c>
      <c r="C13" s="13">
        <v>207419498</v>
      </c>
      <c r="D13" s="13">
        <v>10374744</v>
      </c>
    </row>
    <row r="14" spans="1:4">
      <c r="A14" s="12" t="s">
        <v>59</v>
      </c>
      <c r="B14" s="12">
        <v>0</v>
      </c>
      <c r="C14" s="13">
        <v>177184927</v>
      </c>
      <c r="D14" s="13">
        <v>25571019</v>
      </c>
    </row>
    <row r="16" spans="1:4">
      <c r="A16" s="12" t="s">
        <v>111</v>
      </c>
      <c r="C16" s="2" t="e">
        <f>#REF!-'S-Figure 1 (Sup - remove)'!C3</f>
        <v>#REF!</v>
      </c>
      <c r="D16" s="2" t="e">
        <f>#REF!-'S-Figure 1 (Sup - remove)'!D3</f>
        <v>#REF!</v>
      </c>
    </row>
    <row r="17" spans="1:2" ht="15.5">
      <c r="A17" s="17" t="s">
        <v>73</v>
      </c>
      <c r="B17" s="17" t="s">
        <v>74</v>
      </c>
    </row>
    <row r="18" spans="1:2" ht="15.5">
      <c r="A18" s="17" t="s">
        <v>71</v>
      </c>
      <c r="B18" s="17" t="s">
        <v>72</v>
      </c>
    </row>
  </sheetData>
  <sortState xmlns:xlrd2="http://schemas.microsoft.com/office/spreadsheetml/2017/richdata2" ref="A2:C14">
    <sortCondition descending="1" ref="B14"/>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D6EA3-EEEA-4892-977F-B57DD6A9CFBD}">
  <dimension ref="A1:J79"/>
  <sheetViews>
    <sheetView workbookViewId="0">
      <selection activeCell="C14" sqref="C14"/>
    </sheetView>
  </sheetViews>
  <sheetFormatPr defaultRowHeight="14.5"/>
  <cols>
    <col min="2" max="2" width="9.81640625" bestFit="1" customWidth="1"/>
    <col min="3" max="3" width="10.81640625" bestFit="1" customWidth="1"/>
  </cols>
  <sheetData>
    <row r="1" spans="1:3">
      <c r="A1" s="37" t="s">
        <v>104</v>
      </c>
    </row>
    <row r="2" spans="1:3">
      <c r="A2" s="16" t="s">
        <v>103</v>
      </c>
      <c r="B2" s="50" t="s">
        <v>76</v>
      </c>
      <c r="C2" s="50"/>
    </row>
    <row r="3" spans="1:3">
      <c r="A3" s="14">
        <v>1999</v>
      </c>
      <c r="B3" s="50">
        <v>0</v>
      </c>
      <c r="C3" s="50">
        <v>0</v>
      </c>
    </row>
    <row r="4" spans="1:3">
      <c r="A4" s="14">
        <v>2000</v>
      </c>
      <c r="B4" s="50">
        <v>185.54176699999999</v>
      </c>
      <c r="C4" s="50">
        <f>B4</f>
        <v>185.54176699999999</v>
      </c>
    </row>
    <row r="5" spans="1:3">
      <c r="A5" s="14">
        <v>2001</v>
      </c>
      <c r="B5" s="50">
        <v>216.62497500000001</v>
      </c>
      <c r="C5" s="50">
        <f>B4+B5</f>
        <v>402.166742</v>
      </c>
    </row>
    <row r="6" spans="1:3">
      <c r="A6" s="14">
        <v>2002</v>
      </c>
      <c r="B6" s="50">
        <v>229.99398500000001</v>
      </c>
      <c r="C6" s="50">
        <f>C5+B6</f>
        <v>632.16072699999995</v>
      </c>
    </row>
    <row r="7" spans="1:3">
      <c r="A7" s="14">
        <v>2003</v>
      </c>
      <c r="B7" s="50">
        <v>294.67730899999998</v>
      </c>
      <c r="C7" s="50">
        <f t="shared" ref="C7:C24" si="0">C6+B7</f>
        <v>926.83803599999987</v>
      </c>
    </row>
    <row r="8" spans="1:3">
      <c r="A8" s="14">
        <v>2004</v>
      </c>
      <c r="B8" s="50">
        <v>244.26405399999999</v>
      </c>
      <c r="C8" s="50">
        <f t="shared" si="0"/>
        <v>1171.1020899999999</v>
      </c>
    </row>
    <row r="9" spans="1:3">
      <c r="A9" s="14">
        <v>2005</v>
      </c>
      <c r="B9" s="50">
        <v>262.50134300000002</v>
      </c>
      <c r="C9" s="50">
        <f t="shared" si="0"/>
        <v>1433.6034329999998</v>
      </c>
    </row>
    <row r="10" spans="1:3">
      <c r="A10" s="14">
        <v>2006</v>
      </c>
      <c r="B10" s="50">
        <v>320.72636</v>
      </c>
      <c r="C10" s="50">
        <f t="shared" si="0"/>
        <v>1754.3297929999999</v>
      </c>
    </row>
    <row r="11" spans="1:3">
      <c r="A11" s="14">
        <v>2007</v>
      </c>
      <c r="B11" s="50">
        <v>338.38099799999998</v>
      </c>
      <c r="C11" s="50">
        <f t="shared" si="0"/>
        <v>2092.710791</v>
      </c>
    </row>
    <row r="12" spans="1:3">
      <c r="A12" s="14">
        <v>2008</v>
      </c>
      <c r="B12" s="50">
        <v>400.44928700000003</v>
      </c>
      <c r="C12" s="50">
        <f t="shared" si="0"/>
        <v>2493.1600779999999</v>
      </c>
    </row>
    <row r="13" spans="1:3">
      <c r="A13" s="14">
        <v>2009</v>
      </c>
      <c r="B13" s="50">
        <v>717.52815999999996</v>
      </c>
      <c r="C13" s="50">
        <f t="shared" si="0"/>
        <v>3210.6882379999997</v>
      </c>
    </row>
    <row r="14" spans="1:3">
      <c r="A14" s="14">
        <v>2010</v>
      </c>
      <c r="B14" s="50">
        <v>1238.855738</v>
      </c>
      <c r="C14" s="50">
        <f t="shared" si="0"/>
        <v>4449.5439759999999</v>
      </c>
    </row>
    <row r="15" spans="1:3">
      <c r="A15" s="14">
        <v>2011</v>
      </c>
      <c r="B15" s="50">
        <v>1530.0274420000001</v>
      </c>
      <c r="C15" s="50">
        <f t="shared" si="0"/>
        <v>5979.5714179999995</v>
      </c>
    </row>
    <row r="16" spans="1:3">
      <c r="A16" s="14">
        <v>2012</v>
      </c>
      <c r="B16" s="50">
        <v>1353.1166350000001</v>
      </c>
      <c r="C16" s="50">
        <f t="shared" si="0"/>
        <v>7332.6880529999999</v>
      </c>
    </row>
    <row r="17" spans="1:3">
      <c r="A17" s="14">
        <v>2013</v>
      </c>
      <c r="B17" s="50">
        <v>1531.6686079999999</v>
      </c>
      <c r="C17" s="50">
        <f t="shared" si="0"/>
        <v>8864.3566609999998</v>
      </c>
    </row>
    <row r="18" spans="1:3">
      <c r="A18" s="14">
        <v>2014</v>
      </c>
      <c r="B18" s="50">
        <v>2027.854045</v>
      </c>
      <c r="C18" s="50">
        <f t="shared" si="0"/>
        <v>10892.210706</v>
      </c>
    </row>
    <row r="19" spans="1:3">
      <c r="A19" s="14">
        <v>2015</v>
      </c>
      <c r="B19" s="50">
        <v>2198.8337729999998</v>
      </c>
      <c r="C19" s="50">
        <f t="shared" si="0"/>
        <v>13091.044479</v>
      </c>
    </row>
    <row r="20" spans="1:3">
      <c r="A20" s="14">
        <v>2016</v>
      </c>
      <c r="B20" s="50">
        <v>2332.77936</v>
      </c>
      <c r="C20" s="50">
        <f t="shared" si="0"/>
        <v>15423.823839000001</v>
      </c>
    </row>
    <row r="21" spans="1:3">
      <c r="A21" s="14">
        <v>2017</v>
      </c>
      <c r="B21" s="50">
        <v>2547.591719</v>
      </c>
      <c r="C21" s="50">
        <f t="shared" si="0"/>
        <v>17971.415558000001</v>
      </c>
    </row>
    <row r="22" spans="1:3">
      <c r="A22" s="14">
        <v>2018</v>
      </c>
      <c r="B22" s="50">
        <v>2442.081467</v>
      </c>
      <c r="C22" s="50">
        <f t="shared" si="0"/>
        <v>20413.497025000001</v>
      </c>
    </row>
    <row r="23" spans="1:3">
      <c r="A23" s="14">
        <v>2019</v>
      </c>
      <c r="B23" s="50">
        <v>2589.4250350000002</v>
      </c>
      <c r="C23" s="50">
        <f t="shared" si="0"/>
        <v>23002.922060000001</v>
      </c>
    </row>
    <row r="24" spans="1:3">
      <c r="A24" s="14">
        <v>2020</v>
      </c>
      <c r="B24" s="50">
        <v>2768.7304840000002</v>
      </c>
      <c r="C24" s="50">
        <f t="shared" si="0"/>
        <v>25771.652544</v>
      </c>
    </row>
    <row r="25" spans="1:3">
      <c r="B25" s="50"/>
      <c r="C25" s="50"/>
    </row>
    <row r="26" spans="1:3">
      <c r="B26" s="50" t="s">
        <v>272</v>
      </c>
      <c r="C26" s="50"/>
    </row>
    <row r="27" spans="1:3">
      <c r="B27" s="50"/>
      <c r="C27" s="50"/>
    </row>
    <row r="28" spans="1:3">
      <c r="B28" s="50"/>
      <c r="C28" s="50"/>
    </row>
    <row r="29" spans="1:3">
      <c r="A29" s="37" t="s">
        <v>105</v>
      </c>
      <c r="B29" s="50"/>
      <c r="C29" s="50"/>
    </row>
    <row r="30" spans="1:3">
      <c r="A30" s="16" t="s">
        <v>103</v>
      </c>
      <c r="B30" s="50" t="s">
        <v>76</v>
      </c>
      <c r="C30" s="50"/>
    </row>
    <row r="31" spans="1:3">
      <c r="A31" s="14">
        <v>1999</v>
      </c>
      <c r="B31" s="50">
        <v>0</v>
      </c>
      <c r="C31" s="50">
        <v>0</v>
      </c>
    </row>
    <row r="32" spans="1:3">
      <c r="A32" s="14">
        <v>2000</v>
      </c>
      <c r="B32" s="50">
        <v>4.0306959999999998</v>
      </c>
      <c r="C32" s="50">
        <f>B32</f>
        <v>4.0306959999999998</v>
      </c>
    </row>
    <row r="33" spans="1:3">
      <c r="A33" s="14">
        <v>2002</v>
      </c>
      <c r="B33" s="50">
        <v>6.8730909999999996</v>
      </c>
      <c r="C33" s="50">
        <f>B32+B33</f>
        <v>10.903786999999999</v>
      </c>
    </row>
    <row r="34" spans="1:3">
      <c r="A34" s="14">
        <v>2003</v>
      </c>
      <c r="B34" s="50">
        <v>11.825723</v>
      </c>
      <c r="C34" s="50">
        <f>C33+B34</f>
        <v>22.729509999999998</v>
      </c>
    </row>
    <row r="35" spans="1:3">
      <c r="A35" s="14">
        <v>2004</v>
      </c>
      <c r="B35" s="50">
        <v>6.5123800000000003</v>
      </c>
      <c r="C35" s="50">
        <f t="shared" ref="C35:C51" si="1">C34+B35</f>
        <v>29.241889999999998</v>
      </c>
    </row>
    <row r="36" spans="1:3">
      <c r="A36" s="14">
        <v>2005</v>
      </c>
      <c r="B36" s="50">
        <v>4.9442180000000002</v>
      </c>
      <c r="C36" s="50">
        <f t="shared" si="1"/>
        <v>34.186107999999997</v>
      </c>
    </row>
    <row r="37" spans="1:3">
      <c r="A37" s="14">
        <v>2006</v>
      </c>
      <c r="B37" s="50">
        <v>82.879287000000005</v>
      </c>
      <c r="C37" s="50">
        <f t="shared" si="1"/>
        <v>117.065395</v>
      </c>
    </row>
    <row r="38" spans="1:3">
      <c r="A38" s="14">
        <v>2007</v>
      </c>
      <c r="B38" s="50">
        <v>13.433631999999999</v>
      </c>
      <c r="C38" s="50">
        <f t="shared" si="1"/>
        <v>130.49902699999998</v>
      </c>
    </row>
    <row r="39" spans="1:3">
      <c r="A39" s="14">
        <v>2008</v>
      </c>
      <c r="B39" s="50">
        <v>74.715211999999994</v>
      </c>
      <c r="C39" s="50">
        <f t="shared" si="1"/>
        <v>205.21423899999996</v>
      </c>
    </row>
    <row r="40" spans="1:3">
      <c r="A40" s="14">
        <v>2009</v>
      </c>
      <c r="B40" s="50">
        <v>190.738021</v>
      </c>
      <c r="C40" s="50">
        <f t="shared" si="1"/>
        <v>395.95225999999997</v>
      </c>
    </row>
    <row r="41" spans="1:3">
      <c r="A41" s="14">
        <v>2010</v>
      </c>
      <c r="B41" s="50">
        <v>443.64508499999999</v>
      </c>
      <c r="C41" s="50">
        <f t="shared" si="1"/>
        <v>839.5973449999999</v>
      </c>
    </row>
    <row r="42" spans="1:3">
      <c r="A42" s="14">
        <v>2011</v>
      </c>
      <c r="B42" s="50">
        <v>455.63431800000001</v>
      </c>
      <c r="C42" s="50">
        <f t="shared" si="1"/>
        <v>1295.231663</v>
      </c>
    </row>
    <row r="43" spans="1:3">
      <c r="A43" s="14">
        <v>2012</v>
      </c>
      <c r="B43" s="50">
        <v>341.44665600000002</v>
      </c>
      <c r="C43" s="50">
        <f t="shared" si="1"/>
        <v>1636.6783190000001</v>
      </c>
    </row>
    <row r="44" spans="1:3">
      <c r="A44" s="14">
        <v>2013</v>
      </c>
      <c r="B44" s="50">
        <v>485.28607899999997</v>
      </c>
      <c r="C44" s="50">
        <f t="shared" si="1"/>
        <v>2121.9643980000001</v>
      </c>
    </row>
    <row r="45" spans="1:3">
      <c r="A45" s="14">
        <v>2014</v>
      </c>
      <c r="B45" s="50">
        <v>699.60783200000003</v>
      </c>
      <c r="C45" s="50">
        <f t="shared" si="1"/>
        <v>2821.5722300000002</v>
      </c>
    </row>
    <row r="46" spans="1:3">
      <c r="A46" s="14">
        <v>2015</v>
      </c>
      <c r="B46" s="50">
        <v>696.74399500000004</v>
      </c>
      <c r="C46" s="50">
        <f t="shared" si="1"/>
        <v>3518.3162250000005</v>
      </c>
    </row>
    <row r="47" spans="1:3">
      <c r="A47" s="14">
        <v>2016</v>
      </c>
      <c r="B47" s="50">
        <v>618.66192100000001</v>
      </c>
      <c r="C47" s="50">
        <f t="shared" si="1"/>
        <v>4136.9781460000004</v>
      </c>
    </row>
    <row r="48" spans="1:3">
      <c r="A48" s="14">
        <v>2017</v>
      </c>
      <c r="B48" s="50">
        <v>724.07180800000003</v>
      </c>
      <c r="C48" s="50">
        <f t="shared" si="1"/>
        <v>4861.0499540000001</v>
      </c>
    </row>
    <row r="49" spans="1:3">
      <c r="A49" s="14">
        <v>2018</v>
      </c>
      <c r="B49" s="50">
        <v>823.47484099999997</v>
      </c>
      <c r="C49" s="50">
        <f t="shared" si="1"/>
        <v>5684.5247950000003</v>
      </c>
    </row>
    <row r="50" spans="1:3">
      <c r="A50" s="14">
        <v>2019</v>
      </c>
      <c r="B50" s="50">
        <v>805.85565299999996</v>
      </c>
      <c r="C50" s="50">
        <f t="shared" si="1"/>
        <v>6490.3804479999999</v>
      </c>
    </row>
    <row r="51" spans="1:3">
      <c r="A51" s="14">
        <v>2020</v>
      </c>
      <c r="B51" s="50">
        <v>1056.3795829999999</v>
      </c>
      <c r="C51" s="50">
        <f t="shared" si="1"/>
        <v>7546.7600309999998</v>
      </c>
    </row>
    <row r="52" spans="1:3">
      <c r="A52" s="37" t="s">
        <v>107</v>
      </c>
      <c r="B52" s="50"/>
      <c r="C52" s="50"/>
    </row>
    <row r="53" spans="1:3">
      <c r="A53" s="16" t="s">
        <v>103</v>
      </c>
      <c r="B53" s="50" t="s">
        <v>106</v>
      </c>
      <c r="C53" s="50"/>
    </row>
    <row r="54" spans="1:3">
      <c r="A54" s="14">
        <v>1999</v>
      </c>
      <c r="B54" s="50">
        <v>0</v>
      </c>
      <c r="C54" s="50">
        <v>0</v>
      </c>
    </row>
    <row r="55" spans="1:3">
      <c r="A55" s="14">
        <v>2000</v>
      </c>
      <c r="B55" s="50">
        <v>8679.1080029999994</v>
      </c>
      <c r="C55" s="50">
        <f>B55</f>
        <v>8679.1080029999994</v>
      </c>
    </row>
    <row r="56" spans="1:3">
      <c r="A56" s="14">
        <v>2001</v>
      </c>
      <c r="B56" s="50">
        <v>9317.8474669999996</v>
      </c>
      <c r="C56" s="50">
        <f>B55+B56</f>
        <v>17996.955470000001</v>
      </c>
    </row>
    <row r="57" spans="1:3">
      <c r="A57" s="14">
        <v>2002</v>
      </c>
      <c r="B57" s="50">
        <v>10354.376877999999</v>
      </c>
      <c r="C57" s="50">
        <f>C56+B57</f>
        <v>28351.332348</v>
      </c>
    </row>
    <row r="58" spans="1:3">
      <c r="A58" s="14">
        <v>2003</v>
      </c>
      <c r="B58" s="50">
        <v>10832.944868</v>
      </c>
      <c r="C58" s="50">
        <f t="shared" ref="C58:C75" si="2">C57+B58</f>
        <v>39184.277216000002</v>
      </c>
    </row>
    <row r="59" spans="1:3">
      <c r="A59" s="14">
        <v>2004</v>
      </c>
      <c r="B59" s="50">
        <v>11753.576413999999</v>
      </c>
      <c r="C59" s="50">
        <f t="shared" si="2"/>
        <v>50937.853629999998</v>
      </c>
    </row>
    <row r="60" spans="1:3">
      <c r="A60" s="14">
        <v>2005</v>
      </c>
      <c r="B60" s="50">
        <v>11679.142641</v>
      </c>
      <c r="C60" s="50">
        <f t="shared" si="2"/>
        <v>62616.996270999996</v>
      </c>
    </row>
    <row r="61" spans="1:3">
      <c r="A61" s="14">
        <v>2006</v>
      </c>
      <c r="B61" s="50">
        <v>10967.098708</v>
      </c>
      <c r="C61" s="50">
        <f t="shared" si="2"/>
        <v>73584.094979000001</v>
      </c>
    </row>
    <row r="62" spans="1:3">
      <c r="A62" s="14">
        <v>2007</v>
      </c>
      <c r="B62" s="50">
        <v>12600.426506</v>
      </c>
      <c r="C62" s="50">
        <f t="shared" si="2"/>
        <v>86184.521485000005</v>
      </c>
    </row>
    <row r="63" spans="1:3">
      <c r="A63" s="14">
        <v>2008</v>
      </c>
      <c r="B63" s="50">
        <v>12537.13341</v>
      </c>
      <c r="C63" s="50">
        <f t="shared" si="2"/>
        <v>98721.654895</v>
      </c>
    </row>
    <row r="64" spans="1:3">
      <c r="A64" s="14">
        <v>2009</v>
      </c>
      <c r="B64" s="50">
        <v>14945.393644</v>
      </c>
      <c r="C64" s="50">
        <f t="shared" si="2"/>
        <v>113667.048539</v>
      </c>
    </row>
    <row r="65" spans="1:10">
      <c r="A65" s="14">
        <v>2010</v>
      </c>
      <c r="B65" s="50">
        <v>15641.318122000001</v>
      </c>
      <c r="C65" s="50">
        <f t="shared" si="2"/>
        <v>129308.36666099999</v>
      </c>
    </row>
    <row r="66" spans="1:10">
      <c r="A66" s="14">
        <v>2011</v>
      </c>
      <c r="B66" s="50">
        <v>13594.544662</v>
      </c>
      <c r="C66" s="50">
        <f t="shared" si="2"/>
        <v>142902.91132299998</v>
      </c>
    </row>
    <row r="67" spans="1:10">
      <c r="A67" s="14">
        <v>2012</v>
      </c>
      <c r="B67" s="50">
        <v>12756.044889999999</v>
      </c>
      <c r="C67" s="50">
        <f t="shared" si="2"/>
        <v>155658.95621299997</v>
      </c>
    </row>
    <row r="68" spans="1:10">
      <c r="A68" s="14">
        <v>2013</v>
      </c>
      <c r="B68" s="50">
        <v>11983.868578</v>
      </c>
      <c r="C68" s="50">
        <f t="shared" si="2"/>
        <v>167642.82479099996</v>
      </c>
    </row>
    <row r="69" spans="1:10">
      <c r="A69" s="14">
        <v>2014</v>
      </c>
      <c r="B69" s="50">
        <v>12079.429785</v>
      </c>
      <c r="C69" s="50">
        <f t="shared" si="2"/>
        <v>179722.25457599998</v>
      </c>
    </row>
    <row r="70" spans="1:10">
      <c r="A70" s="14">
        <v>2015</v>
      </c>
      <c r="B70" s="50">
        <v>11727.358985999999</v>
      </c>
      <c r="C70" s="50">
        <f t="shared" si="2"/>
        <v>191449.61356199998</v>
      </c>
    </row>
    <row r="71" spans="1:10">
      <c r="A71" s="14">
        <v>2016</v>
      </c>
      <c r="B71" s="50">
        <v>11504.178082</v>
      </c>
      <c r="C71" s="50">
        <f t="shared" si="2"/>
        <v>202953.79164399998</v>
      </c>
    </row>
    <row r="72" spans="1:10">
      <c r="A72" s="14">
        <v>2017</v>
      </c>
      <c r="B72" s="50">
        <v>11588.332006000001</v>
      </c>
      <c r="C72" s="50">
        <f t="shared" si="2"/>
        <v>214542.12364999999</v>
      </c>
    </row>
    <row r="73" spans="1:10">
      <c r="A73" s="14">
        <v>2018</v>
      </c>
      <c r="B73" s="50">
        <v>11057.070462</v>
      </c>
      <c r="C73" s="50">
        <f t="shared" si="2"/>
        <v>225599.194112</v>
      </c>
    </row>
    <row r="74" spans="1:10">
      <c r="A74" s="14">
        <v>2019</v>
      </c>
      <c r="B74" s="50">
        <v>10824.077667</v>
      </c>
      <c r="C74" s="50">
        <f t="shared" si="2"/>
        <v>236423.271779</v>
      </c>
    </row>
    <row r="75" spans="1:10">
      <c r="A75" s="14">
        <v>2020</v>
      </c>
      <c r="B75" s="50">
        <v>9802.1471039999997</v>
      </c>
      <c r="C75" s="50">
        <f t="shared" si="2"/>
        <v>246225.41888300001</v>
      </c>
    </row>
    <row r="79" spans="1:10">
      <c r="J79" t="s">
        <v>109</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DECED-7AB2-49DA-BAD2-B2557A884CD7}">
  <dimension ref="A1:E137"/>
  <sheetViews>
    <sheetView topLeftCell="E1" zoomScale="51" zoomScaleNormal="70" workbookViewId="0">
      <selection activeCell="W32" sqref="W32"/>
    </sheetView>
  </sheetViews>
  <sheetFormatPr defaultColWidth="9.1796875" defaultRowHeight="14.5"/>
  <cols>
    <col min="1" max="16384" width="9.1796875" style="183"/>
  </cols>
  <sheetData>
    <row r="1" spans="1:5">
      <c r="A1" s="183" t="s">
        <v>2408</v>
      </c>
    </row>
    <row r="2" spans="1:5">
      <c r="A2" s="183" t="s">
        <v>2406</v>
      </c>
      <c r="B2" s="183" t="s">
        <v>2407</v>
      </c>
      <c r="D2" s="183" t="s">
        <v>2406</v>
      </c>
      <c r="E2" s="183" t="s">
        <v>2405</v>
      </c>
    </row>
    <row r="3" spans="1:5">
      <c r="A3" s="190">
        <v>-19</v>
      </c>
      <c r="B3" s="183">
        <v>0</v>
      </c>
      <c r="D3" s="190">
        <v>-19</v>
      </c>
      <c r="E3" s="183">
        <v>0</v>
      </c>
    </row>
    <row r="4" spans="1:5">
      <c r="A4" s="190">
        <v>-16</v>
      </c>
      <c r="B4" s="183">
        <v>0</v>
      </c>
      <c r="D4" s="190">
        <v>-16</v>
      </c>
      <c r="E4" s="183">
        <v>8.0788060000000002</v>
      </c>
    </row>
    <row r="5" spans="1:5">
      <c r="A5" s="190">
        <v>-15</v>
      </c>
      <c r="B5" s="183">
        <v>0</v>
      </c>
      <c r="D5" s="190">
        <v>-15</v>
      </c>
      <c r="E5" s="183">
        <v>2.9157449999999998</v>
      </c>
    </row>
    <row r="6" spans="1:5">
      <c r="A6" s="190">
        <v>-14</v>
      </c>
      <c r="B6" s="183">
        <v>0</v>
      </c>
      <c r="D6" s="190">
        <v>-14</v>
      </c>
      <c r="E6" s="183">
        <v>0</v>
      </c>
    </row>
    <row r="7" spans="1:5">
      <c r="A7" s="190">
        <v>-13</v>
      </c>
      <c r="B7" s="183">
        <v>0</v>
      </c>
      <c r="D7" s="190">
        <v>-13</v>
      </c>
      <c r="E7" s="183">
        <v>6.014551</v>
      </c>
    </row>
    <row r="8" spans="1:5">
      <c r="A8" s="190">
        <v>-12</v>
      </c>
      <c r="B8" s="183">
        <v>0</v>
      </c>
      <c r="D8" s="190">
        <v>-12</v>
      </c>
      <c r="E8" s="183">
        <v>15.974591</v>
      </c>
    </row>
    <row r="9" spans="1:5">
      <c r="A9" s="190">
        <v>-11</v>
      </c>
      <c r="B9" s="183">
        <v>0</v>
      </c>
      <c r="D9" s="190">
        <v>-11</v>
      </c>
      <c r="E9" s="183">
        <v>11.49357</v>
      </c>
    </row>
    <row r="10" spans="1:5">
      <c r="A10" s="190">
        <v>-10</v>
      </c>
      <c r="B10" s="183">
        <v>0</v>
      </c>
      <c r="D10" s="190">
        <v>-10</v>
      </c>
      <c r="E10" s="183">
        <v>15.101079</v>
      </c>
    </row>
    <row r="11" spans="1:5">
      <c r="A11" s="190">
        <v>-9</v>
      </c>
      <c r="B11" s="183">
        <v>0</v>
      </c>
      <c r="D11" s="190">
        <v>-9</v>
      </c>
      <c r="E11" s="183">
        <v>90.815537000000006</v>
      </c>
    </row>
    <row r="12" spans="1:5">
      <c r="A12" s="190">
        <v>-8</v>
      </c>
      <c r="B12" s="183">
        <v>0</v>
      </c>
      <c r="D12" s="190">
        <v>-8</v>
      </c>
      <c r="E12" s="183">
        <v>75.925409999999999</v>
      </c>
    </row>
    <row r="13" spans="1:5">
      <c r="A13" s="190">
        <v>-7</v>
      </c>
      <c r="B13" s="183">
        <v>0</v>
      </c>
      <c r="D13" s="190">
        <v>-7</v>
      </c>
      <c r="E13" s="183">
        <v>86.531383000000005</v>
      </c>
    </row>
    <row r="14" spans="1:5">
      <c r="A14" s="190">
        <v>-6</v>
      </c>
      <c r="B14" s="183">
        <v>0</v>
      </c>
      <c r="D14" s="190">
        <v>-6</v>
      </c>
      <c r="E14" s="183">
        <v>281.19771200000002</v>
      </c>
    </row>
    <row r="15" spans="1:5">
      <c r="A15" s="190">
        <v>-5</v>
      </c>
      <c r="B15" s="183">
        <v>0</v>
      </c>
      <c r="D15" s="190">
        <v>-5</v>
      </c>
      <c r="E15" s="183">
        <v>333.19719500000002</v>
      </c>
    </row>
    <row r="16" spans="1:5">
      <c r="A16" s="190">
        <v>-4</v>
      </c>
      <c r="B16" s="183">
        <v>0</v>
      </c>
      <c r="D16" s="190">
        <v>-4</v>
      </c>
      <c r="E16" s="183">
        <v>551.806557</v>
      </c>
    </row>
    <row r="17" spans="1:5">
      <c r="A17" s="190">
        <v>-3</v>
      </c>
      <c r="B17" s="183">
        <v>0</v>
      </c>
      <c r="D17" s="190">
        <v>-3</v>
      </c>
      <c r="E17" s="183">
        <v>651.53363200000001</v>
      </c>
    </row>
    <row r="18" spans="1:5">
      <c r="A18" s="190">
        <v>-2</v>
      </c>
      <c r="B18" s="183">
        <v>0</v>
      </c>
      <c r="D18" s="190">
        <v>-2</v>
      </c>
      <c r="E18" s="183">
        <v>868.09524199999998</v>
      </c>
    </row>
    <row r="19" spans="1:5">
      <c r="A19" s="190">
        <v>-1</v>
      </c>
      <c r="B19" s="183">
        <v>0</v>
      </c>
      <c r="D19" s="190">
        <v>-1</v>
      </c>
      <c r="E19" s="183">
        <v>872.35547999999994</v>
      </c>
    </row>
    <row r="20" spans="1:5">
      <c r="A20" s="190">
        <v>0</v>
      </c>
      <c r="B20" s="183">
        <v>0</v>
      </c>
      <c r="D20" s="190">
        <v>0</v>
      </c>
      <c r="E20" s="183">
        <v>1399.04988</v>
      </c>
    </row>
    <row r="21" spans="1:5">
      <c r="A21" s="190">
        <v>1</v>
      </c>
      <c r="B21" s="183">
        <v>63.654786999999999</v>
      </c>
      <c r="D21" s="190">
        <v>1</v>
      </c>
      <c r="E21" s="183">
        <v>1349.6069110000001</v>
      </c>
    </row>
    <row r="22" spans="1:5">
      <c r="A22" s="190">
        <v>2</v>
      </c>
      <c r="B22" s="183">
        <v>158.80539200000001</v>
      </c>
      <c r="D22" s="190">
        <v>2</v>
      </c>
      <c r="E22" s="183">
        <v>1436.6544550000001</v>
      </c>
    </row>
    <row r="23" spans="1:5">
      <c r="A23" s="190">
        <v>3</v>
      </c>
      <c r="B23" s="183">
        <v>315.9982</v>
      </c>
      <c r="D23" s="190">
        <v>3</v>
      </c>
      <c r="E23" s="183">
        <v>815.88018899999997</v>
      </c>
    </row>
    <row r="24" spans="1:5">
      <c r="A24" s="190">
        <v>4</v>
      </c>
      <c r="B24" s="183">
        <v>403.51342599999998</v>
      </c>
      <c r="D24" s="190">
        <v>4</v>
      </c>
      <c r="E24" s="183">
        <v>959.97796400000004</v>
      </c>
    </row>
    <row r="25" spans="1:5">
      <c r="A25" s="190">
        <v>5</v>
      </c>
      <c r="B25" s="183">
        <v>388.81123000000002</v>
      </c>
      <c r="D25" s="190">
        <v>5</v>
      </c>
      <c r="E25" s="183">
        <v>749.38946399999998</v>
      </c>
    </row>
    <row r="26" spans="1:5">
      <c r="A26" s="190">
        <v>6</v>
      </c>
      <c r="B26" s="183">
        <v>525.29363799999999</v>
      </c>
      <c r="D26" s="190">
        <v>6</v>
      </c>
      <c r="E26" s="183">
        <v>876.80450099999996</v>
      </c>
    </row>
    <row r="27" spans="1:5">
      <c r="A27" s="190">
        <v>7</v>
      </c>
      <c r="B27" s="183">
        <v>531.84253799999999</v>
      </c>
      <c r="D27" s="190">
        <v>7</v>
      </c>
      <c r="E27" s="183">
        <v>327.41800499999999</v>
      </c>
    </row>
    <row r="28" spans="1:5">
      <c r="A28" s="190">
        <v>8</v>
      </c>
      <c r="B28" s="183">
        <v>278.423948</v>
      </c>
      <c r="D28" s="190">
        <v>8</v>
      </c>
      <c r="E28" s="183">
        <v>211.30654899999999</v>
      </c>
    </row>
    <row r="29" spans="1:5">
      <c r="A29" s="190">
        <v>9</v>
      </c>
      <c r="B29" s="183">
        <v>326.71802700000001</v>
      </c>
      <c r="D29" s="190">
        <v>9</v>
      </c>
      <c r="E29" s="183">
        <v>151.96624399999999</v>
      </c>
    </row>
    <row r="30" spans="1:5">
      <c r="A30" s="190">
        <v>10</v>
      </c>
      <c r="B30" s="183">
        <v>68.210838999999993</v>
      </c>
      <c r="D30" s="190">
        <v>10</v>
      </c>
      <c r="E30" s="183">
        <v>25.131622</v>
      </c>
    </row>
    <row r="35" spans="1:5">
      <c r="A35" s="183" t="s">
        <v>2411</v>
      </c>
    </row>
    <row r="36" spans="1:5">
      <c r="A36" s="183" t="s">
        <v>2409</v>
      </c>
      <c r="B36" s="183" t="s">
        <v>2410</v>
      </c>
      <c r="D36" s="183" t="s">
        <v>2409</v>
      </c>
      <c r="E36" s="183" t="s">
        <v>10</v>
      </c>
    </row>
    <row r="37" spans="1:5">
      <c r="A37" s="190">
        <v>-19</v>
      </c>
      <c r="B37" s="183">
        <v>0</v>
      </c>
      <c r="D37" s="190">
        <v>-19</v>
      </c>
      <c r="E37" s="183">
        <v>1</v>
      </c>
    </row>
    <row r="38" spans="1:5">
      <c r="A38" s="190">
        <v>-16</v>
      </c>
      <c r="B38" s="183">
        <v>0</v>
      </c>
      <c r="D38" s="190">
        <v>-16</v>
      </c>
      <c r="E38" s="183">
        <v>6</v>
      </c>
    </row>
    <row r="39" spans="1:5">
      <c r="A39" s="190">
        <v>-15</v>
      </c>
      <c r="B39" s="183">
        <v>0</v>
      </c>
      <c r="D39" s="190">
        <v>-15</v>
      </c>
      <c r="E39" s="183">
        <v>1</v>
      </c>
    </row>
    <row r="40" spans="1:5">
      <c r="A40" s="190">
        <v>-14</v>
      </c>
      <c r="B40" s="183">
        <v>0</v>
      </c>
      <c r="D40" s="190">
        <v>-14</v>
      </c>
      <c r="E40" s="183">
        <v>1</v>
      </c>
    </row>
    <row r="41" spans="1:5">
      <c r="A41" s="190">
        <v>-13</v>
      </c>
      <c r="B41" s="183">
        <v>0</v>
      </c>
      <c r="D41" s="190">
        <v>-13</v>
      </c>
      <c r="E41" s="183">
        <v>5</v>
      </c>
    </row>
    <row r="42" spans="1:5">
      <c r="A42" s="190">
        <v>-12</v>
      </c>
      <c r="B42" s="183">
        <v>0</v>
      </c>
      <c r="D42" s="190">
        <v>-12</v>
      </c>
      <c r="E42" s="183">
        <v>14</v>
      </c>
    </row>
    <row r="43" spans="1:5">
      <c r="A43" s="190">
        <v>-11</v>
      </c>
      <c r="B43" s="183">
        <v>0</v>
      </c>
      <c r="D43" s="190">
        <v>-11</v>
      </c>
      <c r="E43" s="183">
        <v>10</v>
      </c>
    </row>
    <row r="44" spans="1:5">
      <c r="A44" s="190">
        <v>-10</v>
      </c>
      <c r="B44" s="183">
        <v>0</v>
      </c>
      <c r="D44" s="190">
        <v>-10</v>
      </c>
      <c r="E44" s="183">
        <v>15</v>
      </c>
    </row>
    <row r="45" spans="1:5">
      <c r="A45" s="190">
        <v>-9</v>
      </c>
      <c r="B45" s="183">
        <v>0</v>
      </c>
      <c r="D45" s="190">
        <v>-9</v>
      </c>
      <c r="E45" s="183">
        <v>40</v>
      </c>
    </row>
    <row r="46" spans="1:5">
      <c r="A46" s="190">
        <v>-8</v>
      </c>
      <c r="B46" s="183">
        <v>0</v>
      </c>
      <c r="D46" s="190">
        <v>-8</v>
      </c>
      <c r="E46" s="183">
        <v>24</v>
      </c>
    </row>
    <row r="47" spans="1:5">
      <c r="A47" s="190">
        <v>-7</v>
      </c>
      <c r="B47" s="183">
        <v>0</v>
      </c>
      <c r="D47" s="190">
        <v>-7</v>
      </c>
      <c r="E47" s="183">
        <v>46</v>
      </c>
    </row>
    <row r="48" spans="1:5">
      <c r="A48" s="190">
        <v>-6</v>
      </c>
      <c r="B48" s="183">
        <v>0</v>
      </c>
      <c r="D48" s="190">
        <v>-6</v>
      </c>
      <c r="E48" s="183">
        <v>69</v>
      </c>
    </row>
    <row r="49" spans="1:5">
      <c r="A49" s="190">
        <v>-5</v>
      </c>
      <c r="B49" s="183">
        <v>0</v>
      </c>
      <c r="D49" s="190">
        <v>-5</v>
      </c>
      <c r="E49" s="183">
        <v>75</v>
      </c>
    </row>
    <row r="50" spans="1:5">
      <c r="A50" s="190">
        <v>-4</v>
      </c>
      <c r="B50" s="183">
        <v>0</v>
      </c>
      <c r="D50" s="190">
        <v>-4</v>
      </c>
      <c r="E50" s="183">
        <v>138</v>
      </c>
    </row>
    <row r="51" spans="1:5">
      <c r="A51" s="190">
        <v>-3</v>
      </c>
      <c r="B51" s="183">
        <v>0</v>
      </c>
      <c r="D51" s="190">
        <v>-3</v>
      </c>
      <c r="E51" s="183">
        <v>149</v>
      </c>
    </row>
    <row r="52" spans="1:5">
      <c r="A52" s="190">
        <v>-2</v>
      </c>
      <c r="B52" s="183">
        <v>0</v>
      </c>
      <c r="D52" s="190">
        <v>-2</v>
      </c>
      <c r="E52" s="183">
        <v>162</v>
      </c>
    </row>
    <row r="53" spans="1:5">
      <c r="A53" s="190">
        <v>-1</v>
      </c>
      <c r="B53" s="183">
        <v>0</v>
      </c>
      <c r="D53" s="190">
        <v>-1</v>
      </c>
      <c r="E53" s="183">
        <v>238</v>
      </c>
    </row>
    <row r="54" spans="1:5">
      <c r="A54" s="190">
        <v>0</v>
      </c>
      <c r="B54" s="183">
        <v>0</v>
      </c>
      <c r="D54" s="190">
        <v>0</v>
      </c>
      <c r="E54" s="183">
        <v>325</v>
      </c>
    </row>
    <row r="55" spans="1:5">
      <c r="A55" s="190">
        <v>1</v>
      </c>
      <c r="B55" s="183">
        <v>18</v>
      </c>
      <c r="D55" s="190">
        <v>1</v>
      </c>
      <c r="E55" s="183">
        <v>380</v>
      </c>
    </row>
    <row r="56" spans="1:5">
      <c r="A56" s="190">
        <v>2</v>
      </c>
      <c r="B56" s="183">
        <v>51</v>
      </c>
      <c r="D56" s="190">
        <v>2</v>
      </c>
      <c r="E56" s="183">
        <v>389</v>
      </c>
    </row>
    <row r="57" spans="1:5">
      <c r="A57" s="190">
        <v>3</v>
      </c>
      <c r="B57" s="183">
        <v>92</v>
      </c>
      <c r="D57" s="190">
        <v>3</v>
      </c>
      <c r="E57" s="183">
        <v>270</v>
      </c>
    </row>
    <row r="58" spans="1:5">
      <c r="A58" s="190">
        <v>4</v>
      </c>
      <c r="B58" s="183">
        <v>137</v>
      </c>
      <c r="D58" s="190">
        <v>4</v>
      </c>
      <c r="E58" s="183">
        <v>249</v>
      </c>
    </row>
    <row r="59" spans="1:5">
      <c r="A59" s="190">
        <v>5</v>
      </c>
      <c r="B59" s="183">
        <v>163</v>
      </c>
      <c r="D59" s="190">
        <v>5</v>
      </c>
      <c r="E59" s="183">
        <v>156</v>
      </c>
    </row>
    <row r="60" spans="1:5">
      <c r="A60" s="190">
        <v>6</v>
      </c>
      <c r="B60" s="183">
        <v>190</v>
      </c>
      <c r="D60" s="190">
        <v>6</v>
      </c>
      <c r="E60" s="183">
        <v>158</v>
      </c>
    </row>
    <row r="61" spans="1:5">
      <c r="A61" s="190">
        <v>7</v>
      </c>
      <c r="B61" s="183">
        <v>171</v>
      </c>
      <c r="D61" s="190">
        <v>7</v>
      </c>
      <c r="E61" s="183">
        <v>98</v>
      </c>
    </row>
    <row r="62" spans="1:5">
      <c r="A62" s="190">
        <v>8</v>
      </c>
      <c r="B62" s="183">
        <v>86</v>
      </c>
      <c r="D62" s="190">
        <v>8</v>
      </c>
      <c r="E62" s="183">
        <v>46</v>
      </c>
    </row>
    <row r="63" spans="1:5">
      <c r="A63" s="190">
        <v>9</v>
      </c>
      <c r="B63" s="183">
        <v>80</v>
      </c>
      <c r="D63" s="190">
        <v>9</v>
      </c>
      <c r="E63" s="183">
        <v>40</v>
      </c>
    </row>
    <row r="64" spans="1:5">
      <c r="A64" s="190">
        <v>10</v>
      </c>
      <c r="B64" s="183">
        <v>17</v>
      </c>
      <c r="D64" s="190">
        <v>10</v>
      </c>
      <c r="E64" s="183">
        <v>9</v>
      </c>
    </row>
    <row r="70" spans="1:4">
      <c r="A70" s="191" t="s">
        <v>2437</v>
      </c>
    </row>
    <row r="71" spans="1:4">
      <c r="A71" s="191" t="s">
        <v>2406</v>
      </c>
      <c r="B71" s="191" t="s">
        <v>2407</v>
      </c>
      <c r="C71" s="191" t="s">
        <v>2406</v>
      </c>
      <c r="D71" s="191" t="s">
        <v>2414</v>
      </c>
    </row>
    <row r="72" spans="1:4">
      <c r="A72" s="193">
        <v>-19</v>
      </c>
      <c r="B72" s="192">
        <v>0</v>
      </c>
      <c r="C72" s="193">
        <v>-19</v>
      </c>
      <c r="D72" s="192">
        <v>0</v>
      </c>
    </row>
    <row r="73" spans="1:4">
      <c r="A73" s="193">
        <v>-16</v>
      </c>
      <c r="B73" s="192">
        <v>0</v>
      </c>
      <c r="C73" s="193">
        <v>-16</v>
      </c>
      <c r="D73" s="192">
        <v>8.0788060000000002</v>
      </c>
    </row>
    <row r="74" spans="1:4">
      <c r="A74" s="193">
        <v>-15</v>
      </c>
      <c r="B74" s="192">
        <v>0</v>
      </c>
      <c r="C74" s="193">
        <v>-15</v>
      </c>
      <c r="D74" s="192">
        <v>2.9157449999999998</v>
      </c>
    </row>
    <row r="75" spans="1:4">
      <c r="A75" s="193">
        <v>-14</v>
      </c>
      <c r="B75" s="192">
        <v>0</v>
      </c>
      <c r="C75" s="193">
        <v>-14</v>
      </c>
      <c r="D75" s="192">
        <v>0</v>
      </c>
    </row>
    <row r="76" spans="1:4">
      <c r="A76" s="193">
        <v>-13</v>
      </c>
      <c r="B76" s="192">
        <v>0</v>
      </c>
      <c r="C76" s="193">
        <v>-13</v>
      </c>
      <c r="D76" s="192">
        <v>6.014551</v>
      </c>
    </row>
    <row r="77" spans="1:4">
      <c r="A77" s="193">
        <v>-12</v>
      </c>
      <c r="B77" s="192">
        <v>0</v>
      </c>
      <c r="C77" s="193">
        <v>-12</v>
      </c>
      <c r="D77" s="192">
        <v>15.974591</v>
      </c>
    </row>
    <row r="78" spans="1:4">
      <c r="A78" s="193">
        <v>-11</v>
      </c>
      <c r="B78" s="192">
        <v>0</v>
      </c>
      <c r="C78" s="193">
        <v>-11</v>
      </c>
      <c r="D78" s="192">
        <v>11.49357</v>
      </c>
    </row>
    <row r="79" spans="1:4">
      <c r="A79" s="193">
        <v>-10</v>
      </c>
      <c r="B79" s="192">
        <v>0</v>
      </c>
      <c r="C79" s="193">
        <v>-10</v>
      </c>
      <c r="D79" s="192">
        <v>15.101079</v>
      </c>
    </row>
    <row r="80" spans="1:4">
      <c r="A80" s="193">
        <v>-9</v>
      </c>
      <c r="B80" s="192">
        <v>0</v>
      </c>
      <c r="C80" s="193">
        <v>-9</v>
      </c>
      <c r="D80" s="192">
        <v>70.150338000000005</v>
      </c>
    </row>
    <row r="81" spans="1:4">
      <c r="A81" s="193">
        <v>-8</v>
      </c>
      <c r="B81" s="192">
        <v>0</v>
      </c>
      <c r="C81" s="193">
        <v>-8</v>
      </c>
      <c r="D81" s="192">
        <v>25.644945</v>
      </c>
    </row>
    <row r="82" spans="1:4">
      <c r="A82" s="193">
        <v>-7</v>
      </c>
      <c r="B82" s="192">
        <v>0</v>
      </c>
      <c r="C82" s="193">
        <v>-7</v>
      </c>
      <c r="D82" s="192">
        <v>69.845399999999998</v>
      </c>
    </row>
    <row r="83" spans="1:4">
      <c r="A83" s="193">
        <v>-6</v>
      </c>
      <c r="B83" s="192">
        <v>0</v>
      </c>
      <c r="C83" s="193">
        <v>-6</v>
      </c>
      <c r="D83" s="192">
        <v>182.79341600000001</v>
      </c>
    </row>
    <row r="84" spans="1:4">
      <c r="A84" s="193">
        <v>-5</v>
      </c>
      <c r="B84" s="192">
        <v>0</v>
      </c>
      <c r="C84" s="193">
        <v>-5</v>
      </c>
      <c r="D84" s="192">
        <v>204.753659</v>
      </c>
    </row>
    <row r="85" spans="1:4">
      <c r="A85" s="193">
        <v>-4</v>
      </c>
      <c r="B85" s="192">
        <v>0</v>
      </c>
      <c r="C85" s="193">
        <v>-4</v>
      </c>
      <c r="D85" s="192">
        <v>271.48395499999998</v>
      </c>
    </row>
    <row r="86" spans="1:4">
      <c r="A86" s="193">
        <v>-3</v>
      </c>
      <c r="B86" s="192">
        <v>0</v>
      </c>
      <c r="C86" s="193">
        <v>-3</v>
      </c>
      <c r="D86" s="192">
        <v>289.85486300000002</v>
      </c>
    </row>
    <row r="87" spans="1:4">
      <c r="A87" s="193">
        <v>-2</v>
      </c>
      <c r="B87" s="192">
        <v>0</v>
      </c>
      <c r="C87" s="193">
        <v>-2</v>
      </c>
      <c r="D87" s="192">
        <v>418.62884700000001</v>
      </c>
    </row>
    <row r="88" spans="1:4">
      <c r="A88" s="193">
        <v>-1</v>
      </c>
      <c r="B88" s="192">
        <v>0</v>
      </c>
      <c r="C88" s="193">
        <v>-1</v>
      </c>
      <c r="D88" s="192">
        <v>336.07159300000001</v>
      </c>
    </row>
    <row r="89" spans="1:4">
      <c r="A89" s="193">
        <v>0</v>
      </c>
      <c r="B89" s="192">
        <v>0</v>
      </c>
      <c r="C89" s="193">
        <v>0</v>
      </c>
      <c r="D89" s="192">
        <v>613.93961300000001</v>
      </c>
    </row>
    <row r="90" spans="1:4">
      <c r="A90" s="193">
        <v>1</v>
      </c>
      <c r="B90" s="192">
        <v>56.530352999999998</v>
      </c>
      <c r="C90" s="193">
        <v>1</v>
      </c>
      <c r="D90" s="192">
        <v>619.13817200000005</v>
      </c>
    </row>
    <row r="91" spans="1:4">
      <c r="A91" s="193">
        <v>2</v>
      </c>
      <c r="B91" s="192">
        <v>107.429337</v>
      </c>
      <c r="C91" s="193">
        <v>2</v>
      </c>
      <c r="D91" s="192">
        <v>565.28510100000005</v>
      </c>
    </row>
    <row r="92" spans="1:4">
      <c r="A92" s="193">
        <v>3</v>
      </c>
      <c r="B92" s="192">
        <v>216.44082900000001</v>
      </c>
      <c r="C92" s="193">
        <v>3</v>
      </c>
      <c r="D92" s="192">
        <v>371.44496299999997</v>
      </c>
    </row>
    <row r="93" spans="1:4">
      <c r="A93" s="193">
        <v>4</v>
      </c>
      <c r="B93" s="192">
        <v>263.45688699999999</v>
      </c>
      <c r="C93" s="193">
        <v>4</v>
      </c>
      <c r="D93" s="192">
        <v>433.44456700000001</v>
      </c>
    </row>
    <row r="94" spans="1:4">
      <c r="A94" s="193">
        <v>5</v>
      </c>
      <c r="B94" s="192">
        <v>230.711029</v>
      </c>
      <c r="C94" s="193">
        <v>5</v>
      </c>
      <c r="D94" s="192">
        <v>404.78923900000001</v>
      </c>
    </row>
    <row r="95" spans="1:4">
      <c r="A95" s="193">
        <v>6</v>
      </c>
      <c r="B95" s="192">
        <v>304.577564</v>
      </c>
      <c r="C95" s="193">
        <v>6</v>
      </c>
      <c r="D95" s="192">
        <v>552.54638</v>
      </c>
    </row>
    <row r="96" spans="1:4">
      <c r="A96" s="193">
        <v>7</v>
      </c>
      <c r="B96" s="192">
        <v>358.44845400000003</v>
      </c>
      <c r="C96" s="193">
        <v>7</v>
      </c>
      <c r="D96" s="192">
        <v>232.474457</v>
      </c>
    </row>
    <row r="97" spans="1:4">
      <c r="A97" s="193">
        <v>8</v>
      </c>
      <c r="B97" s="192">
        <v>157.30026699999999</v>
      </c>
      <c r="C97" s="193">
        <v>8</v>
      </c>
      <c r="D97" s="192">
        <v>147.46978300000001</v>
      </c>
    </row>
    <row r="98" spans="1:4">
      <c r="A98" s="193">
        <v>9</v>
      </c>
      <c r="B98" s="192">
        <v>309.20997</v>
      </c>
      <c r="C98" s="193">
        <v>9</v>
      </c>
      <c r="D98" s="192">
        <v>136.393812</v>
      </c>
    </row>
    <row r="99" spans="1:4">
      <c r="A99" s="193">
        <v>10</v>
      </c>
      <c r="B99" s="192">
        <v>68.210838999999993</v>
      </c>
      <c r="C99" s="193">
        <v>10</v>
      </c>
      <c r="D99" s="192">
        <v>25.131622</v>
      </c>
    </row>
    <row r="100" spans="1:4">
      <c r="A100" s="190"/>
      <c r="D100" s="190"/>
    </row>
    <row r="101" spans="1:4">
      <c r="A101" s="191" t="s">
        <v>2436</v>
      </c>
      <c r="D101" s="190"/>
    </row>
    <row r="102" spans="1:4">
      <c r="A102" s="191" t="s">
        <v>2409</v>
      </c>
      <c r="B102" s="191" t="s">
        <v>2409</v>
      </c>
      <c r="C102" s="191"/>
      <c r="D102" s="191" t="s">
        <v>2410</v>
      </c>
    </row>
    <row r="103" spans="1:4">
      <c r="A103" s="193">
        <v>-19</v>
      </c>
      <c r="B103" s="191">
        <v>1</v>
      </c>
      <c r="C103" s="193">
        <v>-19</v>
      </c>
      <c r="D103" s="191">
        <v>0</v>
      </c>
    </row>
    <row r="104" spans="1:4">
      <c r="A104" s="193">
        <v>-16</v>
      </c>
      <c r="B104" s="191">
        <v>6</v>
      </c>
      <c r="C104" s="193">
        <v>-16</v>
      </c>
      <c r="D104" s="191">
        <v>0</v>
      </c>
    </row>
    <row r="105" spans="1:4">
      <c r="A105" s="193">
        <v>-15</v>
      </c>
      <c r="B105" s="191">
        <v>1</v>
      </c>
      <c r="C105" s="193">
        <v>-15</v>
      </c>
      <c r="D105" s="191">
        <v>0</v>
      </c>
    </row>
    <row r="106" spans="1:4">
      <c r="A106" s="193">
        <v>-14</v>
      </c>
      <c r="B106" s="191">
        <v>1</v>
      </c>
      <c r="C106" s="193">
        <v>-14</v>
      </c>
      <c r="D106" s="191">
        <v>0</v>
      </c>
    </row>
    <row r="107" spans="1:4">
      <c r="A107" s="193">
        <v>-13</v>
      </c>
      <c r="B107" s="191">
        <v>5</v>
      </c>
      <c r="C107" s="193">
        <v>-13</v>
      </c>
      <c r="D107" s="191">
        <v>0</v>
      </c>
    </row>
    <row r="108" spans="1:4">
      <c r="A108" s="193">
        <v>-12</v>
      </c>
      <c r="B108" s="191">
        <v>14</v>
      </c>
      <c r="C108" s="193">
        <v>-12</v>
      </c>
      <c r="D108" s="191">
        <v>0</v>
      </c>
    </row>
    <row r="109" spans="1:4">
      <c r="A109" s="193">
        <v>-11</v>
      </c>
      <c r="B109" s="191">
        <v>10</v>
      </c>
      <c r="C109" s="193">
        <v>-11</v>
      </c>
      <c r="D109" s="191">
        <v>0</v>
      </c>
    </row>
    <row r="110" spans="1:4">
      <c r="A110" s="193">
        <v>-10</v>
      </c>
      <c r="B110" s="191">
        <v>15</v>
      </c>
      <c r="C110" s="193">
        <v>-10</v>
      </c>
      <c r="D110" s="191">
        <v>0</v>
      </c>
    </row>
    <row r="111" spans="1:4">
      <c r="A111" s="193">
        <v>-9</v>
      </c>
      <c r="B111" s="191">
        <v>38</v>
      </c>
      <c r="C111" s="193">
        <v>-9</v>
      </c>
      <c r="D111" s="191">
        <v>0</v>
      </c>
    </row>
    <row r="112" spans="1:4">
      <c r="A112" s="193">
        <v>-8</v>
      </c>
      <c r="B112" s="191">
        <v>16</v>
      </c>
      <c r="C112" s="193">
        <v>-8</v>
      </c>
      <c r="D112" s="191">
        <v>0</v>
      </c>
    </row>
    <row r="113" spans="1:4">
      <c r="A113" s="193">
        <v>-7</v>
      </c>
      <c r="B113" s="191">
        <v>42</v>
      </c>
      <c r="C113" s="193">
        <v>-7</v>
      </c>
      <c r="D113" s="191">
        <v>0</v>
      </c>
    </row>
    <row r="114" spans="1:4">
      <c r="A114" s="193">
        <v>-6</v>
      </c>
      <c r="B114" s="191">
        <v>57</v>
      </c>
      <c r="C114" s="193">
        <v>-6</v>
      </c>
      <c r="D114" s="191">
        <v>0</v>
      </c>
    </row>
    <row r="115" spans="1:4">
      <c r="A115" s="193">
        <v>-5</v>
      </c>
      <c r="B115" s="191">
        <v>58</v>
      </c>
      <c r="C115" s="193">
        <v>-5</v>
      </c>
      <c r="D115" s="191">
        <v>0</v>
      </c>
    </row>
    <row r="116" spans="1:4">
      <c r="A116" s="193">
        <v>-4</v>
      </c>
      <c r="B116" s="191">
        <v>101</v>
      </c>
      <c r="C116" s="193">
        <v>-4</v>
      </c>
      <c r="D116" s="191">
        <v>0</v>
      </c>
    </row>
    <row r="117" spans="1:4">
      <c r="A117" s="193">
        <v>-3</v>
      </c>
      <c r="B117" s="191">
        <v>104</v>
      </c>
      <c r="C117" s="193">
        <v>-3</v>
      </c>
      <c r="D117" s="191">
        <v>0</v>
      </c>
    </row>
    <row r="118" spans="1:4">
      <c r="A118" s="193">
        <v>-2</v>
      </c>
      <c r="B118" s="191">
        <v>105</v>
      </c>
      <c r="C118" s="193">
        <v>-2</v>
      </c>
      <c r="D118" s="191">
        <v>0</v>
      </c>
    </row>
    <row r="119" spans="1:4">
      <c r="A119" s="193">
        <v>-1</v>
      </c>
      <c r="B119" s="191">
        <v>141</v>
      </c>
      <c r="C119" s="193">
        <v>-1</v>
      </c>
      <c r="D119" s="191">
        <v>0</v>
      </c>
    </row>
    <row r="120" spans="1:4">
      <c r="A120" s="193">
        <v>0</v>
      </c>
      <c r="B120" s="191">
        <v>185</v>
      </c>
      <c r="C120" s="193">
        <v>0</v>
      </c>
      <c r="D120" s="191">
        <v>0</v>
      </c>
    </row>
    <row r="121" spans="1:4">
      <c r="A121" s="193">
        <v>1</v>
      </c>
      <c r="B121" s="191">
        <v>227</v>
      </c>
      <c r="C121" s="193">
        <v>1</v>
      </c>
      <c r="D121" s="191">
        <v>13</v>
      </c>
    </row>
    <row r="122" spans="1:4">
      <c r="A122" s="193">
        <v>2</v>
      </c>
      <c r="B122" s="191">
        <v>259</v>
      </c>
      <c r="C122" s="193">
        <v>2</v>
      </c>
      <c r="D122" s="191">
        <v>40</v>
      </c>
    </row>
    <row r="123" spans="1:4">
      <c r="A123" s="193">
        <v>3</v>
      </c>
      <c r="B123" s="191">
        <v>175</v>
      </c>
      <c r="C123" s="193">
        <v>3</v>
      </c>
      <c r="D123" s="191">
        <v>70</v>
      </c>
    </row>
    <row r="124" spans="1:4">
      <c r="A124" s="193">
        <v>4</v>
      </c>
      <c r="B124" s="191">
        <v>151</v>
      </c>
      <c r="C124" s="193">
        <v>4</v>
      </c>
      <c r="D124" s="191">
        <v>110</v>
      </c>
    </row>
    <row r="125" spans="1:4">
      <c r="A125" s="193">
        <v>5</v>
      </c>
      <c r="B125" s="191">
        <v>96</v>
      </c>
      <c r="C125" s="193">
        <v>5</v>
      </c>
      <c r="D125" s="191">
        <v>112</v>
      </c>
    </row>
    <row r="126" spans="1:4">
      <c r="A126" s="193">
        <v>6</v>
      </c>
      <c r="B126" s="191">
        <v>100</v>
      </c>
      <c r="C126" s="193">
        <v>6</v>
      </c>
      <c r="D126" s="191">
        <v>124</v>
      </c>
    </row>
    <row r="127" spans="1:4">
      <c r="A127" s="193">
        <v>7</v>
      </c>
      <c r="B127" s="191">
        <v>84</v>
      </c>
      <c r="C127" s="193">
        <v>7</v>
      </c>
      <c r="D127" s="191">
        <v>132</v>
      </c>
    </row>
    <row r="128" spans="1:4">
      <c r="A128" s="193">
        <v>8</v>
      </c>
      <c r="B128" s="191">
        <v>37</v>
      </c>
      <c r="C128" s="193">
        <v>8</v>
      </c>
      <c r="D128" s="191">
        <v>62</v>
      </c>
    </row>
    <row r="129" spans="1:4">
      <c r="A129" s="193">
        <v>9</v>
      </c>
      <c r="B129" s="191">
        <v>37</v>
      </c>
      <c r="C129" s="193">
        <v>9</v>
      </c>
      <c r="D129" s="191">
        <v>79</v>
      </c>
    </row>
    <row r="130" spans="1:4">
      <c r="A130" s="193">
        <v>10</v>
      </c>
      <c r="B130" s="191">
        <v>9</v>
      </c>
      <c r="C130" s="193">
        <v>10</v>
      </c>
      <c r="D130" s="191">
        <v>17</v>
      </c>
    </row>
    <row r="131" spans="1:4">
      <c r="A131" s="190"/>
      <c r="D131" s="190"/>
    </row>
    <row r="132" spans="1:4">
      <c r="A132" s="190"/>
      <c r="D132" s="190"/>
    </row>
    <row r="133" spans="1:4">
      <c r="A133" s="183" t="s">
        <v>2412</v>
      </c>
      <c r="D133" s="190"/>
    </row>
    <row r="134" spans="1:4">
      <c r="A134" s="183" t="s">
        <v>2413</v>
      </c>
      <c r="D134" s="190"/>
    </row>
    <row r="135" spans="1:4">
      <c r="A135" s="190"/>
      <c r="D135" s="190"/>
    </row>
    <row r="136" spans="1:4">
      <c r="A136" s="190"/>
      <c r="D136" s="190"/>
    </row>
    <row r="137" spans="1:4">
      <c r="A137" s="190" t="s">
        <v>2419</v>
      </c>
      <c r="D137" s="190"/>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670F4-982D-4314-B808-6C947D11A0D2}">
  <dimension ref="A1:K66"/>
  <sheetViews>
    <sheetView zoomScale="92" zoomScaleNormal="70" workbookViewId="0">
      <selection activeCell="D10" sqref="D10"/>
    </sheetView>
  </sheetViews>
  <sheetFormatPr defaultColWidth="8.7265625" defaultRowHeight="14.5"/>
  <cols>
    <col min="1" max="1" width="20" style="51" customWidth="1"/>
    <col min="2" max="2" width="16.81640625" style="51" customWidth="1"/>
    <col min="3" max="3" width="35" style="51" customWidth="1"/>
    <col min="4" max="4" width="13.26953125" style="51" customWidth="1"/>
    <col min="5" max="5" width="39.26953125" style="51" customWidth="1"/>
    <col min="6" max="6" width="16" style="51" customWidth="1"/>
    <col min="7" max="7" width="17.54296875" style="51" customWidth="1"/>
    <col min="8" max="8" width="12.26953125" style="51" bestFit="1" customWidth="1"/>
    <col min="9" max="9" width="32.54296875" style="51" customWidth="1"/>
    <col min="10" max="16384" width="8.7265625" style="51"/>
  </cols>
  <sheetData>
    <row r="1" spans="1:11">
      <c r="B1" s="246"/>
      <c r="C1" s="246"/>
      <c r="D1" s="246"/>
      <c r="E1" s="246"/>
      <c r="F1" s="246"/>
      <c r="G1" s="246"/>
      <c r="H1" s="243"/>
    </row>
    <row r="2" spans="1:11" ht="18.5">
      <c r="A2" s="265" t="s">
        <v>2459</v>
      </c>
      <c r="B2" s="263" t="s">
        <v>2460</v>
      </c>
      <c r="C2" s="263" t="s">
        <v>2461</v>
      </c>
      <c r="D2" s="57"/>
      <c r="E2" s="57"/>
      <c r="F2" s="57"/>
      <c r="G2" s="57"/>
      <c r="H2" s="57"/>
    </row>
    <row r="3" spans="1:11" ht="15.5">
      <c r="A3" s="263" t="s">
        <v>116</v>
      </c>
      <c r="B3" s="263">
        <v>26</v>
      </c>
      <c r="C3" s="264">
        <v>8.387096774193549E-2</v>
      </c>
      <c r="D3" s="56"/>
      <c r="E3" s="56"/>
      <c r="F3" s="246"/>
      <c r="G3" s="246"/>
      <c r="H3" s="244"/>
    </row>
    <row r="4" spans="1:11" ht="15.5">
      <c r="A4" s="263" t="s">
        <v>117</v>
      </c>
      <c r="B4" s="263">
        <v>82</v>
      </c>
      <c r="C4" s="264">
        <v>0.26451612903225807</v>
      </c>
      <c r="D4" s="249"/>
      <c r="E4" s="56"/>
      <c r="F4" s="246"/>
      <c r="G4" s="246"/>
      <c r="H4" s="244"/>
    </row>
    <row r="5" spans="1:11" ht="15.5">
      <c r="A5" s="263" t="s">
        <v>118</v>
      </c>
      <c r="B5" s="263">
        <v>102</v>
      </c>
      <c r="C5" s="264">
        <v>0.32903225806451614</v>
      </c>
      <c r="D5" s="56"/>
      <c r="E5" s="56"/>
      <c r="F5" s="246"/>
      <c r="G5" s="246"/>
      <c r="H5" s="244"/>
    </row>
    <row r="6" spans="1:11" ht="15.5">
      <c r="A6" s="263" t="s">
        <v>119</v>
      </c>
      <c r="B6" s="263">
        <v>34</v>
      </c>
      <c r="C6" s="264">
        <v>0.10967741935483871</v>
      </c>
      <c r="D6" s="56"/>
      <c r="E6" s="56"/>
      <c r="F6" s="246"/>
      <c r="G6" s="246"/>
      <c r="H6" s="244"/>
      <c r="K6" s="59"/>
    </row>
    <row r="7" spans="1:11" ht="15.5">
      <c r="A7" s="263" t="s">
        <v>120</v>
      </c>
      <c r="B7" s="263">
        <v>66</v>
      </c>
      <c r="C7" s="264">
        <v>0.2129032258064516</v>
      </c>
      <c r="D7" s="56"/>
      <c r="E7" s="56"/>
      <c r="F7" s="246"/>
      <c r="G7" s="56"/>
      <c r="H7" s="244"/>
      <c r="K7" s="59"/>
    </row>
    <row r="8" spans="1:11" ht="15.5">
      <c r="A8" s="263" t="s">
        <v>2457</v>
      </c>
      <c r="B8" s="263">
        <v>310</v>
      </c>
      <c r="C8" s="264"/>
      <c r="D8" s="249"/>
      <c r="E8" s="250"/>
      <c r="F8" s="246"/>
      <c r="G8" s="246"/>
      <c r="H8" s="243"/>
      <c r="K8" s="59"/>
    </row>
    <row r="9" spans="1:11">
      <c r="A9" s="246"/>
      <c r="B9" s="246"/>
      <c r="C9" s="262"/>
      <c r="D9" s="246"/>
      <c r="E9" s="246"/>
      <c r="F9" s="246"/>
      <c r="G9" s="246"/>
      <c r="H9" s="243"/>
      <c r="K9" s="59"/>
    </row>
    <row r="10" spans="1:11">
      <c r="A10" s="265" t="s">
        <v>2458</v>
      </c>
      <c r="B10" s="263" t="s">
        <v>2462</v>
      </c>
      <c r="C10" s="263" t="s">
        <v>2463</v>
      </c>
      <c r="D10" s="246"/>
      <c r="E10" s="247"/>
      <c r="F10" s="247"/>
      <c r="G10" s="247"/>
      <c r="H10" s="243"/>
      <c r="K10" s="59"/>
    </row>
    <row r="11" spans="1:11">
      <c r="A11" s="265" t="s">
        <v>133</v>
      </c>
      <c r="B11" s="265">
        <v>28</v>
      </c>
      <c r="C11" s="266">
        <v>0.42424242424242425</v>
      </c>
      <c r="D11" s="246"/>
      <c r="E11" s="247"/>
      <c r="F11" s="247"/>
      <c r="G11" s="247"/>
      <c r="H11" s="243"/>
      <c r="K11" s="59"/>
    </row>
    <row r="12" spans="1:11">
      <c r="A12" s="265" t="s">
        <v>124</v>
      </c>
      <c r="B12" s="265">
        <v>20</v>
      </c>
      <c r="C12" s="266">
        <v>0.30303030303030304</v>
      </c>
      <c r="D12" s="246"/>
      <c r="E12" s="247"/>
      <c r="F12" s="247"/>
      <c r="G12" s="248"/>
      <c r="H12" s="243"/>
      <c r="K12" s="59"/>
    </row>
    <row r="13" spans="1:11">
      <c r="A13" s="265" t="s">
        <v>125</v>
      </c>
      <c r="B13" s="265">
        <v>4</v>
      </c>
      <c r="C13" s="266">
        <v>6.0606060606060608E-2</v>
      </c>
      <c r="D13" s="246"/>
      <c r="E13" s="247"/>
      <c r="F13" s="247"/>
      <c r="G13" s="248"/>
      <c r="H13" s="243"/>
      <c r="K13" s="59"/>
    </row>
    <row r="14" spans="1:11">
      <c r="A14" s="265" t="s">
        <v>127</v>
      </c>
      <c r="B14" s="265">
        <v>3</v>
      </c>
      <c r="C14" s="266">
        <v>4.5454545454545456E-2</v>
      </c>
      <c r="D14" s="246"/>
      <c r="E14" s="247"/>
      <c r="F14" s="247"/>
      <c r="G14" s="248"/>
      <c r="H14" s="243"/>
      <c r="K14" s="59"/>
    </row>
    <row r="15" spans="1:11">
      <c r="A15" s="265" t="s">
        <v>132</v>
      </c>
      <c r="B15" s="265">
        <v>2</v>
      </c>
      <c r="C15" s="266">
        <v>3.0303030303030304E-2</v>
      </c>
      <c r="D15" s="246"/>
      <c r="E15" s="247"/>
      <c r="F15" s="247"/>
      <c r="G15" s="248"/>
      <c r="H15" s="243"/>
      <c r="K15" s="59"/>
    </row>
    <row r="16" spans="1:11">
      <c r="A16" s="265" t="s">
        <v>123</v>
      </c>
      <c r="B16" s="265">
        <v>2</v>
      </c>
      <c r="C16" s="266">
        <v>3.0303030303030304E-2</v>
      </c>
      <c r="D16" s="246"/>
      <c r="E16" s="247"/>
      <c r="F16" s="247"/>
      <c r="G16" s="248"/>
      <c r="H16" s="243"/>
      <c r="K16" s="59"/>
    </row>
    <row r="17" spans="1:11">
      <c r="A17" s="265" t="s">
        <v>130</v>
      </c>
      <c r="B17" s="265">
        <v>2</v>
      </c>
      <c r="C17" s="266">
        <v>3.0303030303030304E-2</v>
      </c>
      <c r="D17" s="246"/>
      <c r="E17" s="246"/>
      <c r="F17" s="246"/>
      <c r="G17" s="246"/>
      <c r="H17" s="243"/>
      <c r="K17" s="59"/>
    </row>
    <row r="18" spans="1:11" ht="21" customHeight="1">
      <c r="A18" s="265" t="s">
        <v>121</v>
      </c>
      <c r="B18" s="265">
        <v>1</v>
      </c>
      <c r="C18" s="266">
        <v>1.5151515151515152E-2</v>
      </c>
      <c r="D18" s="251"/>
      <c r="E18" s="251"/>
      <c r="F18" s="246"/>
      <c r="G18" s="246"/>
      <c r="H18" s="243"/>
    </row>
    <row r="19" spans="1:11" ht="22" customHeight="1">
      <c r="A19" s="265" t="s">
        <v>122</v>
      </c>
      <c r="B19" s="265">
        <v>1</v>
      </c>
      <c r="C19" s="266">
        <v>1.5151515151515152E-2</v>
      </c>
      <c r="D19" s="57"/>
      <c r="E19" s="57"/>
      <c r="F19" s="58"/>
      <c r="G19" s="58"/>
      <c r="H19" s="243"/>
    </row>
    <row r="20" spans="1:11" ht="15.5">
      <c r="A20" s="265" t="s">
        <v>126</v>
      </c>
      <c r="B20" s="265">
        <v>1</v>
      </c>
      <c r="C20" s="266">
        <v>1.5151515151515152E-2</v>
      </c>
      <c r="D20" s="252"/>
      <c r="E20" s="253"/>
      <c r="F20" s="252"/>
      <c r="G20" s="253"/>
      <c r="H20" s="243"/>
    </row>
    <row r="21" spans="1:11" ht="15.5">
      <c r="A21" s="265" t="s">
        <v>128</v>
      </c>
      <c r="B21" s="265">
        <v>1</v>
      </c>
      <c r="C21" s="266">
        <v>1.5151515151515152E-2</v>
      </c>
      <c r="D21" s="252"/>
      <c r="E21" s="253"/>
      <c r="F21" s="252"/>
      <c r="G21" s="253"/>
      <c r="H21" s="243"/>
    </row>
    <row r="22" spans="1:11" ht="15.5">
      <c r="A22" s="265" t="s">
        <v>129</v>
      </c>
      <c r="B22" s="265">
        <v>1</v>
      </c>
      <c r="C22" s="266">
        <v>1.5151515151515152E-2</v>
      </c>
      <c r="D22" s="252"/>
      <c r="E22" s="253"/>
      <c r="F22" s="252"/>
      <c r="G22" s="253"/>
      <c r="H22" s="243"/>
    </row>
    <row r="23" spans="1:11" ht="15.5">
      <c r="A23" s="265" t="s">
        <v>131</v>
      </c>
      <c r="B23" s="265">
        <v>66</v>
      </c>
      <c r="C23" s="265"/>
      <c r="D23" s="252"/>
      <c r="E23" s="253"/>
      <c r="F23" s="252"/>
      <c r="G23" s="253"/>
      <c r="H23" s="243"/>
    </row>
    <row r="24" spans="1:11" ht="18.5">
      <c r="A24" s="64"/>
      <c r="B24" s="249"/>
      <c r="C24" s="252"/>
      <c r="D24" s="252"/>
      <c r="E24" s="253"/>
      <c r="F24" s="252"/>
      <c r="G24" s="253"/>
      <c r="H24" s="243"/>
    </row>
    <row r="25" spans="1:11" ht="15.5">
      <c r="A25" s="254"/>
      <c r="B25" s="249"/>
      <c r="C25" s="249"/>
      <c r="D25" s="255"/>
      <c r="E25" s="253"/>
      <c r="F25" s="255"/>
      <c r="G25" s="256"/>
      <c r="H25" s="243"/>
    </row>
    <row r="26" spans="1:11" ht="15.5">
      <c r="A26" s="255"/>
      <c r="B26" s="255"/>
      <c r="C26" s="255"/>
      <c r="D26" s="255"/>
      <c r="E26" s="256"/>
      <c r="F26" s="255"/>
      <c r="G26" s="255"/>
      <c r="H26" s="243"/>
    </row>
    <row r="27" spans="1:11">
      <c r="A27" s="246"/>
      <c r="B27" s="246"/>
      <c r="C27" s="246"/>
      <c r="D27" s="246"/>
      <c r="E27" s="246"/>
      <c r="F27" s="246"/>
      <c r="G27" s="246"/>
      <c r="H27" s="243"/>
    </row>
    <row r="28" spans="1:11">
      <c r="A28" s="246"/>
      <c r="B28" s="246"/>
      <c r="C28" s="246"/>
      <c r="D28" s="246"/>
      <c r="E28" s="246"/>
      <c r="F28" s="246"/>
      <c r="G28" s="246"/>
      <c r="H28" s="243"/>
    </row>
    <row r="29" spans="1:11">
      <c r="A29" s="246"/>
      <c r="B29" s="246"/>
      <c r="C29" s="246"/>
      <c r="D29" s="246"/>
      <c r="E29" s="246"/>
      <c r="F29" s="246"/>
      <c r="G29" s="246"/>
      <c r="H29" s="243"/>
    </row>
    <row r="30" spans="1:11">
      <c r="A30" s="246"/>
      <c r="B30" s="246"/>
      <c r="C30" s="246"/>
      <c r="D30" s="246"/>
      <c r="E30" s="246"/>
      <c r="F30" s="246"/>
      <c r="G30" s="246"/>
      <c r="H30" s="243"/>
    </row>
    <row r="31" spans="1:11">
      <c r="A31" s="246"/>
      <c r="B31" s="246"/>
      <c r="C31" s="246"/>
      <c r="D31" s="246"/>
      <c r="E31" s="246"/>
      <c r="F31" s="246"/>
      <c r="G31" s="246"/>
      <c r="H31" s="243"/>
    </row>
    <row r="32" spans="1:11">
      <c r="A32" s="246"/>
      <c r="B32" s="246"/>
      <c r="C32" s="246"/>
      <c r="D32" s="246"/>
      <c r="E32" s="246"/>
      <c r="F32" s="246"/>
      <c r="G32" s="246"/>
      <c r="H32" s="243"/>
    </row>
    <row r="33" spans="1:8" ht="18.5">
      <c r="A33" s="64"/>
      <c r="B33" s="57"/>
      <c r="C33" s="57"/>
      <c r="D33" s="57"/>
      <c r="E33" s="57"/>
      <c r="F33" s="58"/>
      <c r="G33" s="58"/>
      <c r="H33" s="243"/>
    </row>
    <row r="34" spans="1:8" ht="15.5">
      <c r="A34" s="254"/>
      <c r="B34" s="249"/>
      <c r="C34" s="252"/>
      <c r="D34" s="252"/>
      <c r="E34" s="257"/>
      <c r="F34" s="258"/>
      <c r="G34" s="257"/>
      <c r="H34" s="245"/>
    </row>
    <row r="35" spans="1:8" ht="15.5">
      <c r="A35" s="254"/>
      <c r="B35" s="249"/>
      <c r="C35" s="252"/>
      <c r="D35" s="252"/>
      <c r="E35" s="257"/>
      <c r="F35" s="258"/>
      <c r="G35" s="257"/>
      <c r="H35" s="245"/>
    </row>
    <row r="36" spans="1:8" ht="15.5">
      <c r="A36" s="254"/>
      <c r="B36" s="249"/>
      <c r="C36" s="252"/>
      <c r="D36" s="252"/>
      <c r="E36" s="257"/>
      <c r="F36" s="258"/>
      <c r="G36" s="257"/>
      <c r="H36" s="245"/>
    </row>
    <row r="37" spans="1:8" ht="15.5">
      <c r="A37" s="254"/>
      <c r="B37" s="56"/>
      <c r="C37" s="252"/>
      <c r="D37" s="252"/>
      <c r="E37" s="257"/>
      <c r="F37" s="258"/>
      <c r="G37" s="257"/>
      <c r="H37" s="245"/>
    </row>
    <row r="38" spans="1:8" ht="15.5">
      <c r="A38" s="254"/>
      <c r="B38" s="249"/>
      <c r="C38" s="252"/>
      <c r="D38" s="252"/>
      <c r="E38" s="257"/>
      <c r="F38" s="258"/>
      <c r="G38" s="257"/>
      <c r="H38" s="245"/>
    </row>
    <row r="39" spans="1:8" ht="15.5">
      <c r="A39" s="254"/>
      <c r="B39" s="249"/>
      <c r="C39" s="56"/>
      <c r="D39" s="255"/>
      <c r="E39" s="255"/>
      <c r="F39" s="255"/>
      <c r="G39" s="256"/>
      <c r="H39" s="245"/>
    </row>
    <row r="40" spans="1:8" ht="15.5">
      <c r="A40" s="255"/>
      <c r="B40" s="255"/>
      <c r="C40" s="255"/>
      <c r="D40" s="255"/>
      <c r="E40" s="256"/>
      <c r="F40" s="255"/>
      <c r="G40" s="255"/>
      <c r="H40" s="243"/>
    </row>
    <row r="41" spans="1:8" ht="15.5">
      <c r="A41" s="255"/>
      <c r="B41" s="255"/>
      <c r="C41" s="255"/>
      <c r="D41" s="255"/>
      <c r="E41" s="255"/>
      <c r="F41" s="255"/>
      <c r="G41" s="255"/>
      <c r="H41" s="243"/>
    </row>
    <row r="42" spans="1:8" ht="15.5">
      <c r="A42" s="255"/>
      <c r="B42" s="254"/>
      <c r="C42" s="259"/>
      <c r="D42" s="259"/>
      <c r="E42" s="259"/>
      <c r="F42" s="259"/>
      <c r="G42" s="259"/>
      <c r="H42" s="243"/>
    </row>
    <row r="43" spans="1:8" ht="15.5">
      <c r="A43" s="255"/>
      <c r="B43" s="254"/>
      <c r="C43" s="259"/>
      <c r="D43" s="259"/>
      <c r="E43" s="259"/>
      <c r="F43" s="259"/>
      <c r="G43" s="259"/>
      <c r="H43" s="243"/>
    </row>
    <row r="44" spans="1:8" ht="15.5">
      <c r="A44" s="255"/>
      <c r="B44" s="254"/>
      <c r="C44" s="259"/>
      <c r="D44" s="259"/>
      <c r="E44" s="259"/>
      <c r="F44" s="260"/>
      <c r="G44" s="260"/>
    </row>
    <row r="45" spans="1:8" ht="15.5">
      <c r="A45" s="255"/>
      <c r="B45" s="254"/>
      <c r="C45" s="259"/>
      <c r="D45" s="259"/>
      <c r="E45" s="259"/>
      <c r="F45" s="260"/>
      <c r="G45" s="260"/>
    </row>
    <row r="46" spans="1:8" ht="15.5">
      <c r="A46" s="255"/>
      <c r="B46" s="254"/>
      <c r="C46" s="259"/>
      <c r="D46" s="259"/>
      <c r="E46" s="259"/>
      <c r="F46" s="260"/>
      <c r="G46" s="260"/>
    </row>
    <row r="47" spans="1:8" ht="15.5">
      <c r="A47" s="255"/>
      <c r="B47" s="254"/>
      <c r="C47" s="255"/>
      <c r="D47" s="259"/>
      <c r="E47" s="259"/>
      <c r="F47" s="260"/>
      <c r="G47" s="260"/>
    </row>
    <row r="48" spans="1:8" ht="15.5">
      <c r="A48" s="246"/>
      <c r="B48" s="254"/>
      <c r="C48" s="255"/>
      <c r="D48" s="246"/>
      <c r="E48" s="246"/>
      <c r="F48" s="261"/>
      <c r="G48" s="261"/>
    </row>
    <row r="49" spans="1:7" ht="15.5">
      <c r="A49" s="246"/>
      <c r="B49" s="254"/>
      <c r="C49" s="255"/>
      <c r="D49" s="246"/>
      <c r="E49" s="246"/>
      <c r="F49" s="261"/>
      <c r="G49" s="261"/>
    </row>
    <row r="50" spans="1:7" ht="15.5">
      <c r="A50" s="246"/>
      <c r="B50" s="254"/>
      <c r="C50" s="255"/>
      <c r="D50" s="246"/>
      <c r="E50" s="246"/>
      <c r="F50" s="261"/>
      <c r="G50" s="261"/>
    </row>
    <row r="51" spans="1:7" ht="15.5">
      <c r="A51" s="246"/>
      <c r="B51" s="254"/>
      <c r="C51" s="255"/>
      <c r="D51" s="246"/>
      <c r="E51" s="246"/>
      <c r="F51" s="261"/>
      <c r="G51" s="261"/>
    </row>
    <row r="52" spans="1:7" ht="15.5">
      <c r="A52" s="246"/>
      <c r="B52" s="254"/>
      <c r="C52" s="255"/>
      <c r="D52" s="246"/>
      <c r="E52" s="246"/>
      <c r="F52" s="261"/>
      <c r="G52" s="261"/>
    </row>
    <row r="53" spans="1:7" ht="15.5">
      <c r="A53" s="246"/>
      <c r="B53" s="246"/>
      <c r="C53" s="255"/>
      <c r="D53" s="246"/>
      <c r="E53" s="246"/>
      <c r="F53" s="261"/>
      <c r="G53" s="261"/>
    </row>
    <row r="54" spans="1:7" ht="15.5">
      <c r="A54" s="246"/>
      <c r="B54" s="246"/>
      <c r="C54" s="255"/>
      <c r="D54" s="246"/>
      <c r="E54" s="246"/>
      <c r="F54" s="261"/>
      <c r="G54" s="261"/>
    </row>
    <row r="55" spans="1:7" ht="15.5">
      <c r="A55" s="246"/>
      <c r="B55" s="246"/>
      <c r="C55" s="255"/>
      <c r="D55" s="246"/>
      <c r="E55" s="246"/>
      <c r="F55" s="261"/>
      <c r="G55" s="261"/>
    </row>
    <row r="56" spans="1:7">
      <c r="A56" s="246"/>
      <c r="B56" s="246"/>
      <c r="C56" s="246"/>
      <c r="D56" s="246"/>
      <c r="E56" s="246"/>
      <c r="F56" s="261"/>
      <c r="G56" s="261"/>
    </row>
    <row r="57" spans="1:7">
      <c r="A57" s="246"/>
      <c r="B57" s="246"/>
      <c r="C57" s="246"/>
      <c r="D57" s="246"/>
      <c r="E57" s="246"/>
      <c r="F57" s="261"/>
      <c r="G57" s="261"/>
    </row>
    <row r="58" spans="1:7">
      <c r="A58" s="246"/>
      <c r="B58" s="246"/>
      <c r="C58" s="246"/>
      <c r="D58" s="246"/>
      <c r="E58" s="246"/>
      <c r="F58" s="261"/>
      <c r="G58" s="261"/>
    </row>
    <row r="59" spans="1:7">
      <c r="A59" s="246"/>
      <c r="B59" s="246"/>
      <c r="C59" s="246"/>
      <c r="D59" s="246"/>
      <c r="E59" s="246"/>
      <c r="F59" s="261"/>
      <c r="G59" s="261"/>
    </row>
    <row r="60" spans="1:7">
      <c r="A60" s="246"/>
      <c r="B60" s="246"/>
      <c r="C60" s="246"/>
      <c r="D60" s="246"/>
      <c r="E60" s="246"/>
      <c r="F60" s="261"/>
      <c r="G60" s="261"/>
    </row>
    <row r="61" spans="1:7">
      <c r="A61" s="246"/>
      <c r="B61" s="246"/>
      <c r="C61" s="246"/>
      <c r="D61" s="246"/>
      <c r="E61" s="246"/>
      <c r="F61" s="261"/>
      <c r="G61" s="261"/>
    </row>
    <row r="62" spans="1:7">
      <c r="A62" s="246"/>
      <c r="B62" s="246"/>
      <c r="C62" s="246"/>
      <c r="D62" s="246"/>
      <c r="E62" s="246"/>
      <c r="F62" s="261"/>
      <c r="G62" s="261"/>
    </row>
    <row r="63" spans="1:7">
      <c r="A63" s="261"/>
      <c r="B63" s="261"/>
      <c r="C63" s="261"/>
      <c r="D63" s="261"/>
      <c r="E63" s="261"/>
      <c r="F63" s="261"/>
      <c r="G63" s="261"/>
    </row>
    <row r="64" spans="1:7">
      <c r="A64" s="261"/>
      <c r="B64" s="261"/>
      <c r="C64" s="261"/>
      <c r="D64" s="261"/>
      <c r="E64" s="261"/>
      <c r="F64" s="261"/>
      <c r="G64" s="261"/>
    </row>
    <row r="65" spans="1:7">
      <c r="A65" s="261"/>
      <c r="B65" s="261"/>
      <c r="C65" s="261"/>
      <c r="D65" s="261"/>
      <c r="E65" s="261"/>
      <c r="F65" s="261"/>
      <c r="G65" s="261"/>
    </row>
    <row r="66" spans="1:7">
      <c r="A66" s="261"/>
      <c r="B66" s="261"/>
      <c r="C66" s="261"/>
      <c r="D66" s="261"/>
      <c r="E66" s="261"/>
      <c r="F66" s="261"/>
      <c r="G66" s="26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Figure 1</vt:lpstr>
      <vt:lpstr>Figure 2</vt:lpstr>
      <vt:lpstr>Table 1</vt:lpstr>
      <vt:lpstr>Table 2 Wouter</vt:lpstr>
      <vt:lpstr>Table 3 (With Zeros)</vt:lpstr>
      <vt:lpstr>S-Figure 1 (Sup - remove)</vt:lpstr>
      <vt:lpstr>S-Figure 2 (Sup-remove)</vt:lpstr>
      <vt:lpstr>S-Figure 3 (Sup)</vt:lpstr>
      <vt:lpstr>S-Table 1 (Sup)</vt:lpstr>
      <vt:lpstr>S-Table 2 (Sup)</vt:lpstr>
      <vt:lpstr>S-Table 3 (Sup)</vt:lpstr>
      <vt:lpstr>S-Table 4 (Sup)</vt:lpstr>
      <vt:lpstr>S-Table 5 (Sup)</vt:lpstr>
      <vt:lpstr>S-Table 6 (Sup)</vt:lpstr>
      <vt:lpstr>S-Table 7 (Sup)</vt:lpstr>
      <vt:lpstr>S-Table 8 (Sup)</vt:lpstr>
      <vt:lpstr>S-Table 9 (Sup)</vt:lpstr>
      <vt:lpstr>S-Table 10 (Sup)</vt:lpstr>
      <vt:lpstr>S-Table 11 (Sup)</vt:lpstr>
      <vt:lpstr>S-Table 12 (sup)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Edward_zhou_9423</dc:creator>
  <cp:lastModifiedBy>Zhou, Edward</cp:lastModifiedBy>
  <cp:lastPrinted>2022-03-21T11:32:06Z</cp:lastPrinted>
  <dcterms:created xsi:type="dcterms:W3CDTF">2022-03-21T11:32:03Z</dcterms:created>
  <dcterms:modified xsi:type="dcterms:W3CDTF">2022-08-23T14:27:55Z</dcterms:modified>
</cp:coreProperties>
</file>