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AU_HW\BasicPhysicsExperiment\"/>
    </mc:Choice>
  </mc:AlternateContent>
  <xr:revisionPtr revIDLastSave="0" documentId="8_{25F2F645-D9FA-4038-BD89-37E4E0FAA275}" xr6:coauthVersionLast="46" xr6:coauthVersionMax="46" xr10:uidLastSave="{00000000-0000-0000-0000-000000000000}"/>
  <bookViews>
    <workbookView xWindow="60" yWindow="9165" windowWidth="21450" windowHeight="15600" xr2:uid="{D8A20E7F-6BDD-45DE-8530-EE187A4174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12" i="1"/>
  <c r="E12" i="1"/>
  <c r="E6" i="1"/>
  <c r="N17" i="1"/>
  <c r="N16" i="1"/>
  <c r="N15" i="1"/>
  <c r="N14" i="1"/>
  <c r="N11" i="1"/>
  <c r="N10" i="1"/>
  <c r="N9" i="1"/>
  <c r="N8" i="1"/>
  <c r="N3" i="1"/>
  <c r="N4" i="1"/>
  <c r="N5" i="1"/>
  <c r="N2" i="1"/>
  <c r="O6" i="1"/>
  <c r="O12" i="1"/>
  <c r="O18" i="1"/>
  <c r="O15" i="1"/>
  <c r="O16" i="1"/>
  <c r="O17" i="1"/>
  <c r="O14" i="1"/>
  <c r="R15" i="1"/>
  <c r="R16" i="1"/>
  <c r="R17" i="1"/>
  <c r="P14" i="1"/>
  <c r="P8" i="1"/>
  <c r="P2" i="1"/>
  <c r="Q8" i="1"/>
  <c r="Q9" i="1"/>
  <c r="Q10" i="1"/>
  <c r="Q11" i="1"/>
  <c r="Q14" i="1"/>
  <c r="Q15" i="1"/>
  <c r="Q16" i="1"/>
  <c r="Q17" i="1"/>
  <c r="O10" i="1"/>
  <c r="R14" i="1"/>
  <c r="R3" i="1"/>
  <c r="R4" i="1"/>
  <c r="R5" i="1"/>
  <c r="R8" i="1"/>
  <c r="R9" i="1"/>
  <c r="R10" i="1"/>
  <c r="R11" i="1"/>
  <c r="R2" i="1"/>
  <c r="N6" i="1"/>
  <c r="N12" i="1"/>
  <c r="O11" i="1"/>
  <c r="O9" i="1"/>
  <c r="O8" i="1"/>
  <c r="O3" i="1"/>
  <c r="O4" i="1"/>
  <c r="O5" i="1"/>
  <c r="O2" i="1"/>
  <c r="N18" i="1"/>
  <c r="Q3" i="1"/>
  <c r="Q4" i="1"/>
  <c r="Q5" i="1"/>
  <c r="Q2" i="1"/>
  <c r="K2" i="1"/>
  <c r="K18" i="1"/>
  <c r="K12" i="1"/>
  <c r="K6" i="1"/>
  <c r="M17" i="1"/>
  <c r="M16" i="1"/>
  <c r="M15" i="1"/>
  <c r="M14" i="1"/>
  <c r="M18" i="1" s="1"/>
  <c r="M11" i="1"/>
  <c r="M10" i="1"/>
  <c r="M9" i="1"/>
  <c r="M8" i="1"/>
  <c r="M3" i="1"/>
  <c r="M4" i="1"/>
  <c r="M5" i="1"/>
  <c r="M2" i="1"/>
  <c r="K10" i="1"/>
  <c r="K17" i="1"/>
  <c r="K16" i="1"/>
  <c r="K15" i="1"/>
  <c r="K14" i="1"/>
  <c r="K11" i="1"/>
  <c r="K9" i="1"/>
  <c r="K8" i="1"/>
  <c r="K3" i="1"/>
  <c r="K4" i="1"/>
  <c r="K5" i="1"/>
  <c r="M6" i="1" l="1"/>
  <c r="M12" i="1"/>
</calcChain>
</file>

<file path=xl/sharedStrings.xml><?xml version="1.0" encoding="utf-8"?>
<sst xmlns="http://schemas.openxmlformats.org/spreadsheetml/2006/main" count="4" uniqueCount="4">
  <si>
    <t>절대오차</t>
  </si>
  <si>
    <t xml:space="preserve">상대오차 </t>
  </si>
  <si>
    <t>표준편차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</si>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</sst>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GyeonggiBatang Regular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1" defaultTableStyle="TableStyleMedium2" defaultPivotStyle="PivotStyleLight16">
    <tableStyle name="Invisible" pivot="0" table="0" count="0" xr9:uid="{13EF9D55-4B99-4F2B-917C-F830708F769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365F0-8D12-496E-B418-65F5D149120A}">
  <dimension ref="A1:R18"/>
  <sheetViews>
    <sheetView tabSelected="1" topLeftCell="G1" zoomScale="175" zoomScaleNormal="175" workbookViewId="0">
      <selection activeCell="K2" sqref="K2:K5"/>
    </sheetView>
  </sheetViews>
  <sheetFormatPr defaultRowHeight="15" x14ac:dyDescent="0.25"/>
  <cols>
    <col min="1" max="1" width="9.140625" customWidth="1"/>
    <col min="11" max="11" width="6.7109375" customWidth="1"/>
    <col min="13" max="13" width="12.7109375" customWidth="1"/>
  </cols>
  <sheetData>
    <row r="1" spans="1:18" x14ac:dyDescent="0.25">
      <c r="A1">
        <v>0.99880000000000002</v>
      </c>
      <c r="B1">
        <v>0.78939999999999999</v>
      </c>
      <c r="N1" t="s">
        <v>0</v>
      </c>
      <c r="O1" t="s">
        <v>1</v>
      </c>
      <c r="P1" t="s">
        <v>2</v>
      </c>
    </row>
    <row r="2" spans="1:18" x14ac:dyDescent="0.25">
      <c r="A2" s="1">
        <v>1</v>
      </c>
      <c r="B2" s="1">
        <v>49.5</v>
      </c>
      <c r="C2" s="1">
        <v>5</v>
      </c>
      <c r="D2" s="1">
        <v>32.1</v>
      </c>
      <c r="E2" s="1">
        <v>17.399999999999999</v>
      </c>
      <c r="F2" s="1">
        <v>1</v>
      </c>
      <c r="G2" s="1">
        <v>38.4</v>
      </c>
      <c r="H2" s="1">
        <v>5</v>
      </c>
      <c r="I2" s="1">
        <v>24.7</v>
      </c>
      <c r="J2" s="1">
        <v>13.7</v>
      </c>
      <c r="K2" t="str">
        <f>FIXED(J2/E2*A$1,3-(1+INT(LOG10(ABS(J2/E2*A$1)))))</f>
        <v>0.786</v>
      </c>
      <c r="L2" s="3"/>
      <c r="M2">
        <f>J2/E2*A$1</f>
        <v>0.7864114942528736</v>
      </c>
      <c r="N2" t="str">
        <f>FIXED(Q2,3)</f>
        <v>0.003</v>
      </c>
      <c r="O2" t="str">
        <f>FIXED(Q2/$B$1*100, 3)</f>
        <v>0.379</v>
      </c>
      <c r="P2" t="str">
        <f>FIXED(SQRT((Q2^2+Q3^2+Q4^2+Q5^2)/4),3)</f>
        <v>0.006</v>
      </c>
      <c r="Q2">
        <f>ABS($B$1-M2)</f>
        <v>2.9885057471263909E-3</v>
      </c>
      <c r="R2">
        <f>Q2/$B$1*100</f>
        <v>0.3785793953795783</v>
      </c>
    </row>
    <row r="3" spans="1:18" x14ac:dyDescent="0.25">
      <c r="A3" s="1">
        <v>2</v>
      </c>
      <c r="B3" s="1">
        <v>43.9</v>
      </c>
      <c r="C3" s="1">
        <v>6</v>
      </c>
      <c r="D3" s="1">
        <v>27.5</v>
      </c>
      <c r="E3" s="1">
        <v>16.399999999999999</v>
      </c>
      <c r="F3" s="1">
        <v>2</v>
      </c>
      <c r="G3" s="1">
        <v>33.9</v>
      </c>
      <c r="H3" s="1">
        <v>6</v>
      </c>
      <c r="I3" s="1">
        <v>21.1</v>
      </c>
      <c r="J3" s="1">
        <v>12.8</v>
      </c>
      <c r="K3" t="str">
        <f t="shared" ref="K3:K5" si="0">FIXED(J3/E3*A$1,3-(1+INT(LOG10(ABS(J3/E3*A$1)))))</f>
        <v>0.780</v>
      </c>
      <c r="L3" s="3"/>
      <c r="M3">
        <f t="shared" ref="M3:M5" si="1">J3/E3*A$1</f>
        <v>0.7795512195121953</v>
      </c>
      <c r="N3" t="str">
        <f t="shared" ref="N3:N5" si="2">FIXED(Q3,3)</f>
        <v>0.010</v>
      </c>
      <c r="O3" t="str">
        <f t="shared" ref="O3:O5" si="3">FIXED(Q3/$B$1*100, 3)</f>
        <v>1.248</v>
      </c>
      <c r="Q3">
        <f t="shared" ref="Q3:Q5" si="4">ABS($B$1-M3)</f>
        <v>9.848780487804687E-3</v>
      </c>
      <c r="R3">
        <f t="shared" ref="R3:R11" si="5">Q3/$B$1*100</f>
        <v>1.2476286404617034</v>
      </c>
    </row>
    <row r="4" spans="1:18" x14ac:dyDescent="0.25">
      <c r="A4" s="1">
        <v>3</v>
      </c>
      <c r="B4" s="1">
        <v>39.4</v>
      </c>
      <c r="C4" s="1">
        <v>7</v>
      </c>
      <c r="D4" s="1">
        <v>23.5</v>
      </c>
      <c r="E4" s="1">
        <v>15.9</v>
      </c>
      <c r="F4" s="1">
        <v>3</v>
      </c>
      <c r="G4" s="1">
        <v>30.4</v>
      </c>
      <c r="H4" s="1">
        <v>7</v>
      </c>
      <c r="I4" s="1">
        <v>17.899999999999999</v>
      </c>
      <c r="J4" s="1">
        <v>12.5</v>
      </c>
      <c r="K4" t="str">
        <f t="shared" si="0"/>
        <v>0.785</v>
      </c>
      <c r="L4" s="3"/>
      <c r="M4">
        <f t="shared" si="1"/>
        <v>0.78522012578616351</v>
      </c>
      <c r="N4" t="str">
        <f t="shared" si="2"/>
        <v>0.004</v>
      </c>
      <c r="O4" t="str">
        <f t="shared" si="3"/>
        <v>0.530</v>
      </c>
      <c r="Q4">
        <f t="shared" si="4"/>
        <v>4.1798742138364764E-3</v>
      </c>
      <c r="R4">
        <f t="shared" si="5"/>
        <v>0.5295001537669719</v>
      </c>
    </row>
    <row r="5" spans="1:18" x14ac:dyDescent="0.25">
      <c r="A5" s="1">
        <v>4</v>
      </c>
      <c r="B5" s="1">
        <v>35.9</v>
      </c>
      <c r="C5" s="1">
        <v>8</v>
      </c>
      <c r="D5" s="1">
        <v>19.899999999999999</v>
      </c>
      <c r="E5" s="1">
        <v>16</v>
      </c>
      <c r="F5" s="1">
        <v>4</v>
      </c>
      <c r="G5" s="1">
        <v>27.7</v>
      </c>
      <c r="H5" s="1">
        <v>8</v>
      </c>
      <c r="I5" s="1">
        <v>15.1</v>
      </c>
      <c r="J5" s="1">
        <v>12.6</v>
      </c>
      <c r="K5" t="str">
        <f t="shared" si="0"/>
        <v>0.787</v>
      </c>
      <c r="L5" s="4"/>
      <c r="M5">
        <f t="shared" si="1"/>
        <v>0.786555</v>
      </c>
      <c r="N5" t="str">
        <f t="shared" si="2"/>
        <v>0.003</v>
      </c>
      <c r="O5" t="str">
        <f t="shared" si="3"/>
        <v>0.360</v>
      </c>
      <c r="Q5">
        <f t="shared" si="4"/>
        <v>2.8449999999999864E-3</v>
      </c>
      <c r="R5">
        <f t="shared" si="5"/>
        <v>0.36040030402837425</v>
      </c>
    </row>
    <row r="6" spans="1:18" x14ac:dyDescent="0.25">
      <c r="E6">
        <f>AVERAGE(E2:E5)</f>
        <v>16.424999999999997</v>
      </c>
      <c r="J6">
        <f>AVERAGE(J2:J5)</f>
        <v>12.9</v>
      </c>
      <c r="K6" t="str">
        <f>M6</f>
        <v>0.784</v>
      </c>
      <c r="M6" t="str">
        <f>FIXED((M2+M3+M4+M5)/4,3-(1+INT(LOG10((M2+M3+M4+M5)/4))))</f>
        <v>0.784</v>
      </c>
      <c r="N6" t="str">
        <f>FIXED(SUM(Q2:Q5)/4,3)</f>
        <v>0.005</v>
      </c>
      <c r="O6" t="str">
        <f>FIXED(SUM(R2:R5)/4,3)</f>
        <v>0.629</v>
      </c>
    </row>
    <row r="7" spans="1:18" x14ac:dyDescent="0.25">
      <c r="L7" s="4"/>
      <c r="P7" t="s">
        <v>3</v>
      </c>
    </row>
    <row r="8" spans="1:18" x14ac:dyDescent="0.25">
      <c r="A8" s="2">
        <v>1</v>
      </c>
      <c r="B8" s="2">
        <v>49.7</v>
      </c>
      <c r="C8" s="2">
        <v>5</v>
      </c>
      <c r="D8" s="2">
        <v>30</v>
      </c>
      <c r="E8" s="2">
        <v>19.7</v>
      </c>
      <c r="F8" s="2">
        <v>1</v>
      </c>
      <c r="G8" s="2">
        <v>38.6</v>
      </c>
      <c r="H8" s="2">
        <v>5</v>
      </c>
      <c r="I8" s="2">
        <v>23.1</v>
      </c>
      <c r="J8" s="2">
        <v>15.5</v>
      </c>
      <c r="K8" t="str">
        <f>FIXED(J8/E8*A$1,3-(1+INT(LOG10(ABS(J8/E8*A$1)))))</f>
        <v>0.786</v>
      </c>
      <c r="M8">
        <f>J8/E8*A$1</f>
        <v>0.78585786802030466</v>
      </c>
      <c r="N8" t="str">
        <f>FIXED(Q8,3)</f>
        <v>0.004</v>
      </c>
      <c r="O8" t="str">
        <f>FIXED(Q8/$B$1*100, 3)</f>
        <v>0.449</v>
      </c>
      <c r="P8" t="str">
        <f>FIXED(SQRT((Q8^2+Q9^2+Q10^2+Q11^2)/4),3)</f>
        <v>0.004</v>
      </c>
      <c r="Q8">
        <f>ABS($B$1-M8)</f>
        <v>3.5421319796953288E-3</v>
      </c>
      <c r="R8">
        <f t="shared" si="5"/>
        <v>0.4487119305415922</v>
      </c>
    </row>
    <row r="9" spans="1:18" x14ac:dyDescent="0.25">
      <c r="A9" s="2">
        <v>2</v>
      </c>
      <c r="B9" s="2">
        <v>45.6</v>
      </c>
      <c r="C9" s="2">
        <v>6</v>
      </c>
      <c r="D9" s="2">
        <v>23.9</v>
      </c>
      <c r="E9" s="2">
        <v>21.7</v>
      </c>
      <c r="F9" s="2">
        <v>2</v>
      </c>
      <c r="G9" s="2">
        <v>35.200000000000003</v>
      </c>
      <c r="H9" s="2">
        <v>6</v>
      </c>
      <c r="I9" s="2">
        <v>18.2</v>
      </c>
      <c r="J9" s="2">
        <v>17</v>
      </c>
      <c r="K9" t="str">
        <f t="shared" ref="K9:K11" si="6">FIXED(J9/E9*A$1,3-(1+INT(LOG10(ABS(J9/E9*A$1)))))</f>
        <v>0.782</v>
      </c>
      <c r="M9">
        <f t="shared" ref="M9:M11" si="7">J9/E9*A$1</f>
        <v>0.78247004608294934</v>
      </c>
      <c r="N9" t="str">
        <f t="shared" ref="N9:N11" si="8">FIXED(Q9,3)</f>
        <v>0.007</v>
      </c>
      <c r="O9" t="str">
        <f t="shared" ref="O9:O11" si="9">FIXED(Q9/$B$1*100, 3)</f>
        <v>0.878</v>
      </c>
      <c r="Q9">
        <f t="shared" ref="Q9:Q11" si="10">ABS($B$1-M9)</f>
        <v>6.9299539170506463E-3</v>
      </c>
      <c r="R9">
        <f t="shared" si="5"/>
        <v>0.87787609792888865</v>
      </c>
    </row>
    <row r="10" spans="1:18" x14ac:dyDescent="0.25">
      <c r="A10" s="2">
        <v>3</v>
      </c>
      <c r="B10" s="2">
        <v>40.4</v>
      </c>
      <c r="C10" s="2">
        <v>7</v>
      </c>
      <c r="D10" s="2">
        <v>19.5</v>
      </c>
      <c r="E10" s="2">
        <v>20.9</v>
      </c>
      <c r="F10" s="2">
        <v>3</v>
      </c>
      <c r="G10" s="2">
        <v>31.2</v>
      </c>
      <c r="H10" s="2">
        <v>7</v>
      </c>
      <c r="I10" s="2">
        <v>14.7</v>
      </c>
      <c r="J10" s="2">
        <v>16.5</v>
      </c>
      <c r="K10" t="str">
        <f>FIXED(J10/E10*A$1,3-(1+INT(LOG10(ABS(J10/E10*A$1)))))</f>
        <v>0.789</v>
      </c>
      <c r="M10">
        <f t="shared" si="7"/>
        <v>0.78852631578947374</v>
      </c>
      <c r="N10" t="str">
        <f t="shared" si="8"/>
        <v>0.001</v>
      </c>
      <c r="O10" t="str">
        <f t="shared" si="9"/>
        <v>0.111</v>
      </c>
      <c r="Q10">
        <f t="shared" si="10"/>
        <v>8.7368421052624878E-4</v>
      </c>
      <c r="R10">
        <f t="shared" si="5"/>
        <v>0.11067699651966668</v>
      </c>
    </row>
    <row r="11" spans="1:18" x14ac:dyDescent="0.25">
      <c r="A11" s="2">
        <v>4</v>
      </c>
      <c r="B11" s="2">
        <v>34.700000000000003</v>
      </c>
      <c r="C11" s="2">
        <v>8</v>
      </c>
      <c r="D11" s="2">
        <v>14.9</v>
      </c>
      <c r="E11" s="2">
        <v>19.8</v>
      </c>
      <c r="F11" s="2">
        <v>4</v>
      </c>
      <c r="G11" s="2">
        <v>26.8</v>
      </c>
      <c r="H11" s="2">
        <v>8</v>
      </c>
      <c r="I11" s="2">
        <v>11.1</v>
      </c>
      <c r="J11" s="2">
        <v>15.7</v>
      </c>
      <c r="K11" t="str">
        <f t="shared" si="6"/>
        <v>0.792</v>
      </c>
      <c r="M11">
        <f t="shared" si="7"/>
        <v>0.79197777777777767</v>
      </c>
      <c r="N11" t="str">
        <f t="shared" si="8"/>
        <v>0.003</v>
      </c>
      <c r="O11" t="str">
        <f t="shared" si="9"/>
        <v>0.327</v>
      </c>
      <c r="Q11">
        <f t="shared" si="10"/>
        <v>2.5777777777776789E-3</v>
      </c>
      <c r="R11">
        <f t="shared" si="5"/>
        <v>0.32654899642483898</v>
      </c>
    </row>
    <row r="12" spans="1:18" x14ac:dyDescent="0.25">
      <c r="E12">
        <f>AVERAGE(E8:E11)</f>
        <v>20.524999999999999</v>
      </c>
      <c r="J12">
        <f>AVERAGE(J8:J11)</f>
        <v>16.175000000000001</v>
      </c>
      <c r="K12" t="str">
        <f>M12</f>
        <v>0.787</v>
      </c>
      <c r="M12" t="str">
        <f>FIXED((M8+M9+M10+M11)/4,3-(1+INT(LOG10((M8+M9+M10+M11)/4))))</f>
        <v>0.787</v>
      </c>
      <c r="N12" t="str">
        <f>FIXED(SUM(Q8:Q11)/4,3)</f>
        <v>0.003</v>
      </c>
      <c r="O12" t="str">
        <f>FIXED(SUM(R8:R11)/4,3)</f>
        <v>0.441</v>
      </c>
    </row>
    <row r="13" spans="1:18" x14ac:dyDescent="0.25">
      <c r="A13" s="5">
        <v>0.97109999999999996</v>
      </c>
    </row>
    <row r="14" spans="1:18" x14ac:dyDescent="0.25">
      <c r="A14" s="1">
        <v>1</v>
      </c>
      <c r="B14" s="1">
        <v>49.5</v>
      </c>
      <c r="C14" s="1">
        <v>5</v>
      </c>
      <c r="D14" s="1">
        <v>22.3</v>
      </c>
      <c r="E14" s="1">
        <v>27.2</v>
      </c>
      <c r="F14" s="1">
        <v>1</v>
      </c>
      <c r="G14" s="1">
        <v>49.7</v>
      </c>
      <c r="H14" s="1">
        <v>5</v>
      </c>
      <c r="I14" s="1">
        <v>23.3</v>
      </c>
      <c r="J14" s="1">
        <v>26.4</v>
      </c>
      <c r="K14" t="str">
        <f>FIXED(J14/E14*A$1,3-(1+INT(LOG10(ABS(J14/E14*A$1)))))</f>
        <v>0.969</v>
      </c>
      <c r="M14">
        <f>J14/E14*A$1</f>
        <v>0.96942352941176468</v>
      </c>
      <c r="N14" t="str">
        <f>FIXED(Q14,3)</f>
        <v>0.002</v>
      </c>
      <c r="O14" t="str">
        <f>FIXED(R14, 3)</f>
        <v>0.173</v>
      </c>
      <c r="P14" t="str">
        <f>FIXED(SQRT((Q14^2+Q15^2+Q16^2+Q17^2)/4),3)</f>
        <v>0.002</v>
      </c>
      <c r="Q14">
        <f>ABS($A$13-M14)</f>
        <v>1.6764705882352793E-3</v>
      </c>
      <c r="R14">
        <f>Q14/$A$13*100</f>
        <v>0.17263624634283589</v>
      </c>
    </row>
    <row r="15" spans="1:18" x14ac:dyDescent="0.25">
      <c r="A15" s="1">
        <v>2</v>
      </c>
      <c r="B15" s="1">
        <v>48.1</v>
      </c>
      <c r="C15" s="1">
        <v>6</v>
      </c>
      <c r="D15" s="1">
        <v>20.3</v>
      </c>
      <c r="E15" s="1">
        <v>27.8</v>
      </c>
      <c r="F15" s="1">
        <v>2</v>
      </c>
      <c r="G15" s="1">
        <v>48.3</v>
      </c>
      <c r="H15" s="1">
        <v>6</v>
      </c>
      <c r="I15" s="1">
        <v>21.4</v>
      </c>
      <c r="J15" s="1">
        <v>26.9</v>
      </c>
      <c r="K15" t="str">
        <f t="shared" ref="K15:K17" si="11">FIXED(J15/E15*A$1,3-(1+INT(LOG10(ABS(J15/E15*A$1)))))</f>
        <v>0.966</v>
      </c>
      <c r="M15">
        <f t="shared" ref="M15:M17" si="12">J15/E15*A$1</f>
        <v>0.96646474820143879</v>
      </c>
      <c r="N15" t="str">
        <f t="shared" ref="N15:N17" si="13">FIXED(Q15,3)</f>
        <v>0.005</v>
      </c>
      <c r="O15" t="str">
        <f t="shared" ref="O15:O17" si="14">FIXED(R15, 3)</f>
        <v>0.477</v>
      </c>
      <c r="Q15">
        <f t="shared" ref="Q15:Q17" si="15">ABS($A$13-M15)</f>
        <v>4.6352517985611685E-3</v>
      </c>
      <c r="R15">
        <f t="shared" ref="R15:R17" si="16">Q15/$A$13*100</f>
        <v>0.47731971975709697</v>
      </c>
    </row>
    <row r="16" spans="1:18" x14ac:dyDescent="0.25">
      <c r="A16" s="1">
        <v>3</v>
      </c>
      <c r="B16" s="1">
        <v>46.5</v>
      </c>
      <c r="C16" s="1">
        <v>7</v>
      </c>
      <c r="D16" s="1">
        <v>18.2</v>
      </c>
      <c r="E16" s="1">
        <v>28.3</v>
      </c>
      <c r="F16" s="1">
        <v>3</v>
      </c>
      <c r="G16" s="1">
        <v>46.7</v>
      </c>
      <c r="H16" s="1">
        <v>7</v>
      </c>
      <c r="I16" s="1">
        <v>19.2</v>
      </c>
      <c r="J16" s="1">
        <v>27.5</v>
      </c>
      <c r="K16" t="str">
        <f t="shared" si="11"/>
        <v>0.971</v>
      </c>
      <c r="M16">
        <f t="shared" si="12"/>
        <v>0.97056537102473506</v>
      </c>
      <c r="N16" t="str">
        <f t="shared" si="13"/>
        <v>0.001</v>
      </c>
      <c r="O16" t="str">
        <f t="shared" si="14"/>
        <v>0.055</v>
      </c>
      <c r="Q16">
        <f t="shared" si="15"/>
        <v>5.3462897526490583E-4</v>
      </c>
      <c r="R16">
        <f t="shared" si="16"/>
        <v>5.505395688033219E-2</v>
      </c>
    </row>
    <row r="17" spans="1:18" x14ac:dyDescent="0.25">
      <c r="A17" s="1">
        <v>4</v>
      </c>
      <c r="B17" s="1">
        <v>44.2</v>
      </c>
      <c r="C17" s="1">
        <v>8</v>
      </c>
      <c r="D17" s="1">
        <v>16</v>
      </c>
      <c r="E17" s="1">
        <v>28.2</v>
      </c>
      <c r="F17" s="1">
        <v>4</v>
      </c>
      <c r="G17" s="1">
        <v>44.4</v>
      </c>
      <c r="H17" s="1">
        <v>8</v>
      </c>
      <c r="I17" s="1">
        <v>17</v>
      </c>
      <c r="J17" s="1">
        <v>27.4</v>
      </c>
      <c r="K17" t="str">
        <f t="shared" si="11"/>
        <v>0.970</v>
      </c>
      <c r="M17">
        <f t="shared" si="12"/>
        <v>0.97046524822695035</v>
      </c>
      <c r="N17" t="str">
        <f t="shared" si="13"/>
        <v>0.001</v>
      </c>
      <c r="O17" t="str">
        <f t="shared" si="14"/>
        <v>0.065</v>
      </c>
      <c r="Q17">
        <f t="shared" si="15"/>
        <v>6.3475177304961328E-4</v>
      </c>
      <c r="R17">
        <f t="shared" si="16"/>
        <v>6.5364202764865958E-2</v>
      </c>
    </row>
    <row r="18" spans="1:18" x14ac:dyDescent="0.25">
      <c r="K18" t="str">
        <f>M18</f>
        <v>0.969</v>
      </c>
      <c r="M18" t="str">
        <f>FIXED((M14+M15+M16+M17)/4,3-(1+INT(LOG10((M14+M15+M16+M17)/4))))</f>
        <v>0.969</v>
      </c>
      <c r="N18" t="str">
        <f>FIXED(SUM(Q14:Q17)/4,3)</f>
        <v>0.002</v>
      </c>
      <c r="O18" t="str">
        <f>FIXED(SUM(R14:R17)/4,3)</f>
        <v>0.193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Benzene Kim</dc:creator>
  <cp:lastModifiedBy>Benzene Kim</cp:lastModifiedBy>
  <dcterms:created xsi:type="dcterms:W3CDTF">2021-03-31T09:18:09Z</dcterms:created>
  <dcterms:modified xsi:type="dcterms:W3CDTF">2021-04-05T07:56:06Z</dcterms:modified>
</cp:coreProperties>
</file>