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5125" windowHeight="12210" activeTab="1"/>
  </bookViews>
  <sheets>
    <sheet sheetId="1" name="Daten" r:id="rId4"/>
    <sheet sheetId="2" name="Graphen" r:id="rId5"/>
  </sheets>
  <calcPr calcId="171027"/>
</workbook>
</file>

<file path=xl/sharedStrings.xml><?xml version="1.0" encoding="utf-8"?>
<sst xmlns="http://schemas.openxmlformats.org/spreadsheetml/2006/main" count="43" uniqueCount="33">
  <si>
    <t>Kursschwankung</t>
  </si>
  <si>
    <t>Bitcoin (0,01)</t>
  </si>
  <si>
    <t>Bitcoin Cash (0,1)</t>
  </si>
  <si>
    <t>Etherium (1)</t>
  </si>
  <si>
    <t>Ripple</t>
  </si>
  <si>
    <t>Einsatz</t>
  </si>
  <si>
    <t>Preis</t>
  </si>
  <si>
    <t>Gebühr</t>
  </si>
  <si>
    <t>Dafür Bitcoins</t>
  </si>
  <si>
    <t>Dafür Euro</t>
  </si>
  <si>
    <t>Differenz</t>
  </si>
  <si>
    <t>2017.12.29 21:29:32</t>
  </si>
  <si>
    <t>2017.12.29 21:31:15</t>
  </si>
  <si>
    <t>Meine Käufe</t>
  </si>
  <si>
    <t>Aktuelles Guthaben</t>
  </si>
  <si>
    <t>Trades</t>
  </si>
  <si>
    <t>Bitcoin</t>
  </si>
  <si>
    <t>Investiert</t>
  </si>
  <si>
    <t>Aktueller Kurs</t>
  </si>
  <si>
    <t>Aktueller Bestand</t>
  </si>
  <si>
    <t>Aktueller Gegenwert</t>
  </si>
  <si>
    <t>Menge</t>
  </si>
  <si>
    <t>Währung</t>
  </si>
  <si>
    <t>Kurs</t>
  </si>
  <si>
    <t>Volumen</t>
  </si>
  <si>
    <t>Bitcoins</t>
  </si>
  <si>
    <t>ETH</t>
  </si>
  <si>
    <t>XRP</t>
  </si>
  <si>
    <t>BTC</t>
  </si>
  <si>
    <t>Etherium</t>
  </si>
  <si>
    <t>Bitcoin Cash</t>
  </si>
  <si>
    <t>BCH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</si>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</sst>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_ ;-#,##0.0000 "/>
    <numFmt numFmtId="165" formatCode="#,##0.00_ ;-#,##0.00 "/>
    <numFmt numFmtId="166" formatCode="_-* #,##0.00 &quot;€&quot;_-;-* #,##0.00 &quot;€&quot;_-;_-* &quot;-&quot;?? &quot;€&quot;_-;_-@_-"/>
  </numFmts>
  <fonts count="5">
    <font>
      <color theme="1"/>
      <family val="2"/>
      <scheme val="minor"/>
      <sz val="11"/>
      <name val="Calibri"/>
    </font>
    <font>
      <b/>
      <color rgb="FF555555"/>
      <family val="2"/>
      <sz val="9"/>
      <name val="Arial"/>
    </font>
    <font>
      <color rgb="FF555555"/>
      <family val="2"/>
      <sz val="8"/>
      <name val="Arial"/>
    </font>
    <font>
      <color rgb="FF555555"/>
      <family val="2"/>
      <sz val="9"/>
      <name val="Arial"/>
    </font>
    <font>
      <b/>
      <color rgb="FF555555"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 style="medium">
        <color rgb="FFF1F1F1"/>
      </bottom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22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4" fontId="3" fillId="2" borderId="2" xfId="0" applyNumberFormat="1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 zoomScale="100" zoomScaleNormal="100">
      <selection activeCell="J32" sqref="J32"/>
    </sheetView>
  </sheetViews>
  <sheetFormatPr defaultRowHeight="15" outlineLevelRow="0" outlineLevelCol="0" x14ac:dyDescent="0.25"/>
  <cols>
    <col min="1" max="1" width="33.5703125" customWidth="1"/>
    <col min="3" max="4" width="15.140625" customWidth="1"/>
  </cols>
  <sheetData>
    <row r="1" spans="1:5" x14ac:dyDescent="0.25">
      <c r="A1" t="s">
        <v>0</v>
      </c>
      <c r="B1" s="1">
        <f>MAX(B3:B998)-MIN(B3:B998)</f>
        <v>6489</v>
      </c>
      <c r="C1" s="1">
        <f>MAX(C3:C998)-MIN(C3:C998)</f>
        <v>2043</v>
      </c>
      <c r="D1" s="1">
        <f>MAX(D3:D998)-MIN(D3:D998)</f>
        <v>295</v>
      </c>
      <c r="E1" s="1">
        <f>MAX(E3:E998)-MIN(E3:E998)</f>
        <v>0.2966</v>
      </c>
    </row>
    <row r="2" spans="2:5" x14ac:dyDescent="0.25">
      <c r="B2" t="s">
        <v>1</v>
      </c>
      <c r="C2" t="s">
        <v>2</v>
      </c>
      <c r="D2" t="s">
        <v>3</v>
      </c>
      <c r="E2" t="s">
        <v>4</v>
      </c>
    </row>
    <row r="3" ht="15.75" customHeight="1" spans="1:4" x14ac:dyDescent="0.25">
      <c r="A3" s="2">
        <v>43082.860416655094</v>
      </c>
      <c r="B3" s="3">
        <v>13425</v>
      </c>
      <c r="C3" s="4">
        <v>1279</v>
      </c>
      <c r="D3" s="5">
        <v>588.4</v>
      </c>
    </row>
    <row r="4" ht="15.75" customHeight="1" spans="1:5" x14ac:dyDescent="0.25">
      <c r="A4" s="2">
        <v>43082.86736108796</v>
      </c>
      <c r="B4" s="4">
        <v>13475</v>
      </c>
      <c r="C4" s="6">
        <v>1280</v>
      </c>
      <c r="D4" s="7">
        <v>586.9</v>
      </c>
      <c r="E4" s="7"/>
    </row>
    <row r="5" spans="1:4" x14ac:dyDescent="0.25">
      <c r="A5" s="2">
        <v>43082.874305543985</v>
      </c>
      <c r="B5" s="4">
        <v>13484.99</v>
      </c>
      <c r="C5" s="1">
        <v>1293.39</v>
      </c>
      <c r="D5">
        <v>574.8</v>
      </c>
    </row>
    <row r="6" spans="1:4" x14ac:dyDescent="0.25">
      <c r="A6" s="2">
        <v>43082.879166666666</v>
      </c>
      <c r="B6" s="4">
        <v>13481.97</v>
      </c>
      <c r="C6" s="4">
        <v>1289.99</v>
      </c>
      <c r="D6">
        <v>574</v>
      </c>
    </row>
    <row r="7" ht="15.75" customHeight="1" spans="1:4" x14ac:dyDescent="0.25">
      <c r="A7" s="2">
        <v>43082.882638877316</v>
      </c>
      <c r="B7" s="4">
        <v>13462.11</v>
      </c>
      <c r="C7" s="4">
        <v>1289.99</v>
      </c>
      <c r="D7" s="5">
        <v>578.5</v>
      </c>
    </row>
    <row r="8" spans="1:4" x14ac:dyDescent="0.25">
      <c r="A8" s="2">
        <v>43082.88611111111</v>
      </c>
      <c r="B8" s="8">
        <v>13434.9</v>
      </c>
      <c r="C8" s="4">
        <v>1289.99</v>
      </c>
      <c r="D8" s="5">
        <v>577.9</v>
      </c>
    </row>
    <row r="9" ht="15.75" customHeight="1" spans="1:4" x14ac:dyDescent="0.25">
      <c r="A9" s="2">
        <v>43082.8944444213</v>
      </c>
      <c r="B9" s="4">
        <v>13434.9</v>
      </c>
      <c r="C9" s="1">
        <v>1285</v>
      </c>
      <c r="D9">
        <v>570</v>
      </c>
    </row>
    <row r="10" ht="15.75" customHeight="1" spans="1:4" x14ac:dyDescent="0.25">
      <c r="A10" s="2">
        <v>43082.90833333333</v>
      </c>
      <c r="B10" s="4">
        <v>13394</v>
      </c>
      <c r="C10" s="8">
        <v>1289.99</v>
      </c>
      <c r="D10" s="7">
        <v>569</v>
      </c>
    </row>
    <row r="11" spans="1:4" x14ac:dyDescent="0.25">
      <c r="A11" s="2">
        <v>43082.943749976854</v>
      </c>
      <c r="B11" s="4">
        <v>13425</v>
      </c>
      <c r="C11" s="9">
        <v>1290</v>
      </c>
      <c r="D11">
        <v>579</v>
      </c>
    </row>
    <row r="12" spans="1:4" x14ac:dyDescent="0.25">
      <c r="A12" s="2">
        <v>43083.31111109954</v>
      </c>
      <c r="B12" s="1">
        <v>13340</v>
      </c>
      <c r="C12" s="4">
        <v>1450</v>
      </c>
      <c r="D12" s="5">
        <v>599</v>
      </c>
    </row>
    <row r="13" spans="1:4" x14ac:dyDescent="0.25">
      <c r="A13" s="2">
        <v>43083.83172451389</v>
      </c>
      <c r="B13">
        <v>13397</v>
      </c>
      <c r="C13">
        <v>1535</v>
      </c>
      <c r="D13">
        <v>568</v>
      </c>
    </row>
    <row r="14" spans="1:4" x14ac:dyDescent="0.25">
      <c r="A14" s="2">
        <v>43083.83374997685</v>
      </c>
      <c r="B14">
        <v>13395</v>
      </c>
      <c r="C14">
        <v>1535</v>
      </c>
      <c r="D14">
        <v>568</v>
      </c>
    </row>
    <row r="15" spans="1:4" x14ac:dyDescent="0.25">
      <c r="A15" s="2">
        <v>43083.8365740625</v>
      </c>
      <c r="B15">
        <v>13399</v>
      </c>
      <c r="C15">
        <v>1530</v>
      </c>
      <c r="D15">
        <v>567</v>
      </c>
    </row>
    <row r="16" spans="1:4" x14ac:dyDescent="0.25">
      <c r="A16" s="2">
        <v>43083.83920138889</v>
      </c>
      <c r="B16">
        <v>13399</v>
      </c>
      <c r="C16">
        <v>1530</v>
      </c>
      <c r="D16">
        <v>567</v>
      </c>
    </row>
    <row r="17" spans="1:4" x14ac:dyDescent="0.25">
      <c r="A17" s="2">
        <v>43084.29</v>
      </c>
      <c r="B17">
        <v>13698</v>
      </c>
      <c r="C17">
        <v>1444</v>
      </c>
      <c r="D17">
        <v>548</v>
      </c>
    </row>
    <row r="18" spans="1:15" x14ac:dyDescent="0.25">
      <c r="A18" s="2">
        <v>43085.370231458335</v>
      </c>
      <c r="B18">
        <v>14498</v>
      </c>
      <c r="C18">
        <v>1499</v>
      </c>
      <c r="D18">
        <v>584</v>
      </c>
      <c r="F18" t="s">
        <v>5</v>
      </c>
      <c r="G18" t="s">
        <v>6</v>
      </c>
      <c r="H18" t="s">
        <v>7</v>
      </c>
      <c r="I18" t="s">
        <v>8</v>
      </c>
      <c r="K18" t="s">
        <v>5</v>
      </c>
      <c r="L18" t="s">
        <v>7</v>
      </c>
      <c r="M18" t="s">
        <v>6</v>
      </c>
      <c r="N18" t="s">
        <v>9</v>
      </c>
      <c r="O18" t="s">
        <v>10</v>
      </c>
    </row>
    <row r="19" spans="1:15" x14ac:dyDescent="0.25">
      <c r="A19" s="2">
        <v>43085.37290508102</v>
      </c>
      <c r="B19">
        <v>14498</v>
      </c>
      <c r="C19">
        <v>1499</v>
      </c>
      <c r="D19">
        <v>585</v>
      </c>
      <c r="F19">
        <v>500</v>
      </c>
      <c r="G19" s="3">
        <v>13425</v>
      </c>
      <c r="H19">
        <f>F19*0.0011</f>
        <v>0.55</v>
      </c>
      <c r="I19">
        <f>1/(G19/F19)</f>
        <v>0.037243947858472994</v>
      </c>
      <c r="K19">
        <f>I19</f>
        <v>0.037243947858472994</v>
      </c>
      <c r="L19">
        <f>K19*0.001</f>
        <v>0.000037243947858472994</v>
      </c>
      <c r="M19">
        <v>12550</v>
      </c>
      <c r="N19">
        <f>K19*M19</f>
        <v>467.41154562383605</v>
      </c>
      <c r="O19">
        <f>N19-F19</f>
        <v>-32.58845437616395</v>
      </c>
    </row>
    <row r="20" spans="1:15" x14ac:dyDescent="0.25">
      <c r="A20" s="2">
        <v>43085.376064814816</v>
      </c>
      <c r="B20">
        <v>14498</v>
      </c>
      <c r="C20">
        <v>1499</v>
      </c>
      <c r="D20">
        <v>585</v>
      </c>
      <c r="F20">
        <v>500</v>
      </c>
      <c r="G20">
        <v>1279</v>
      </c>
      <c r="H20">
        <f>F20*0.0011</f>
        <v>0.55</v>
      </c>
      <c r="I20">
        <f>1/(G20/F20)</f>
        <v>0.39093041438623927</v>
      </c>
      <c r="K20">
        <f>I20</f>
        <v>0.39093041438623927</v>
      </c>
      <c r="L20">
        <f>K20*0.001</f>
        <v>0.0003909304143862393</v>
      </c>
      <c r="M20">
        <v>2235</v>
      </c>
      <c r="N20">
        <f>K20*M20</f>
        <v>873.7294761532447</v>
      </c>
      <c r="O20">
        <f>N20-F20</f>
        <v>373.7294761532447</v>
      </c>
    </row>
    <row r="21" spans="1:15" x14ac:dyDescent="0.25">
      <c r="A21" s="2">
        <v>43085.40385416667</v>
      </c>
      <c r="B21">
        <v>14500</v>
      </c>
      <c r="C21">
        <v>1499</v>
      </c>
      <c r="D21">
        <v>579</v>
      </c>
      <c r="F21">
        <v>500</v>
      </c>
      <c r="G21" s="5">
        <v>588.4</v>
      </c>
      <c r="H21">
        <f>F21*0.0011</f>
        <v>0.55</v>
      </c>
      <c r="I21">
        <f>1/(G21/F21)</f>
        <v>0.8497620666213461</v>
      </c>
      <c r="K21">
        <f>I21</f>
        <v>0.8497620666213461</v>
      </c>
      <c r="L21">
        <f>K21*0.001</f>
        <v>0.0008497620666213461</v>
      </c>
      <c r="M21">
        <v>642</v>
      </c>
      <c r="N21">
        <f>K21*M21</f>
        <v>545.5472467709042</v>
      </c>
      <c r="O21">
        <f>N21-F21</f>
        <v>45.54724677090417</v>
      </c>
    </row>
    <row r="22" spans="1:15" x14ac:dyDescent="0.25">
      <c r="A22" s="2">
        <v>43085.42554398148</v>
      </c>
      <c r="B22">
        <v>14339</v>
      </c>
      <c r="C22">
        <v>1499</v>
      </c>
      <c r="D22">
        <v>582</v>
      </c>
      <c r="F22">
        <v>500</v>
      </c>
      <c r="G22">
        <v>1.2</v>
      </c>
      <c r="H22">
        <v>0.01</v>
      </c>
      <c r="I22">
        <f>1/(G22/F22)</f>
        <v>416.6666666666667</v>
      </c>
      <c r="K22">
        <f>I22</f>
        <v>416.6666666666667</v>
      </c>
      <c r="L22">
        <f>K22*0.001</f>
        <v>0.4166666666666667</v>
      </c>
      <c r="M22">
        <v>1.4</v>
      </c>
      <c r="N22">
        <f>K22*M22</f>
        <v>583.3333333333334</v>
      </c>
      <c r="O22">
        <f>N22-F22</f>
        <v>83.33333333333337</v>
      </c>
    </row>
    <row r="23" spans="1:4" x14ac:dyDescent="0.25">
      <c r="A23" s="2">
        <v>43085.42649304398</v>
      </c>
      <c r="B23">
        <v>14557</v>
      </c>
      <c r="C23">
        <v>1499</v>
      </c>
      <c r="D23">
        <v>582</v>
      </c>
    </row>
    <row r="24" spans="1:4" x14ac:dyDescent="0.25">
      <c r="A24" s="2">
        <v>43085.447106458334</v>
      </c>
      <c r="B24">
        <v>14598</v>
      </c>
      <c r="C24">
        <v>1505</v>
      </c>
      <c r="D24">
        <v>579</v>
      </c>
    </row>
    <row r="25" spans="1:4" x14ac:dyDescent="0.25">
      <c r="A25" s="2">
        <v>43085.58038193287</v>
      </c>
      <c r="B25">
        <v>14969</v>
      </c>
      <c r="C25">
        <v>1513</v>
      </c>
      <c r="D25">
        <v>586</v>
      </c>
    </row>
    <row r="26" spans="1:4" x14ac:dyDescent="0.25">
      <c r="A26" s="2">
        <v>43085.595324050926</v>
      </c>
      <c r="B26">
        <v>15000</v>
      </c>
      <c r="C26">
        <v>1511</v>
      </c>
      <c r="D26">
        <v>585</v>
      </c>
    </row>
    <row r="27" spans="1:4" x14ac:dyDescent="0.25">
      <c r="A27" s="2">
        <v>43085.66239583334</v>
      </c>
      <c r="B27">
        <v>15178</v>
      </c>
      <c r="C27">
        <v>1497</v>
      </c>
      <c r="D27">
        <v>574</v>
      </c>
    </row>
    <row r="28" spans="1:4" x14ac:dyDescent="0.25">
      <c r="A28" s="2">
        <v>43085.76012731482</v>
      </c>
      <c r="B28">
        <v>15489</v>
      </c>
      <c r="C28">
        <v>1498</v>
      </c>
      <c r="D28">
        <v>573</v>
      </c>
    </row>
    <row r="29" spans="1:4" x14ac:dyDescent="0.25">
      <c r="A29" s="2">
        <v>43085.91917824074</v>
      </c>
      <c r="B29">
        <v>15798</v>
      </c>
      <c r="C29">
        <v>1495</v>
      </c>
      <c r="D29">
        <v>573</v>
      </c>
    </row>
    <row r="30" spans="1:4" x14ac:dyDescent="0.25">
      <c r="A30" s="2">
        <v>43085.94675924769</v>
      </c>
      <c r="B30">
        <v>15897</v>
      </c>
      <c r="C30">
        <v>1495</v>
      </c>
      <c r="D30">
        <v>577</v>
      </c>
    </row>
    <row r="31" spans="1:4" x14ac:dyDescent="0.25">
      <c r="A31" s="2">
        <v>43086.39868053241</v>
      </c>
      <c r="B31">
        <v>15650</v>
      </c>
      <c r="C31">
        <v>1497</v>
      </c>
      <c r="D31">
        <v>590</v>
      </c>
    </row>
    <row r="32" spans="1:4" x14ac:dyDescent="0.25">
      <c r="A32" s="2">
        <v>43086.544710636575</v>
      </c>
      <c r="B32">
        <v>15988</v>
      </c>
      <c r="C32">
        <v>1499</v>
      </c>
      <c r="D32">
        <v>586</v>
      </c>
    </row>
    <row r="33" spans="1:4" x14ac:dyDescent="0.25">
      <c r="A33" s="2">
        <v>43086.89803240741</v>
      </c>
      <c r="B33">
        <v>15479</v>
      </c>
      <c r="C33">
        <v>1494</v>
      </c>
      <c r="D33">
        <v>592</v>
      </c>
    </row>
    <row r="34" spans="1:4" x14ac:dyDescent="0.25">
      <c r="A34" s="2">
        <v>43086.924733796295</v>
      </c>
      <c r="B34">
        <v>15649</v>
      </c>
      <c r="C34">
        <v>1494</v>
      </c>
      <c r="D34">
        <v>592</v>
      </c>
    </row>
    <row r="35" spans="1:4" x14ac:dyDescent="0.25">
      <c r="A35" s="2">
        <v>43087.225381944445</v>
      </c>
      <c r="B35">
        <v>15580</v>
      </c>
      <c r="C35">
        <v>1490</v>
      </c>
      <c r="D35">
        <v>587</v>
      </c>
    </row>
    <row r="36" spans="1:4" x14ac:dyDescent="0.25">
      <c r="A36" s="2">
        <v>43087.7247337963</v>
      </c>
      <c r="B36">
        <v>15499</v>
      </c>
      <c r="C36">
        <v>1870</v>
      </c>
      <c r="D36">
        <v>624</v>
      </c>
    </row>
    <row r="37" spans="1:4" x14ac:dyDescent="0.25">
      <c r="A37" s="2">
        <v>43087.890451377316</v>
      </c>
      <c r="B37">
        <v>15539</v>
      </c>
      <c r="C37">
        <v>1766</v>
      </c>
      <c r="D37">
        <v>638</v>
      </c>
    </row>
    <row r="38" spans="1:4" x14ac:dyDescent="0.25">
      <c r="A38" s="2">
        <v>43087.908125</v>
      </c>
      <c r="B38">
        <v>15588</v>
      </c>
      <c r="C38">
        <v>1760</v>
      </c>
      <c r="D38">
        <v>649</v>
      </c>
    </row>
    <row r="39" spans="1:4" x14ac:dyDescent="0.25">
      <c r="A39" s="2">
        <v>43088.26417822917</v>
      </c>
      <c r="B39">
        <v>15546</v>
      </c>
      <c r="C39">
        <v>1804</v>
      </c>
      <c r="D39">
        <v>693</v>
      </c>
    </row>
    <row r="40" spans="1:4" x14ac:dyDescent="0.25">
      <c r="A40" s="2">
        <v>43088.85761572917</v>
      </c>
      <c r="B40">
        <v>15178</v>
      </c>
      <c r="C40">
        <v>2265</v>
      </c>
      <c r="D40">
        <v>710</v>
      </c>
    </row>
    <row r="41" spans="1:4" x14ac:dyDescent="0.25">
      <c r="A41" s="2">
        <v>43089.22134258102</v>
      </c>
      <c r="B41">
        <v>14331</v>
      </c>
      <c r="C41">
        <v>2748</v>
      </c>
      <c r="D41">
        <v>695</v>
      </c>
    </row>
    <row r="42" spans="1:4" x14ac:dyDescent="0.25">
      <c r="A42" s="2">
        <v>43089.93027777778</v>
      </c>
      <c r="B42">
        <v>13379</v>
      </c>
      <c r="C42">
        <v>3322</v>
      </c>
      <c r="D42">
        <v>661</v>
      </c>
    </row>
    <row r="43" spans="1:4" x14ac:dyDescent="0.25">
      <c r="A43" s="2">
        <v>43091.30023148148</v>
      </c>
      <c r="B43">
        <v>9499</v>
      </c>
      <c r="C43">
        <v>1629</v>
      </c>
      <c r="D43">
        <v>415</v>
      </c>
    </row>
    <row r="44" spans="1:4" x14ac:dyDescent="0.25">
      <c r="A44" s="2">
        <v>43091.74554398148</v>
      </c>
      <c r="B44">
        <v>10949</v>
      </c>
      <c r="C44">
        <v>2030</v>
      </c>
      <c r="D44">
        <v>539</v>
      </c>
    </row>
    <row r="45" spans="1:4" x14ac:dyDescent="0.25">
      <c r="A45" s="2">
        <v>43096.511099525465</v>
      </c>
      <c r="B45">
        <v>13199</v>
      </c>
      <c r="C45">
        <v>2362</v>
      </c>
      <c r="D45">
        <v>628</v>
      </c>
    </row>
    <row r="46" spans="1:4" x14ac:dyDescent="0.25">
      <c r="A46" s="2">
        <v>43096.956458333334</v>
      </c>
      <c r="B46">
        <v>13043</v>
      </c>
      <c r="C46">
        <v>2335</v>
      </c>
      <c r="D46">
        <v>623</v>
      </c>
    </row>
    <row r="47" spans="1:4" x14ac:dyDescent="0.25">
      <c r="A47" s="2">
        <v>43097.49694444444</v>
      </c>
      <c r="B47">
        <v>12199</v>
      </c>
      <c r="C47">
        <v>2184</v>
      </c>
      <c r="D47">
        <v>614</v>
      </c>
    </row>
    <row r="48" spans="1:4" x14ac:dyDescent="0.25">
      <c r="A48" s="2">
        <v>43097.71701388889</v>
      </c>
      <c r="B48">
        <v>12390</v>
      </c>
      <c r="C48">
        <v>2140</v>
      </c>
      <c r="D48">
        <v>624</v>
      </c>
    </row>
    <row r="49" spans="1:4" x14ac:dyDescent="0.25">
      <c r="A49" s="2">
        <v>43098.248148136576</v>
      </c>
      <c r="B49">
        <v>12591</v>
      </c>
      <c r="C49">
        <v>2173</v>
      </c>
      <c r="D49">
        <v>627</v>
      </c>
    </row>
    <row r="50" spans="1:4" x14ac:dyDescent="0.25">
      <c r="A50" s="2">
        <v>43098.31473377315</v>
      </c>
      <c r="B50">
        <v>12555</v>
      </c>
      <c r="C50">
        <v>2140</v>
      </c>
      <c r="D50">
        <v>625</v>
      </c>
    </row>
    <row r="51" spans="1:4" x14ac:dyDescent="0.25">
      <c r="A51" s="2">
        <v>43098.40153934028</v>
      </c>
      <c r="B51">
        <v>12399</v>
      </c>
      <c r="C51">
        <v>2110</v>
      </c>
      <c r="D51">
        <v>627</v>
      </c>
    </row>
    <row r="52" spans="1:4" x14ac:dyDescent="0.25">
      <c r="A52" s="2">
        <v>43098.5183912037</v>
      </c>
      <c r="B52">
        <v>12299</v>
      </c>
      <c r="C52">
        <v>2109</v>
      </c>
      <c r="D52">
        <v>632</v>
      </c>
    </row>
    <row r="53" spans="1:4" x14ac:dyDescent="0.25">
      <c r="A53" s="2">
        <v>43098.55631943287</v>
      </c>
      <c r="B53">
        <v>12301</v>
      </c>
      <c r="C53">
        <v>2093</v>
      </c>
      <c r="D53">
        <v>626</v>
      </c>
    </row>
    <row r="54" spans="1:5" x14ac:dyDescent="0.25">
      <c r="A54" s="2">
        <v>43098.71328703704</v>
      </c>
      <c r="B54">
        <v>12575</v>
      </c>
      <c r="C54">
        <v>2329</v>
      </c>
      <c r="D54">
        <v>642</v>
      </c>
      <c r="E54">
        <v>1.2072</v>
      </c>
    </row>
    <row r="55" spans="1:5" x14ac:dyDescent="0.25">
      <c r="A55" s="2">
        <v>43098.750925914355</v>
      </c>
      <c r="B55">
        <v>12545</v>
      </c>
      <c r="C55">
        <v>2214</v>
      </c>
      <c r="D55">
        <v>645</v>
      </c>
      <c r="E55">
        <v>1.3872</v>
      </c>
    </row>
    <row r="56" spans="1:5" x14ac:dyDescent="0.25">
      <c r="A56" s="2">
        <v>43098.7531944213</v>
      </c>
      <c r="B56">
        <v>12550</v>
      </c>
      <c r="C56">
        <v>2235.1</v>
      </c>
      <c r="D56">
        <v>642</v>
      </c>
      <c r="E56">
        <v>1.3931</v>
      </c>
    </row>
    <row r="57" spans="1:5" x14ac:dyDescent="0.25">
      <c r="A57" s="2">
        <v>43098.76490740741</v>
      </c>
      <c r="B57">
        <v>12500</v>
      </c>
      <c r="C57">
        <v>2269.2</v>
      </c>
      <c r="D57">
        <v>647.99</v>
      </c>
      <c r="E57">
        <v>1.3976</v>
      </c>
    </row>
    <row r="58" spans="1:5" x14ac:dyDescent="0.25">
      <c r="A58" s="2">
        <v>43098.80824074074</v>
      </c>
      <c r="B58">
        <v>12523</v>
      </c>
      <c r="C58">
        <v>2255</v>
      </c>
      <c r="D58">
        <v>639</v>
      </c>
      <c r="E58">
        <v>1.5038</v>
      </c>
    </row>
    <row r="59" spans="1:5" x14ac:dyDescent="0.25">
      <c r="A59" s="2">
        <v>43098.85217590278</v>
      </c>
      <c r="B59">
        <v>12500</v>
      </c>
      <c r="C59">
        <v>2268.8</v>
      </c>
      <c r="D59">
        <v>647.5</v>
      </c>
      <c r="E59">
        <v>1.59</v>
      </c>
    </row>
    <row r="60" spans="1:1" x14ac:dyDescent="0.25">
      <c r="A60" s="10">
        <v>43098.89494107639</v>
      </c>
    </row>
    <row r="61" spans="1:5" x14ac:dyDescent="0.25">
      <c r="A61" t="s">
        <v>11</v>
      </c>
      <c r="B61">
        <v>12439</v>
      </c>
      <c r="C61">
        <v>2248.8</v>
      </c>
      <c r="D61">
        <v>644.94</v>
      </c>
      <c r="E61">
        <v>1.5982</v>
      </c>
    </row>
    <row r="62" spans="1:1" x14ac:dyDescent="0.25">
      <c r="A62" s="10">
        <v>43098.8961419213</v>
      </c>
    </row>
    <row r="63" spans="1:5" x14ac:dyDescent="0.25">
      <c r="A63" t="s">
        <v>12</v>
      </c>
      <c r="B63">
        <v>12439</v>
      </c>
      <c r="C63">
        <v>2248.5</v>
      </c>
      <c r="D63">
        <v>644</v>
      </c>
      <c r="E63">
        <v>1.5982</v>
      </c>
    </row>
  </sheetData>
  <pageMargins left="0.7" right="0.7" top="0.787401575" bottom="0.787401575" header="0.3" footer="0.3"/>
  <pageSetup paperSize="9" orientation="portrait" horizontalDpi="4294967293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17.140625" customWidth="1"/>
    <col min="3" max="3" width="12" customWidth="1"/>
    <col min="4" max="5" width="9.42578125" customWidth="1"/>
    <col min="8" max="8" width="13.140625" customWidth="1"/>
    <col min="9" max="9" width="10.5703125" customWidth="1"/>
    <col min="12" max="12" width="11" customWidth="1"/>
    <col min="13" max="13" width="10.85546875" customWidth="1"/>
    <col min="14" max="14" width="16.5703125" customWidth="1"/>
    <col min="17" max="17" width="14" customWidth="1"/>
    <col min="18" max="18" width="9.42578125" customWidth="1"/>
  </cols>
  <sheetData>
    <row r="1" spans="1:14" x14ac:dyDescent="0.25">
      <c r="A1" t="s">
        <v>13</v>
      </c>
      <c r="G1" s="11" t="s">
        <v>14</v>
      </c>
      <c r="H1" s="11"/>
      <c r="I1" s="11"/>
      <c r="J1" s="11"/>
      <c r="K1" s="11"/>
      <c r="L1" s="11"/>
      <c r="N1" t="s">
        <v>15</v>
      </c>
    </row>
    <row r="2" ht="28.5" customHeight="1" spans="2:19" s="12" customFormat="1" x14ac:dyDescent="0.25">
      <c r="B2" s="13" t="s">
        <v>16</v>
      </c>
      <c r="C2" s="13"/>
      <c r="D2" s="13"/>
      <c r="E2" s="13"/>
      <c r="H2" s="14" t="s">
        <v>17</v>
      </c>
      <c r="I2" s="14" t="s">
        <v>18</v>
      </c>
      <c r="J2" s="14" t="s">
        <v>19</v>
      </c>
      <c r="K2" s="14" t="s">
        <v>20</v>
      </c>
      <c r="L2" s="14" t="s">
        <v>10</v>
      </c>
      <c r="O2" t="s">
        <v>21</v>
      </c>
      <c r="P2" t="s">
        <v>22</v>
      </c>
      <c r="Q2" t="s">
        <v>23</v>
      </c>
      <c r="S2" t="s">
        <v>22</v>
      </c>
    </row>
    <row r="3" spans="2:19" x14ac:dyDescent="0.25">
      <c r="B3" t="s">
        <v>21</v>
      </c>
      <c r="C3" t="s">
        <v>23</v>
      </c>
      <c r="D3" t="s">
        <v>24</v>
      </c>
      <c r="E3" t="s">
        <v>22</v>
      </c>
      <c r="G3" t="s">
        <v>25</v>
      </c>
      <c r="H3">
        <f>SUMIF(E4:E999,"BTC",(D4:D999))</f>
        <v>134</v>
      </c>
      <c r="I3" s="15">
        <f>INDEX(Daten!B:B,MAX(ISNUMBER(Daten!B3:B999)*ROW(Daten!B3:B999)))</f>
        <v>12500</v>
      </c>
      <c r="J3">
        <f>SUMIF(E4:E999,"BTC",(B4:B999))</f>
        <v>0.01</v>
      </c>
      <c r="K3">
        <f>I3*J3*0.99</f>
        <v>123.75</v>
      </c>
      <c r="L3">
        <f>K3-H3</f>
        <v>-10.25</v>
      </c>
      <c r="N3" s="2">
        <v>43098.54166664352</v>
      </c>
      <c r="O3">
        <v>0.19</v>
      </c>
      <c r="P3" t="s">
        <v>26</v>
      </c>
      <c r="Q3" s="16">
        <f>O3/R3</f>
        <v>0.0018897951064253034</v>
      </c>
      <c r="R3" s="17">
        <v>100.54</v>
      </c>
      <c r="S3" t="s">
        <v>27</v>
      </c>
    </row>
    <row r="4" spans="1:12" x14ac:dyDescent="0.25">
      <c r="A4" s="2">
        <v>43096.54166664352</v>
      </c>
      <c r="B4">
        <v>0.01</v>
      </c>
      <c r="C4" s="18">
        <v>13400</v>
      </c>
      <c r="D4" s="18">
        <f>C4*B4</f>
        <v>134</v>
      </c>
      <c r="E4" t="s">
        <v>28</v>
      </c>
      <c r="G4" s="19" t="s">
        <v>29</v>
      </c>
      <c r="H4">
        <f>SUMIF(E4:E999,"ETH",(D4:D999))</f>
        <v>123.5</v>
      </c>
      <c r="I4" s="15">
        <f>INDEX(Daten!D:D,MAX(ISNUMBER(Daten!D4:D1000)*ROW(Daten!D4:D1000)))</f>
        <v>647.5</v>
      </c>
      <c r="J4">
        <f>SUMIF(E4:E999,"ETH",(B4:B999))-SUMIF(P:P,"ETH",O:O)</f>
        <v>0</v>
      </c>
      <c r="K4">
        <f t="shared" ref="K4:K5" si="0">I4*J4*0.99</f>
        <v>0</v>
      </c>
      <c r="L4">
        <f t="shared" ref="L4:L5" si="1">K4-H4</f>
        <v>-123.5</v>
      </c>
    </row>
    <row r="5" spans="1:12" x14ac:dyDescent="0.25">
      <c r="A5" s="2">
        <v>43096.54166664352</v>
      </c>
      <c r="B5">
        <v>0.19</v>
      </c>
      <c r="C5" s="18">
        <v>650</v>
      </c>
      <c r="D5" s="18">
        <f>C5*B5</f>
        <v>123.5</v>
      </c>
      <c r="E5" t="s">
        <v>26</v>
      </c>
      <c r="G5" t="s">
        <v>30</v>
      </c>
      <c r="H5">
        <f>SUMIF(E6:E1001,"BCH",(D6:D1001))</f>
        <v>238.8</v>
      </c>
      <c r="I5" s="15">
        <f>INDEX(Daten!C:C,MAX(ISNUMBER(Daten!C4:C1001)*ROW(Daten!C4:C1001)))</f>
        <v>2268.8</v>
      </c>
      <c r="J5">
        <f>SUMIF(E4:E999,"BCH",(B4:B999))</f>
        <v>0.1</v>
      </c>
      <c r="K5">
        <f t="shared" si="0"/>
        <v>224.61120000000003</v>
      </c>
      <c r="L5">
        <f t="shared" si="1"/>
        <v>-14.188799999999986</v>
      </c>
    </row>
    <row r="6" spans="1:12" x14ac:dyDescent="0.25">
      <c r="A6" s="2">
        <v>43096.54166664352</v>
      </c>
      <c r="B6">
        <v>0.1</v>
      </c>
      <c r="C6" s="18">
        <v>2388</v>
      </c>
      <c r="D6" s="18">
        <f>C6*B6</f>
        <v>238.8</v>
      </c>
      <c r="E6" t="s">
        <v>31</v>
      </c>
      <c r="G6" t="s">
        <v>4</v>
      </c>
      <c r="H6">
        <f>SUMIF(E4:E999,"RXP",(D4:D999))</f>
        <v>0</v>
      </c>
      <c r="I6" s="15">
        <f>INDEX(Daten!E:E,MAX(ISNUMBER(Daten!E3:E1000)*ROW(Daten!E3:E1000)))</f>
        <v>1.59</v>
      </c>
      <c r="J6">
        <f>SUMIF(S:S,"XRP",R:R)</f>
        <v>100.54</v>
      </c>
      <c r="K6">
        <f>I6*J6*0.99</f>
        <v>158.260014</v>
      </c>
      <c r="L6">
        <f>K6-H6</f>
        <v>158.260014</v>
      </c>
    </row>
    <row r="7" spans="3:11" x14ac:dyDescent="0.25">
      <c r="C7" s="18"/>
      <c r="D7" s="18"/>
      <c r="G7" t="s">
        <v>32</v>
      </c>
      <c r="H7">
        <f>SUM(H3:H6)</f>
        <v>496.3</v>
      </c>
      <c r="K7">
        <f>SUM(K3:K6)</f>
        <v>506.62121400000007</v>
      </c>
    </row>
    <row r="8" spans="3:4" x14ac:dyDescent="0.25">
      <c r="C8" s="18"/>
      <c r="D8" s="18"/>
    </row>
    <row r="9" spans="3:4" x14ac:dyDescent="0.25">
      <c r="C9" s="18"/>
      <c r="D9" s="18"/>
    </row>
    <row r="10" spans="3:4" x14ac:dyDescent="0.25">
      <c r="C10" s="18"/>
      <c r="D10" s="18"/>
    </row>
    <row r="11" spans="3:4" x14ac:dyDescent="0.25">
      <c r="C11" s="18"/>
      <c r="D11" s="18"/>
    </row>
    <row r="12" spans="3:4" x14ac:dyDescent="0.25">
      <c r="C12" s="18"/>
      <c r="D12" s="18"/>
    </row>
    <row r="13" spans="3:4" x14ac:dyDescent="0.25">
      <c r="C13" s="18"/>
      <c r="D13" s="18"/>
    </row>
    <row r="14" spans="3:4" x14ac:dyDescent="0.25">
      <c r="C14" s="18"/>
      <c r="D14" s="18"/>
    </row>
    <row r="15" spans="3:4" x14ac:dyDescent="0.25">
      <c r="C15" s="18"/>
      <c r="D15" s="18"/>
    </row>
    <row r="16" spans="3:4" x14ac:dyDescent="0.25">
      <c r="C16" s="18"/>
      <c r="D16" s="18"/>
    </row>
    <row r="17" spans="3:4" x14ac:dyDescent="0.25">
      <c r="C17" s="18"/>
      <c r="D17" s="18"/>
    </row>
    <row r="18" spans="3:4" x14ac:dyDescent="0.25">
      <c r="C18" s="18"/>
      <c r="D18" s="18"/>
    </row>
  </sheetData>
  <mergeCells count="2">
    <mergeCell ref="G1:L1"/>
    <mergeCell ref="B2:D2"/>
  </mergeCells>
  <pageMargins left="0.7" right="0.7" top="0.787401575" bottom="0.787401575" header="0.3" footer="0.3"/>
  <pageSetup paperSize="9" orientation="portrait" horizontalDpi="4294967293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2017-12-13T19:31:51Z</dcterms:created>
  <dcterms:modified xsi:type="dcterms:W3CDTF">2017-12-29T20:28:59Z</dcterms:modified>
</cp:coreProperties>
</file>