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\Underwater_robotics\Homework\"/>
    </mc:Choice>
  </mc:AlternateContent>
  <xr:revisionPtr revIDLastSave="0" documentId="13_ncr:1_{35693EC0-670A-48B1-B97C-5A7AF6306E10}" xr6:coauthVersionLast="47" xr6:coauthVersionMax="47" xr10:uidLastSave="{00000000-0000-0000-0000-000000000000}"/>
  <bookViews>
    <workbookView xWindow="-108" yWindow="-108" windowWidth="23256" windowHeight="12576" xr2:uid="{5E9517CA-5EB6-4BDB-B1BF-2C8D7EE77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I13" i="1" s="1"/>
  <c r="H12" i="1"/>
  <c r="I12" i="1" s="1"/>
  <c r="H11" i="1"/>
  <c r="I11" i="1" s="1"/>
  <c r="H5" i="1"/>
  <c r="H4" i="1"/>
  <c r="I4" i="1" s="1"/>
  <c r="H6" i="1"/>
  <c r="H9" i="1"/>
  <c r="I9" i="1" s="1"/>
  <c r="H10" i="1"/>
  <c r="I10" i="1" s="1"/>
  <c r="H7" i="1"/>
  <c r="I7" i="1" s="1"/>
  <c r="H8" i="1"/>
  <c r="I8" i="1" s="1"/>
  <c r="C23" i="1"/>
  <c r="D23" i="1" s="1"/>
  <c r="C25" i="1"/>
  <c r="D25" i="1" s="1"/>
  <c r="D22" i="1"/>
  <c r="C21" i="1"/>
  <c r="D21" i="1" s="1"/>
  <c r="C22" i="1"/>
  <c r="C19" i="1"/>
  <c r="D19" i="1" s="1"/>
  <c r="C20" i="1"/>
  <c r="D20" i="1" s="1"/>
  <c r="D18" i="1"/>
  <c r="C16" i="1"/>
  <c r="D16" i="1" s="1"/>
  <c r="C17" i="1"/>
  <c r="D17" i="1" s="1"/>
  <c r="C18" i="1"/>
  <c r="G4" i="1"/>
  <c r="G6" i="1" s="1"/>
  <c r="B1" i="1"/>
  <c r="C7" i="1" s="1"/>
  <c r="D7" i="1" s="1"/>
  <c r="I6" i="1" l="1"/>
  <c r="C9" i="1"/>
  <c r="D9" i="1" s="1"/>
  <c r="C15" i="1"/>
  <c r="D15" i="1" s="1"/>
  <c r="C10" i="1"/>
  <c r="D10" i="1" s="1"/>
  <c r="C6" i="1"/>
  <c r="D6" i="1" s="1"/>
  <c r="C11" i="1"/>
  <c r="D11" i="1" s="1"/>
  <c r="C12" i="1"/>
  <c r="D12" i="1" s="1"/>
  <c r="G5" i="1"/>
  <c r="I5" i="1" s="1"/>
  <c r="C13" i="1"/>
  <c r="D13" i="1" s="1"/>
  <c r="C8" i="1"/>
  <c r="D8" i="1" s="1"/>
  <c r="C14" i="1"/>
  <c r="D14" i="1" s="1"/>
  <c r="C5" i="1"/>
  <c r="D5" i="1" s="1"/>
  <c r="C4" i="1"/>
  <c r="D4" i="1" s="1"/>
</calcChain>
</file>

<file path=xl/sharedStrings.xml><?xml version="1.0" encoding="utf-8"?>
<sst xmlns="http://schemas.openxmlformats.org/spreadsheetml/2006/main" count="50" uniqueCount="40">
  <si>
    <t>Constant</t>
  </si>
  <si>
    <t>Dimension</t>
  </si>
  <si>
    <t>Pixels</t>
  </si>
  <si>
    <t>Length (mm)</t>
  </si>
  <si>
    <t>Length (m)</t>
  </si>
  <si>
    <t>Antena Height - bottom part</t>
  </si>
  <si>
    <t>Antena Height - middle part</t>
  </si>
  <si>
    <t>Antena Height - top part</t>
  </si>
  <si>
    <t>Antena Width - bottom and middle parts</t>
  </si>
  <si>
    <t>Antena Width - top part</t>
  </si>
  <si>
    <t>Antena Thickness - bottom part</t>
  </si>
  <si>
    <t>Antena Thickness - middle part</t>
  </si>
  <si>
    <t>Antena Thickness - top part</t>
  </si>
  <si>
    <t>USBL - Radius</t>
  </si>
  <si>
    <t>USBL - Height</t>
  </si>
  <si>
    <t>Aproximations</t>
  </si>
  <si>
    <t>Antena - Height</t>
  </si>
  <si>
    <t>Antena - Width</t>
  </si>
  <si>
    <t>Antena - Thickness</t>
  </si>
  <si>
    <t>Thruster Fin - Length</t>
  </si>
  <si>
    <t>Thruster Fin - Thickness</t>
  </si>
  <si>
    <t>Thruster Fin - Width</t>
  </si>
  <si>
    <t>Thruster - Length</t>
  </si>
  <si>
    <t>Thruster - Radius</t>
  </si>
  <si>
    <t>Thruster back part - Length</t>
  </si>
  <si>
    <t>Thruster back part - Radius</t>
  </si>
  <si>
    <t>Thruster back part - Thickness</t>
  </si>
  <si>
    <t>QQ - Height</t>
  </si>
  <si>
    <t>QQ - Radius</t>
  </si>
  <si>
    <t>Thruster - Width</t>
  </si>
  <si>
    <t>Submarine body</t>
  </si>
  <si>
    <t>USBL</t>
  </si>
  <si>
    <t>QQ</t>
  </si>
  <si>
    <t>Antenna</t>
  </si>
  <si>
    <t>Right thruster</t>
  </si>
  <si>
    <t>Left thruster</t>
  </si>
  <si>
    <t>Body</t>
  </si>
  <si>
    <t>x (m)</t>
  </si>
  <si>
    <t>y (m)</t>
  </si>
  <si>
    <t>z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</si>
</sst>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2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D1EF-6F35-45C2-8D8B-6F5860FA25A8}">
  <dimension ref="A1:I25"/>
  <sheetViews>
    <sheetView tabSelected="1" workbookViewId="0">
      <selection activeCell="F26" sqref="F26"/>
    </sheetView>
  </sheetViews>
  <sheetFormatPr defaultRowHeight="14.4" x14ac:dyDescent="0.3"/>
  <cols>
    <col min="1" max="1" width="33.5546875" customWidth="1"/>
    <col min="3" max="3" width="12.33203125" customWidth="1"/>
    <col min="4" max="4" width="10.109375" customWidth="1"/>
    <col min="6" max="6" width="17.33203125" customWidth="1"/>
    <col min="7" max="7" width="11.33203125" customWidth="1"/>
    <col min="8" max="8" width="13" customWidth="1"/>
    <col min="9" max="9" width="12.44140625" customWidth="1"/>
    <col min="10" max="10" width="9.77734375" customWidth="1"/>
  </cols>
  <sheetData>
    <row r="1" spans="1:9" x14ac:dyDescent="0.3">
      <c r="A1" t="s">
        <v>0</v>
      </c>
      <c r="B1">
        <f>1600/496</f>
        <v>3.225806451612903</v>
      </c>
      <c r="F1" t="s">
        <v>15</v>
      </c>
    </row>
    <row r="2" spans="1:9" ht="15" thickBot="1" x14ac:dyDescent="0.35"/>
    <row r="3" spans="1:9" ht="15" thickBot="1" x14ac:dyDescent="0.35">
      <c r="A3" s="3" t="s">
        <v>1</v>
      </c>
      <c r="B3" s="4" t="s">
        <v>2</v>
      </c>
      <c r="C3" s="4" t="s">
        <v>3</v>
      </c>
      <c r="D3" s="5" t="s">
        <v>4</v>
      </c>
      <c r="F3" s="3" t="s">
        <v>1</v>
      </c>
      <c r="G3" s="4" t="s">
        <v>2</v>
      </c>
      <c r="H3" s="4" t="s">
        <v>3</v>
      </c>
      <c r="I3" s="5" t="s">
        <v>4</v>
      </c>
    </row>
    <row r="4" spans="1:9" x14ac:dyDescent="0.3">
      <c r="A4" s="6" t="s">
        <v>5</v>
      </c>
      <c r="B4" s="7">
        <v>17</v>
      </c>
      <c r="C4" s="7">
        <f t="shared" ref="C4:C25" si="0">$B$1*B4</f>
        <v>54.838709677419352</v>
      </c>
      <c r="D4" s="8">
        <f t="shared" ref="D4:D25" si="1">C4/1000</f>
        <v>5.4838709677419349E-2</v>
      </c>
      <c r="F4" s="6" t="s">
        <v>16</v>
      </c>
      <c r="G4" s="7">
        <f>B4+B5+B6</f>
        <v>81</v>
      </c>
      <c r="H4" s="7">
        <f>ROUNDDOWN($B$1*G4,0)</f>
        <v>261</v>
      </c>
      <c r="I4" s="8">
        <f>H4/1000</f>
        <v>0.26100000000000001</v>
      </c>
    </row>
    <row r="5" spans="1:9" x14ac:dyDescent="0.3">
      <c r="A5" s="21" t="s">
        <v>6</v>
      </c>
      <c r="B5" s="22">
        <v>54</v>
      </c>
      <c r="C5" s="22">
        <f t="shared" si="0"/>
        <v>174.19354838709677</v>
      </c>
      <c r="D5" s="23">
        <f t="shared" si="1"/>
        <v>0.17419354838709677</v>
      </c>
      <c r="F5" s="21" t="s">
        <v>17</v>
      </c>
      <c r="G5" s="22">
        <f>((B4+B5)*B7+B6*B8)/G4</f>
        <v>21.37037037037037</v>
      </c>
      <c r="H5" s="22">
        <f>ROUNDUP($B$1*G5,0)</f>
        <v>69</v>
      </c>
      <c r="I5" s="23">
        <f t="shared" ref="I5:I13" si="2">H5/1000</f>
        <v>6.9000000000000006E-2</v>
      </c>
    </row>
    <row r="6" spans="1:9" ht="15" thickBot="1" x14ac:dyDescent="0.35">
      <c r="A6" s="24" t="s">
        <v>7</v>
      </c>
      <c r="B6" s="25">
        <v>10</v>
      </c>
      <c r="C6" s="25">
        <f t="shared" si="0"/>
        <v>32.258064516129032</v>
      </c>
      <c r="D6" s="26">
        <f t="shared" si="1"/>
        <v>3.2258064516129031E-2</v>
      </c>
      <c r="F6" s="12" t="s">
        <v>18</v>
      </c>
      <c r="G6" s="13">
        <f>(B4*B9+B5*B10+B6*B11)/G4</f>
        <v>10.716049382716049</v>
      </c>
      <c r="H6" s="13">
        <f>ROUNDUP($B$1*G6,0)</f>
        <v>35</v>
      </c>
      <c r="I6" s="14">
        <f t="shared" si="2"/>
        <v>3.5000000000000003E-2</v>
      </c>
    </row>
    <row r="7" spans="1:9" ht="15" thickTop="1" x14ac:dyDescent="0.3">
      <c r="A7" s="18" t="s">
        <v>8</v>
      </c>
      <c r="B7" s="19">
        <v>21</v>
      </c>
      <c r="C7" s="19">
        <f t="shared" si="0"/>
        <v>67.741935483870961</v>
      </c>
      <c r="D7" s="20">
        <f t="shared" si="1"/>
        <v>6.774193548387096E-2</v>
      </c>
      <c r="F7" s="18" t="s">
        <v>14</v>
      </c>
      <c r="G7" s="19">
        <v>17</v>
      </c>
      <c r="H7" s="19">
        <f>ROUNDUP($B$1*G7,0)</f>
        <v>55</v>
      </c>
      <c r="I7" s="20">
        <f t="shared" si="2"/>
        <v>5.5E-2</v>
      </c>
    </row>
    <row r="8" spans="1:9" ht="15" thickBot="1" x14ac:dyDescent="0.35">
      <c r="A8" s="24" t="s">
        <v>9</v>
      </c>
      <c r="B8" s="25">
        <v>24</v>
      </c>
      <c r="C8" s="25">
        <f t="shared" si="0"/>
        <v>77.419354838709666</v>
      </c>
      <c r="D8" s="26">
        <f t="shared" si="1"/>
        <v>7.7419354838709667E-2</v>
      </c>
      <c r="F8" s="12" t="s">
        <v>13</v>
      </c>
      <c r="G8" s="13">
        <v>9</v>
      </c>
      <c r="H8" s="13">
        <f>ROUNDDOWN($B$1*G8,0)</f>
        <v>29</v>
      </c>
      <c r="I8" s="14">
        <f t="shared" si="2"/>
        <v>2.9000000000000001E-2</v>
      </c>
    </row>
    <row r="9" spans="1:9" ht="15" thickTop="1" x14ac:dyDescent="0.3">
      <c r="A9" s="18" t="s">
        <v>10</v>
      </c>
      <c r="B9" s="19">
        <v>18</v>
      </c>
      <c r="C9" s="19">
        <f t="shared" si="0"/>
        <v>58.064516129032256</v>
      </c>
      <c r="D9" s="20">
        <f t="shared" si="1"/>
        <v>5.8064516129032254E-2</v>
      </c>
      <c r="F9" s="18" t="s">
        <v>27</v>
      </c>
      <c r="G9" s="19">
        <v>11</v>
      </c>
      <c r="H9" s="19">
        <f>ROUNDUP($B$1*G9,1)</f>
        <v>35.5</v>
      </c>
      <c r="I9" s="20">
        <f t="shared" si="2"/>
        <v>3.5499999999999997E-2</v>
      </c>
    </row>
    <row r="10" spans="1:9" ht="15" thickBot="1" x14ac:dyDescent="0.35">
      <c r="A10" s="9" t="s">
        <v>11</v>
      </c>
      <c r="B10" s="10">
        <v>8</v>
      </c>
      <c r="C10" s="10">
        <f t="shared" si="0"/>
        <v>25.806451612903224</v>
      </c>
      <c r="D10" s="11">
        <f t="shared" si="1"/>
        <v>2.5806451612903226E-2</v>
      </c>
      <c r="F10" s="12" t="s">
        <v>28</v>
      </c>
      <c r="G10" s="13">
        <v>9</v>
      </c>
      <c r="H10" s="13">
        <f>ROUNDDOWN($B$1*G10,0)</f>
        <v>29</v>
      </c>
      <c r="I10" s="14">
        <f t="shared" si="2"/>
        <v>2.9000000000000001E-2</v>
      </c>
    </row>
    <row r="11" spans="1:9" ht="15" thickBot="1" x14ac:dyDescent="0.35">
      <c r="A11" s="15" t="s">
        <v>12</v>
      </c>
      <c r="B11" s="16">
        <v>13</v>
      </c>
      <c r="C11" s="16">
        <f t="shared" si="0"/>
        <v>41.935483870967737</v>
      </c>
      <c r="D11" s="17">
        <f t="shared" si="1"/>
        <v>4.1935483870967738E-2</v>
      </c>
      <c r="F11" s="18" t="s">
        <v>22</v>
      </c>
      <c r="G11" s="19">
        <v>75</v>
      </c>
      <c r="H11" s="19">
        <f>ROUNDDOWN($B$1*G11,0)</f>
        <v>241</v>
      </c>
      <c r="I11" s="20">
        <f t="shared" si="2"/>
        <v>0.24099999999999999</v>
      </c>
    </row>
    <row r="12" spans="1:9" x14ac:dyDescent="0.3">
      <c r="A12" s="6" t="s">
        <v>14</v>
      </c>
      <c r="B12" s="7">
        <v>17</v>
      </c>
      <c r="C12" s="7">
        <f t="shared" si="0"/>
        <v>54.838709677419352</v>
      </c>
      <c r="D12" s="8">
        <f t="shared" si="1"/>
        <v>5.4838709677419349E-2</v>
      </c>
      <c r="F12" s="9" t="s">
        <v>23</v>
      </c>
      <c r="G12" s="10">
        <v>14</v>
      </c>
      <c r="H12" s="10">
        <f>ROUNDDOWN($B$1*G12,0)</f>
        <v>45</v>
      </c>
      <c r="I12" s="11">
        <f t="shared" si="2"/>
        <v>4.4999999999999998E-2</v>
      </c>
    </row>
    <row r="13" spans="1:9" ht="15" thickBot="1" x14ac:dyDescent="0.35">
      <c r="A13" s="15" t="s">
        <v>13</v>
      </c>
      <c r="B13" s="16">
        <v>9</v>
      </c>
      <c r="C13" s="16">
        <f t="shared" si="0"/>
        <v>29.032258064516128</v>
      </c>
      <c r="D13" s="17">
        <f t="shared" si="1"/>
        <v>2.9032258064516127E-2</v>
      </c>
      <c r="F13" s="15" t="s">
        <v>29</v>
      </c>
      <c r="G13" s="16">
        <v>33</v>
      </c>
      <c r="H13" s="16">
        <f>ROUNDDOWN($B$1*G13,0)</f>
        <v>106</v>
      </c>
      <c r="I13" s="17">
        <f t="shared" si="2"/>
        <v>0.106</v>
      </c>
    </row>
    <row r="14" spans="1:9" ht="15" thickBot="1" x14ac:dyDescent="0.35">
      <c r="A14" s="6" t="s">
        <v>27</v>
      </c>
      <c r="B14" s="7">
        <v>11</v>
      </c>
      <c r="C14" s="7">
        <f t="shared" si="0"/>
        <v>35.483870967741936</v>
      </c>
      <c r="D14" s="8">
        <f t="shared" si="1"/>
        <v>3.5483870967741936E-2</v>
      </c>
    </row>
    <row r="15" spans="1:9" ht="15" thickBot="1" x14ac:dyDescent="0.35">
      <c r="A15" s="15" t="s">
        <v>28</v>
      </c>
      <c r="B15" s="16">
        <v>9</v>
      </c>
      <c r="C15" s="16">
        <f t="shared" si="0"/>
        <v>29.032258064516128</v>
      </c>
      <c r="D15" s="17">
        <f t="shared" si="1"/>
        <v>2.9032258064516127E-2</v>
      </c>
      <c r="F15" s="3" t="s">
        <v>36</v>
      </c>
      <c r="G15" s="4" t="s">
        <v>37</v>
      </c>
      <c r="H15" s="4" t="s">
        <v>38</v>
      </c>
      <c r="I15" s="5" t="s">
        <v>39</v>
      </c>
    </row>
    <row r="16" spans="1:9" x14ac:dyDescent="0.3">
      <c r="A16" s="6" t="s">
        <v>19</v>
      </c>
      <c r="B16" s="7">
        <v>50</v>
      </c>
      <c r="C16" s="7">
        <f t="shared" si="0"/>
        <v>161.29032258064515</v>
      </c>
      <c r="D16" s="8">
        <f t="shared" si="1"/>
        <v>0.16129032258064516</v>
      </c>
      <c r="F16" s="6" t="s">
        <v>30</v>
      </c>
      <c r="G16" s="7">
        <v>5.4800000000000001E-2</v>
      </c>
      <c r="H16" s="7">
        <v>0</v>
      </c>
      <c r="I16" s="8">
        <v>0</v>
      </c>
    </row>
    <row r="17" spans="1:9" x14ac:dyDescent="0.3">
      <c r="A17" s="21" t="s">
        <v>20</v>
      </c>
      <c r="B17" s="22">
        <v>6</v>
      </c>
      <c r="C17" s="22">
        <f t="shared" si="0"/>
        <v>19.354838709677416</v>
      </c>
      <c r="D17" s="23">
        <f t="shared" si="1"/>
        <v>1.9354838709677417E-2</v>
      </c>
      <c r="F17" s="21" t="s">
        <v>31</v>
      </c>
      <c r="G17" s="22">
        <v>0.44</v>
      </c>
      <c r="H17" s="22">
        <v>0</v>
      </c>
      <c r="I17" s="23">
        <v>-0.14000000000000001</v>
      </c>
    </row>
    <row r="18" spans="1:9" ht="15" thickBot="1" x14ac:dyDescent="0.35">
      <c r="A18" s="24" t="s">
        <v>21</v>
      </c>
      <c r="B18" s="25">
        <v>8</v>
      </c>
      <c r="C18" s="25">
        <f t="shared" si="0"/>
        <v>25.806451612903224</v>
      </c>
      <c r="D18" s="26">
        <f t="shared" si="1"/>
        <v>2.5806451612903226E-2</v>
      </c>
      <c r="F18" s="6" t="s">
        <v>32</v>
      </c>
      <c r="G18" s="7">
        <v>0.70320000000000005</v>
      </c>
      <c r="H18" s="7">
        <v>0</v>
      </c>
      <c r="I18" s="8">
        <v>-0.13</v>
      </c>
    </row>
    <row r="19" spans="1:9" ht="15" thickTop="1" x14ac:dyDescent="0.3">
      <c r="A19" s="18" t="s">
        <v>22</v>
      </c>
      <c r="B19" s="19">
        <v>62</v>
      </c>
      <c r="C19" s="19">
        <f t="shared" si="0"/>
        <v>200</v>
      </c>
      <c r="D19" s="20">
        <f t="shared" si="1"/>
        <v>0.2</v>
      </c>
      <c r="F19" s="21" t="s">
        <v>33</v>
      </c>
      <c r="G19" s="22">
        <v>-0.39029999999999998</v>
      </c>
      <c r="H19" s="22">
        <v>0</v>
      </c>
      <c r="I19" s="23">
        <v>-0.245</v>
      </c>
    </row>
    <row r="20" spans="1:9" ht="15" thickBot="1" x14ac:dyDescent="0.35">
      <c r="A20" s="24" t="s">
        <v>23</v>
      </c>
      <c r="B20" s="25">
        <v>11</v>
      </c>
      <c r="C20" s="25">
        <f t="shared" si="0"/>
        <v>35.483870967741936</v>
      </c>
      <c r="D20" s="26">
        <f t="shared" si="1"/>
        <v>3.5483870967741936E-2</v>
      </c>
      <c r="F20" s="6" t="s">
        <v>34</v>
      </c>
      <c r="G20" s="7">
        <v>-0.49</v>
      </c>
      <c r="H20" s="7">
        <v>0.16200000000000001</v>
      </c>
      <c r="I20" s="8">
        <v>0</v>
      </c>
    </row>
    <row r="21" spans="1:9" ht="15" thickTop="1" x14ac:dyDescent="0.3">
      <c r="A21" s="18" t="s">
        <v>24</v>
      </c>
      <c r="B21" s="19">
        <v>16</v>
      </c>
      <c r="C21" s="19">
        <f t="shared" si="0"/>
        <v>51.612903225806448</v>
      </c>
      <c r="D21" s="20">
        <f t="shared" si="1"/>
        <v>5.1612903225806452E-2</v>
      </c>
      <c r="F21" s="21" t="s">
        <v>35</v>
      </c>
      <c r="G21" s="22">
        <v>-0.49</v>
      </c>
      <c r="H21" s="22">
        <v>-0.16200000000000001</v>
      </c>
      <c r="I21" s="23">
        <v>0</v>
      </c>
    </row>
    <row r="22" spans="1:9" x14ac:dyDescent="0.3">
      <c r="A22" s="9" t="s">
        <v>25</v>
      </c>
      <c r="B22" s="10">
        <v>17</v>
      </c>
      <c r="C22" s="10">
        <f t="shared" si="0"/>
        <v>54.838709677419352</v>
      </c>
      <c r="D22" s="11">
        <f t="shared" si="1"/>
        <v>5.4838709677419349E-2</v>
      </c>
    </row>
    <row r="23" spans="1:9" ht="15" thickBot="1" x14ac:dyDescent="0.35">
      <c r="A23" s="15" t="s">
        <v>26</v>
      </c>
      <c r="B23" s="16">
        <v>3.5</v>
      </c>
      <c r="C23" s="16">
        <f t="shared" si="0"/>
        <v>11.29032258064516</v>
      </c>
      <c r="D23" s="17">
        <f t="shared" si="1"/>
        <v>1.1290322580645161E-2</v>
      </c>
    </row>
    <row r="25" spans="1:9" x14ac:dyDescent="0.3">
      <c r="B25" s="1">
        <v>33</v>
      </c>
      <c r="C25" s="2">
        <f t="shared" si="0"/>
        <v>106.45161290322579</v>
      </c>
      <c r="D25" s="2">
        <f t="shared" si="1"/>
        <v>0.10645161290322579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2021-12-15T11:06:33Z</cp:lastPrinted>
  <dcterms:created xsi:type="dcterms:W3CDTF">2021-10-31T15:01:17Z</dcterms:created>
  <dcterms:modified xsi:type="dcterms:W3CDTF">2021-12-29T17:49:54Z</dcterms:modified>
</cp:coreProperties>
</file>