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zial_MOT" sheetId="1" r:id="rId4"/>
    <sheet state="visible" name="Kühlung_MOT" sheetId="2" r:id="rId5"/>
    <sheet state="visible" name="Fluidmanagement" sheetId="3" r:id="rId6"/>
    <sheet state="visible" name="Industrial_water_engine" sheetId="4" r:id="rId7"/>
  </sheets>
  <definedNames>
    <definedName name="_xlchart.v1.5">'Kühlung_MOT'!$B$21:$B$30</definedName>
    <definedName name="_xlchart.v1.10">Industrial_water_engine!$A$30:$A$35</definedName>
    <definedName name="_xlchart.v1.6">Fluidmanagement!$A$46:$A$61</definedName>
    <definedName name="_xlchart.v1.9">Fluidmanagement!$B$64:$B$89</definedName>
    <definedName name="_xlchart.v1.1">Sozial_MOT!$B$66:$B$75</definedName>
    <definedName name="_xlchart.v1.11">Industrial_water_engine!$B$30:$B$35</definedName>
    <definedName name="_xlchart.v1.8">Fluidmanagement!$A$64:$A$89</definedName>
    <definedName name="_xlchart.v1.0">Sozial_MOT!$A$66:$A$75</definedName>
    <definedName name="_xlchart.v1.4">'Kühlung_MOT'!$A$21:$A$30</definedName>
    <definedName name="_xlchart.v1.2">Sozial_MOT!$A$42:$A$51</definedName>
    <definedName name="_xlchart.v1.3">Sozial_MOT!$B$42:$B$51</definedName>
    <definedName name="_xlchart.v1.13">Industrial_water_engine!$B$47:$B$62</definedName>
    <definedName name="_xlchart.v1.15">Industrial_water_engine!$B$30:$B$35</definedName>
    <definedName name="_xlchart.v1.14">Industrial_water_engine!$A$30:$A$35</definedName>
    <definedName name="_xlchart.v1.7">Fluidmanagement!$B$46:$B$61</definedName>
    <definedName name="_xlchart.v1.12">Industrial_water_engine!$A$47:$A$62</definedName>
  </definedNames>
  <calcPr/>
  <extLst>
    <ext uri="GoogleSheetsCustomDataVersion2">
      <go:sheetsCustomData xmlns:go="http://customooxmlschemas.google.com/" r:id="rId8" roundtripDataChecksum="63OrJWQR+9Hjfr9hjH5HWxh5dRBvIRgfYAjMzZUIxZw="/>
    </ext>
  </extLst>
</workbook>
</file>

<file path=xl/sharedStrings.xml><?xml version="1.0" encoding="utf-8"?>
<sst xmlns="http://schemas.openxmlformats.org/spreadsheetml/2006/main" count="283" uniqueCount="131">
  <si>
    <t>Consumption for social purposes</t>
  </si>
  <si>
    <t>Engine production</t>
  </si>
  <si>
    <t>Grand total (m3)</t>
  </si>
  <si>
    <t>Water metering  unit (m3)</t>
  </si>
  <si>
    <t>Jan</t>
  </si>
  <si>
    <t>Ferb</t>
  </si>
  <si>
    <t>März</t>
  </si>
  <si>
    <t>April</t>
  </si>
  <si>
    <t>Mai</t>
  </si>
  <si>
    <t>Juni</t>
  </si>
  <si>
    <t>Juli</t>
  </si>
  <si>
    <t>Aug</t>
  </si>
  <si>
    <t>Sept</t>
  </si>
  <si>
    <t>Okt</t>
  </si>
  <si>
    <t>Nov</t>
  </si>
  <si>
    <t>Dez</t>
  </si>
  <si>
    <t>Grand total</t>
  </si>
  <si>
    <t>G25</t>
  </si>
  <si>
    <t>G1 drinking water</t>
  </si>
  <si>
    <t>G1.4 szoc. drinking water</t>
  </si>
  <si>
    <t>G2.1 drinking water</t>
  </si>
  <si>
    <t>Konyhatechnológiai G2.2</t>
  </si>
  <si>
    <t xml:space="preserve">G2.2 szoc.ép. drinking water </t>
  </si>
  <si>
    <t>G2.2 szoc.ép. drinking water (1-3 em)</t>
  </si>
  <si>
    <t>G9 A drinking water</t>
  </si>
  <si>
    <t>G9 B drinking water</t>
  </si>
  <si>
    <t>G10 drinking water N2</t>
  </si>
  <si>
    <t>G10 drinking water N12</t>
  </si>
  <si>
    <t>G10.5 drinking water</t>
  </si>
  <si>
    <t>G11 drinking water</t>
  </si>
  <si>
    <t>G12 drinking water</t>
  </si>
  <si>
    <t>G13 drinking water</t>
  </si>
  <si>
    <t>G17 drinking water</t>
  </si>
  <si>
    <t>G20 drinking water</t>
  </si>
  <si>
    <t>G20 drinking water - G40 felől</t>
  </si>
  <si>
    <t>G20 drinking water - G10 felől</t>
  </si>
  <si>
    <t>Production halls (m3)</t>
  </si>
  <si>
    <t>G1</t>
  </si>
  <si>
    <t>G2</t>
  </si>
  <si>
    <t>G9</t>
  </si>
  <si>
    <t>G10</t>
  </si>
  <si>
    <t>G11</t>
  </si>
  <si>
    <t>G12</t>
  </si>
  <si>
    <t>G13</t>
  </si>
  <si>
    <t>G17</t>
  </si>
  <si>
    <t>G20</t>
  </si>
  <si>
    <t>m3 (2024)</t>
  </si>
  <si>
    <t>G20 adiabatic cooling I.</t>
  </si>
  <si>
    <t>G20 adiabatic cooling II.</t>
  </si>
  <si>
    <t>Without adiabatic cooling technology</t>
  </si>
  <si>
    <t>Cooling</t>
  </si>
  <si>
    <t>Refill cooling towers (m3)</t>
  </si>
  <si>
    <t>Febr</t>
  </si>
  <si>
    <t>Marz</t>
  </si>
  <si>
    <t>Apr</t>
  </si>
  <si>
    <t>Jun</t>
  </si>
  <si>
    <t>Jul</t>
  </si>
  <si>
    <t>Nr. 1.</t>
  </si>
  <si>
    <t>Nr. 2.</t>
  </si>
  <si>
    <t>Nr. 3.</t>
  </si>
  <si>
    <t>Nr. 4.</t>
  </si>
  <si>
    <t>Nr. 5.</t>
  </si>
  <si>
    <t>Nr. 6.</t>
  </si>
  <si>
    <t>Nr. 7.</t>
  </si>
  <si>
    <t>Nr. 8.</t>
  </si>
  <si>
    <t>Nr. 9.</t>
  </si>
  <si>
    <t>Nr. 10.</t>
  </si>
  <si>
    <t>Wasserverbrauch Kühltürme Motorenwerk</t>
  </si>
  <si>
    <t>Fluidmanagement</t>
  </si>
  <si>
    <t>Industrial water</t>
  </si>
  <si>
    <t>VE1</t>
  </si>
  <si>
    <t>VE7</t>
  </si>
  <si>
    <t>VE5</t>
  </si>
  <si>
    <t>VE6</t>
  </si>
  <si>
    <t>KMA-1</t>
  </si>
  <si>
    <t>KMA-3</t>
  </si>
  <si>
    <t>KMA-4</t>
  </si>
  <si>
    <t>KMA-7</t>
  </si>
  <si>
    <t>KMA-8</t>
  </si>
  <si>
    <t>KMA-9</t>
  </si>
  <si>
    <t>KMA-10</t>
  </si>
  <si>
    <t>KMA-12</t>
  </si>
  <si>
    <t>KMA-13</t>
  </si>
  <si>
    <t>KMA-14</t>
  </si>
  <si>
    <t>KMA-15</t>
  </si>
  <si>
    <t>KMA-19</t>
  </si>
  <si>
    <t>KMA-21</t>
  </si>
  <si>
    <t>KMA-23</t>
  </si>
  <si>
    <t>KMA-25</t>
  </si>
  <si>
    <t>KMA-27</t>
  </si>
  <si>
    <t>KMA-30</t>
  </si>
  <si>
    <t>KMA-31</t>
  </si>
  <si>
    <t>EA211 Keppler</t>
  </si>
  <si>
    <t>R4 Keppler</t>
  </si>
  <si>
    <t>KMA-1 G10/G20</t>
  </si>
  <si>
    <t>KMA-2 G10/G20</t>
  </si>
  <si>
    <t>KMA-3 G10/G20</t>
  </si>
  <si>
    <t>KMA-11 G10/G20</t>
  </si>
  <si>
    <t>KMA-12 G10/G20</t>
  </si>
  <si>
    <t>KMA-13 G10/G20</t>
  </si>
  <si>
    <t>KMA-15 G10/G20</t>
  </si>
  <si>
    <t>KMA-16 G10/G20</t>
  </si>
  <si>
    <t>KMA-17 G10/G20</t>
  </si>
  <si>
    <t>KMA-22 G10/G20</t>
  </si>
  <si>
    <t>KMA-27 G10/G20</t>
  </si>
  <si>
    <t>KMA-29 G10/G20</t>
  </si>
  <si>
    <t>KMA-31 G10/G20</t>
  </si>
  <si>
    <t>KMA-32 G10/G20</t>
  </si>
  <si>
    <t>Industrial water m3 (2024)</t>
  </si>
  <si>
    <t>Water metering device (m3)</t>
  </si>
  <si>
    <t>G10 M6</t>
  </si>
  <si>
    <t>G23</t>
  </si>
  <si>
    <t>G7 Sprinkler</t>
  </si>
  <si>
    <t>G20 Energiezentrale</t>
  </si>
  <si>
    <t>G9 M5</t>
  </si>
  <si>
    <t>G10 penthouse</t>
  </si>
  <si>
    <t>G4 M7</t>
  </si>
  <si>
    <t>G20 Erweiterung</t>
  </si>
  <si>
    <t>G4</t>
  </si>
  <si>
    <t>G20 without cooling</t>
  </si>
  <si>
    <t>G7</t>
  </si>
  <si>
    <t>AH01</t>
  </si>
  <si>
    <t>AH02-04</t>
  </si>
  <si>
    <t>AH03</t>
  </si>
  <si>
    <t>G4 cooling tower</t>
  </si>
  <si>
    <t>G6 production hall cooling</t>
  </si>
  <si>
    <t>G6 energy center</t>
  </si>
  <si>
    <t>G9 energy center</t>
  </si>
  <si>
    <t>G10 energy center</t>
  </si>
  <si>
    <t>G10 cooling tower</t>
  </si>
  <si>
    <t>G20 energy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</si>
</sst>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1">
    <font>
      <sz val="11.0"/>
      <color theme="1"/>
      <name val="Calibri"/>
      <scheme val="minor"/>
    </font>
    <font>
      <b/>
      <sz val="8.0"/>
      <color theme="1"/>
      <name val="Audi Type"/>
    </font>
    <font>
      <sz val="8.0"/>
      <color theme="0"/>
      <name val="Audi Type"/>
    </font>
    <font/>
    <font>
      <sz val="8.0"/>
      <color theme="1"/>
      <name val="Audi Type"/>
    </font>
    <font>
      <sz val="8.0"/>
      <color theme="1"/>
      <name val="Arial"/>
    </font>
    <font>
      <sz val="9.0"/>
      <color theme="1"/>
      <name val="Audi Type"/>
    </font>
    <font>
      <sz val="11.0"/>
      <color theme="1"/>
      <name val="Calibri"/>
    </font>
    <font>
      <b/>
      <sz val="10.0"/>
      <color theme="1"/>
      <name val="Audi Type"/>
    </font>
    <font>
      <b/>
      <sz val="10.0"/>
      <color theme="1"/>
      <name val="Audi Type Wide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0">
    <border/>
    <border>
      <left style="medium">
        <color rgb="FF000000"/>
      </lef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2" fontId="2" numFmtId="0" xfId="0" applyAlignment="1" applyBorder="1" applyFill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left" vertical="center"/>
    </xf>
    <xf borderId="0" fillId="0" fontId="1" numFmtId="164" xfId="0" applyAlignment="1" applyFont="1" applyNumberFormat="1">
      <alignment horizontal="center" vertical="center"/>
    </xf>
    <xf borderId="1" fillId="0" fontId="4" numFmtId="0" xfId="0" applyAlignment="1" applyBorder="1" applyFont="1">
      <alignment horizontal="left" vertical="center"/>
    </xf>
    <xf borderId="0" fillId="0" fontId="4" numFmtId="3" xfId="0" applyAlignment="1" applyFont="1" applyNumberFormat="1">
      <alignment horizontal="center" vertical="center"/>
    </xf>
    <xf borderId="8" fillId="2" fontId="2" numFmtId="0" xfId="0" applyAlignment="1" applyBorder="1" applyFont="1">
      <alignment horizontal="left" vertical="center"/>
    </xf>
    <xf borderId="9" fillId="2" fontId="2" numFmtId="3" xfId="0" applyAlignment="1" applyBorder="1" applyFont="1" applyNumberFormat="1">
      <alignment horizontal="center" vertical="center"/>
    </xf>
    <xf borderId="10" fillId="2" fontId="2" numFmtId="3" xfId="0" applyAlignment="1" applyBorder="1" applyFont="1" applyNumberFormat="1">
      <alignment horizontal="center" vertical="center"/>
    </xf>
    <xf borderId="6" fillId="0" fontId="1" numFmtId="3" xfId="0" applyAlignment="1" applyBorder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center" readingOrder="0" vertical="center"/>
    </xf>
    <xf borderId="11" fillId="0" fontId="1" numFmtId="3" xfId="0" applyAlignment="1" applyBorder="1" applyFont="1" applyNumberForma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12" fillId="0" fontId="4" numFmtId="3" xfId="0" applyAlignment="1" applyBorder="1" applyFont="1" applyNumberFormat="1">
      <alignment horizontal="center" vertical="center"/>
    </xf>
    <xf borderId="0" fillId="0" fontId="6" numFmtId="0" xfId="0" applyFont="1"/>
    <xf borderId="13" fillId="0" fontId="4" numFmtId="0" xfId="0" applyAlignment="1" applyBorder="1" applyFont="1">
      <alignment horizontal="left" vertical="center"/>
    </xf>
    <xf borderId="14" fillId="0" fontId="4" numFmtId="3" xfId="0" applyBorder="1" applyFont="1" applyNumberFormat="1"/>
    <xf borderId="6" fillId="0" fontId="4" numFmtId="3" xfId="0" applyBorder="1" applyFont="1" applyNumberFormat="1"/>
    <xf borderId="11" fillId="0" fontId="4" numFmtId="3" xfId="0" applyBorder="1" applyFont="1" applyNumberFormat="1"/>
    <xf borderId="15" fillId="2" fontId="7" numFmtId="0" xfId="0" applyBorder="1" applyFont="1"/>
    <xf borderId="15" fillId="2" fontId="2" numFmtId="3" xfId="0" applyAlignment="1" applyBorder="1" applyFont="1" applyNumberFormat="1">
      <alignment horizontal="center" vertical="center"/>
    </xf>
    <xf borderId="15" fillId="2" fontId="2" numFmtId="0" xfId="0" applyBorder="1" applyFont="1"/>
    <xf borderId="14" fillId="0" fontId="1" numFmtId="0" xfId="0" applyAlignment="1" applyBorder="1" applyFont="1">
      <alignment horizontal="right" vertical="center"/>
    </xf>
    <xf borderId="11" fillId="0" fontId="1" numFmtId="0" xfId="0" applyAlignment="1" applyBorder="1" applyFont="1">
      <alignment horizontal="right" vertical="center"/>
    </xf>
    <xf borderId="0" fillId="0" fontId="8" numFmtId="0" xfId="0" applyFont="1"/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8" fillId="2" fontId="2" numFmtId="0" xfId="0" applyAlignment="1" applyBorder="1" applyFont="1">
      <alignment horizontal="left"/>
    </xf>
    <xf borderId="9" fillId="2" fontId="2" numFmtId="0" xfId="0" applyAlignment="1" applyBorder="1" applyFont="1">
      <alignment horizontal="center"/>
    </xf>
    <xf borderId="10" fillId="2" fontId="2" numFmtId="0" xfId="0" applyAlignment="1" applyBorder="1" applyFont="1">
      <alignment horizontal="center"/>
    </xf>
    <xf borderId="0" fillId="0" fontId="9" numFmtId="0" xfId="0" applyAlignment="1" applyFont="1">
      <alignment horizontal="left" vertical="center"/>
    </xf>
    <xf borderId="14" fillId="0" fontId="1" numFmtId="3" xfId="0" applyAlignment="1" applyBorder="1" applyFont="1" applyNumberFormat="1">
      <alignment horizontal="center"/>
    </xf>
    <xf borderId="6" fillId="0" fontId="1" numFmtId="3" xfId="0" applyAlignment="1" applyBorder="1" applyFont="1" applyNumberFormat="1">
      <alignment horizontal="center"/>
    </xf>
    <xf borderId="11" fillId="0" fontId="1" numFmtId="3" xfId="0" applyAlignment="1" applyBorder="1" applyFont="1" applyNumberFormat="1">
      <alignment horizontal="center"/>
    </xf>
    <xf borderId="0" fillId="0" fontId="4" numFmtId="0" xfId="0" applyAlignment="1" applyFont="1">
      <alignment horizontal="left" shrinkToFit="0" wrapText="1"/>
    </xf>
    <xf borderId="16" fillId="0" fontId="4" numFmtId="0" xfId="0" applyAlignment="1" applyBorder="1" applyFont="1">
      <alignment horizontal="left"/>
    </xf>
    <xf borderId="17" fillId="0" fontId="4" numFmtId="0" xfId="0" applyAlignment="1" applyBorder="1" applyFont="1">
      <alignment horizontal="center"/>
    </xf>
    <xf borderId="13" fillId="0" fontId="7" numFmtId="0" xfId="0" applyBorder="1" applyFont="1"/>
    <xf borderId="14" fillId="0" fontId="4" numFmtId="0" xfId="0" applyAlignment="1" applyBorder="1" applyFont="1">
      <alignment horizontal="center"/>
    </xf>
    <xf borderId="14" fillId="0" fontId="4" numFmtId="3" xfId="0" applyAlignment="1" applyBorder="1" applyFont="1" applyNumberFormat="1">
      <alignment horizontal="center"/>
    </xf>
    <xf borderId="6" fillId="0" fontId="4" numFmtId="3" xfId="0" applyAlignment="1" applyBorder="1" applyFont="1" applyNumberFormat="1">
      <alignment horizontal="center"/>
    </xf>
    <xf borderId="11" fillId="0" fontId="4" numFmtId="3" xfId="0" applyAlignment="1" applyBorder="1" applyFont="1" applyNumberFormat="1">
      <alignment horizontal="center"/>
    </xf>
    <xf borderId="0" fillId="0" fontId="4" numFmtId="3" xfId="0" applyAlignment="1" applyFont="1" applyNumberFormat="1">
      <alignment horizontal="center"/>
    </xf>
    <xf borderId="13" fillId="0" fontId="4" numFmtId="0" xfId="0" applyAlignment="1" applyBorder="1" applyFont="1">
      <alignment horizontal="left"/>
    </xf>
    <xf borderId="5" fillId="0" fontId="4" numFmtId="0" xfId="0" applyAlignment="1" applyBorder="1" applyFont="1">
      <alignment horizontal="left"/>
    </xf>
    <xf borderId="5" fillId="0" fontId="4" numFmtId="0" xfId="0" applyAlignment="1" applyBorder="1" applyFont="1">
      <alignment horizontal="left" shrinkToFit="0" wrapText="1"/>
    </xf>
    <xf borderId="7" fillId="0" fontId="4" numFmtId="0" xfId="0" applyAlignment="1" applyBorder="1" applyFont="1">
      <alignment horizontal="left"/>
    </xf>
    <xf borderId="12" fillId="0" fontId="4" numFmtId="0" xfId="0" applyAlignment="1" applyBorder="1" applyFont="1">
      <alignment horizontal="center"/>
    </xf>
    <xf borderId="13" fillId="0" fontId="1" numFmtId="0" xfId="0" applyAlignment="1" applyBorder="1" applyFont="1">
      <alignment horizontal="left"/>
    </xf>
    <xf borderId="7" fillId="0" fontId="4" numFmtId="0" xfId="0" applyAlignment="1" applyBorder="1" applyFont="1">
      <alignment horizontal="left" shrinkToFit="0" wrapText="1"/>
    </xf>
    <xf borderId="16" fillId="2" fontId="2" numFmtId="0" xfId="0" applyAlignment="1" applyBorder="1" applyFont="1">
      <alignment horizontal="left" vertical="center"/>
    </xf>
    <xf borderId="17" fillId="0" fontId="3" numFmtId="0" xfId="0" applyBorder="1" applyFont="1"/>
    <xf borderId="18" fillId="0" fontId="3" numFmtId="0" xfId="0" applyBorder="1" applyFont="1"/>
    <xf borderId="19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14" fillId="0" fontId="1" numFmtId="3" xfId="0" applyAlignment="1" applyBorder="1" applyFont="1" applyNumberFormat="1">
      <alignment horizontal="center" vertical="center"/>
    </xf>
    <xf borderId="12" fillId="0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4" fillId="0" fontId="7" numFmtId="0" xfId="0" applyBorder="1" applyFont="1"/>
    <xf borderId="6" fillId="0" fontId="4" numFmtId="3" xfId="0" applyAlignment="1" applyBorder="1" applyFont="1" applyNumberFormat="1">
      <alignment horizontal="center" vertical="center"/>
    </xf>
    <xf borderId="11" fillId="0" fontId="4" numFmtId="3" xfId="0" applyAlignment="1" applyBorder="1" applyFont="1" applyNumberFormat="1">
      <alignment horizontal="center" vertic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3" width="8.71"/>
    <col customWidth="1" min="14" max="14" width="13.29"/>
    <col customWidth="1" min="15" max="15" width="8.71"/>
    <col customWidth="1" min="16" max="16" width="9.57"/>
    <col customWidth="1" min="17" max="26" width="8.71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>
      <c r="A3" s="5"/>
      <c r="B3" s="6">
        <v>2010.0</v>
      </c>
      <c r="C3" s="6">
        <v>2011.0</v>
      </c>
      <c r="D3" s="6">
        <v>2012.0</v>
      </c>
      <c r="E3" s="6">
        <v>2013.0</v>
      </c>
      <c r="F3" s="6">
        <v>2014.0</v>
      </c>
      <c r="G3" s="6">
        <v>2015.0</v>
      </c>
      <c r="H3" s="6">
        <v>2016.0</v>
      </c>
      <c r="I3" s="6">
        <v>2017.0</v>
      </c>
      <c r="J3" s="6">
        <v>2018.0</v>
      </c>
      <c r="K3" s="6">
        <v>2019.0</v>
      </c>
      <c r="L3" s="6">
        <v>2020.0</v>
      </c>
      <c r="M3" s="6">
        <v>2021.0</v>
      </c>
      <c r="N3" s="6">
        <v>2022.0</v>
      </c>
      <c r="O3" s="6">
        <v>2023.0</v>
      </c>
      <c r="P3" s="7">
        <v>2024.0</v>
      </c>
    </row>
    <row r="4">
      <c r="A4" s="8" t="s">
        <v>2</v>
      </c>
      <c r="B4" s="9">
        <v>96569.00000000001</v>
      </c>
      <c r="C4" s="9">
        <v>94684.70000000001</v>
      </c>
      <c r="D4" s="9">
        <v>143781.0</v>
      </c>
      <c r="E4" s="9">
        <v>163010.1</v>
      </c>
      <c r="F4" s="9">
        <v>132874.5</v>
      </c>
      <c r="G4" s="9">
        <v>89328.8</v>
      </c>
      <c r="H4" s="9">
        <v>63148.8</v>
      </c>
      <c r="I4" s="9">
        <v>93381.20000000001</v>
      </c>
      <c r="J4" s="9">
        <v>77090.20000000001</v>
      </c>
      <c r="K4" s="9">
        <v>73667.0</v>
      </c>
      <c r="L4" s="9">
        <v>59631.00000000001</v>
      </c>
      <c r="M4" s="9">
        <v>54098.00000000001</v>
      </c>
      <c r="N4" s="9">
        <v>52779.100000000006</v>
      </c>
      <c r="O4" s="9">
        <v>50444.867000000006</v>
      </c>
      <c r="P4" s="9">
        <v>50094.00000000001</v>
      </c>
    </row>
    <row r="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>
      <c r="A6" s="12" t="s">
        <v>3</v>
      </c>
      <c r="B6" s="13" t="s">
        <v>4</v>
      </c>
      <c r="C6" s="13" t="s">
        <v>5</v>
      </c>
      <c r="D6" s="13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13" t="s">
        <v>11</v>
      </c>
      <c r="J6" s="13" t="s">
        <v>12</v>
      </c>
      <c r="K6" s="13" t="s">
        <v>13</v>
      </c>
      <c r="L6" s="13" t="s">
        <v>14</v>
      </c>
      <c r="M6" s="13" t="s">
        <v>15</v>
      </c>
      <c r="N6" s="14" t="s">
        <v>16</v>
      </c>
    </row>
    <row r="7">
      <c r="A7" s="5" t="s">
        <v>17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5">
        <f t="shared" ref="N7:N26" si="1">SUM(B7:M7)</f>
        <v>0</v>
      </c>
      <c r="P7" s="9"/>
    </row>
    <row r="8">
      <c r="A8" s="5" t="s">
        <v>18</v>
      </c>
      <c r="B8" s="16">
        <v>504.90000000000003</v>
      </c>
      <c r="C8" s="16">
        <v>497.20000000000005</v>
      </c>
      <c r="D8" s="16">
        <v>445.50000000000006</v>
      </c>
      <c r="E8" s="16">
        <v>448.8</v>
      </c>
      <c r="F8" s="16">
        <v>432.3</v>
      </c>
      <c r="G8" s="16">
        <v>599.5</v>
      </c>
      <c r="H8" s="16">
        <v>124.30000000000001</v>
      </c>
      <c r="I8" s="16">
        <v>313.5</v>
      </c>
      <c r="J8" s="16">
        <v>409.20000000000005</v>
      </c>
      <c r="K8" s="16">
        <v>436.70000000000005</v>
      </c>
      <c r="L8" s="16">
        <v>436.70000000000005</v>
      </c>
      <c r="M8" s="16">
        <v>283.8</v>
      </c>
      <c r="N8" s="15">
        <f t="shared" si="1"/>
        <v>4932.4</v>
      </c>
    </row>
    <row r="9">
      <c r="A9" s="5" t="s">
        <v>19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5">
        <f t="shared" si="1"/>
        <v>0</v>
      </c>
    </row>
    <row r="10">
      <c r="A10" s="5" t="s">
        <v>20</v>
      </c>
      <c r="B10" s="16">
        <v>79.2</v>
      </c>
      <c r="C10" s="16">
        <v>92.4</v>
      </c>
      <c r="D10" s="16">
        <v>105.60000000000001</v>
      </c>
      <c r="E10" s="16">
        <v>80.30000000000001</v>
      </c>
      <c r="F10" s="16">
        <v>89.10000000000001</v>
      </c>
      <c r="G10" s="16">
        <v>78.10000000000001</v>
      </c>
      <c r="H10" s="16">
        <v>81.4</v>
      </c>
      <c r="I10" s="16">
        <v>53.900000000000006</v>
      </c>
      <c r="J10" s="16">
        <v>80.30000000000001</v>
      </c>
      <c r="K10" s="16">
        <v>79.2</v>
      </c>
      <c r="L10" s="16">
        <v>71.5</v>
      </c>
      <c r="M10" s="16">
        <v>46.2</v>
      </c>
      <c r="N10" s="15">
        <f t="shared" si="1"/>
        <v>937.2</v>
      </c>
    </row>
    <row r="11">
      <c r="A11" s="5" t="s">
        <v>21</v>
      </c>
      <c r="B11" s="16">
        <v>36.300000000000004</v>
      </c>
      <c r="C11" s="16">
        <v>48.400000000000006</v>
      </c>
      <c r="D11" s="16">
        <v>41.800000000000004</v>
      </c>
      <c r="E11" s="16">
        <v>47.300000000000004</v>
      </c>
      <c r="F11" s="16">
        <v>50.6</v>
      </c>
      <c r="G11" s="16">
        <v>44.0</v>
      </c>
      <c r="H11" s="16">
        <v>48.400000000000006</v>
      </c>
      <c r="I11" s="16">
        <v>40.7</v>
      </c>
      <c r="J11" s="16">
        <v>45.1</v>
      </c>
      <c r="K11" s="16">
        <v>48.400000000000006</v>
      </c>
      <c r="L11" s="16">
        <v>47.300000000000004</v>
      </c>
      <c r="M11" s="16">
        <v>35.2</v>
      </c>
      <c r="N11" s="15">
        <f t="shared" si="1"/>
        <v>533.5</v>
      </c>
    </row>
    <row r="12">
      <c r="A12" s="5" t="s">
        <v>22</v>
      </c>
      <c r="B12" s="16">
        <v>60.50000000000001</v>
      </c>
      <c r="C12" s="16">
        <v>68.2</v>
      </c>
      <c r="D12" s="16">
        <v>61.60000000000001</v>
      </c>
      <c r="E12" s="16">
        <v>72.60000000000001</v>
      </c>
      <c r="F12" s="16">
        <v>45.1</v>
      </c>
      <c r="G12" s="16">
        <v>52.800000000000004</v>
      </c>
      <c r="H12" s="16">
        <v>51.7</v>
      </c>
      <c r="I12" s="17">
        <v>59.4</v>
      </c>
      <c r="J12" s="16">
        <v>70.4</v>
      </c>
      <c r="K12" s="16">
        <v>73.7</v>
      </c>
      <c r="L12" s="16">
        <v>64.9</v>
      </c>
      <c r="M12" s="16">
        <v>37.400000000000006</v>
      </c>
      <c r="N12" s="15">
        <f t="shared" si="1"/>
        <v>718.3</v>
      </c>
    </row>
    <row r="13">
      <c r="A13" s="5" t="s">
        <v>23</v>
      </c>
      <c r="B13" s="16">
        <v>89.10000000000001</v>
      </c>
      <c r="C13" s="16">
        <v>91.30000000000001</v>
      </c>
      <c r="D13" s="16">
        <v>82.5</v>
      </c>
      <c r="E13" s="16">
        <v>91.30000000000001</v>
      </c>
      <c r="F13" s="16">
        <v>99.00000000000001</v>
      </c>
      <c r="G13" s="16">
        <v>95.7</v>
      </c>
      <c r="H13" s="16">
        <v>90.2</v>
      </c>
      <c r="I13" s="16">
        <v>75.9</v>
      </c>
      <c r="J13" s="16">
        <v>94.60000000000001</v>
      </c>
      <c r="K13" s="16">
        <v>110.00000000000001</v>
      </c>
      <c r="L13" s="16">
        <v>86.9</v>
      </c>
      <c r="M13" s="16">
        <v>46.2</v>
      </c>
      <c r="N13" s="15">
        <f t="shared" si="1"/>
        <v>1052.7</v>
      </c>
    </row>
    <row r="14">
      <c r="A14" s="5" t="s">
        <v>22</v>
      </c>
      <c r="B14" s="16">
        <v>67.10000000000001</v>
      </c>
      <c r="C14" s="16">
        <v>68.2</v>
      </c>
      <c r="D14" s="16">
        <v>62.7</v>
      </c>
      <c r="E14" s="16">
        <v>69.30000000000001</v>
      </c>
      <c r="F14" s="16">
        <v>77.0</v>
      </c>
      <c r="G14" s="16">
        <v>82.5</v>
      </c>
      <c r="H14" s="16">
        <v>86.9</v>
      </c>
      <c r="I14" s="16">
        <v>58.300000000000004</v>
      </c>
      <c r="J14" s="16">
        <v>74.80000000000001</v>
      </c>
      <c r="K14" s="16">
        <v>80.30000000000001</v>
      </c>
      <c r="L14" s="16">
        <v>69.30000000000001</v>
      </c>
      <c r="M14" s="16">
        <v>35.2</v>
      </c>
      <c r="N14" s="15">
        <f t="shared" si="1"/>
        <v>831.6</v>
      </c>
    </row>
    <row r="15">
      <c r="A15" s="5" t="s">
        <v>24</v>
      </c>
      <c r="B15" s="16">
        <v>371.8</v>
      </c>
      <c r="C15" s="16">
        <v>350.90000000000003</v>
      </c>
      <c r="D15" s="16">
        <v>341.0</v>
      </c>
      <c r="E15" s="16">
        <v>314.6</v>
      </c>
      <c r="F15" s="16">
        <v>342.1</v>
      </c>
      <c r="G15" s="16">
        <v>303.6</v>
      </c>
      <c r="H15" s="16">
        <v>302.5</v>
      </c>
      <c r="I15" s="16">
        <v>240.9</v>
      </c>
      <c r="J15" s="16">
        <v>319.0</v>
      </c>
      <c r="K15" s="16">
        <v>379.50000000000006</v>
      </c>
      <c r="L15" s="16">
        <v>343.20000000000005</v>
      </c>
      <c r="M15" s="16">
        <v>323.40000000000003</v>
      </c>
      <c r="N15" s="15">
        <f t="shared" si="1"/>
        <v>3932.5</v>
      </c>
    </row>
    <row r="16">
      <c r="A16" s="5" t="s">
        <v>25</v>
      </c>
      <c r="B16" s="16">
        <v>117.7</v>
      </c>
      <c r="C16" s="16">
        <v>138.60000000000002</v>
      </c>
      <c r="D16" s="16">
        <v>132.0</v>
      </c>
      <c r="E16" s="16">
        <v>137.5</v>
      </c>
      <c r="F16" s="16">
        <v>176.0</v>
      </c>
      <c r="G16" s="16">
        <v>144.10000000000002</v>
      </c>
      <c r="H16" s="16">
        <v>147.4</v>
      </c>
      <c r="I16" s="16">
        <v>111.10000000000001</v>
      </c>
      <c r="J16" s="16">
        <v>139.70000000000002</v>
      </c>
      <c r="K16" s="16">
        <v>144.10000000000002</v>
      </c>
      <c r="L16" s="16">
        <v>136.4</v>
      </c>
      <c r="M16" s="16">
        <v>107.80000000000001</v>
      </c>
      <c r="N16" s="15">
        <f t="shared" si="1"/>
        <v>1632.4</v>
      </c>
    </row>
    <row r="17">
      <c r="A17" s="5" t="s">
        <v>26</v>
      </c>
      <c r="B17" s="16">
        <v>308.0</v>
      </c>
      <c r="C17" s="16">
        <v>396.00000000000006</v>
      </c>
      <c r="D17" s="16">
        <v>286.0</v>
      </c>
      <c r="E17" s="16">
        <v>341.0</v>
      </c>
      <c r="F17" s="16">
        <v>341.0</v>
      </c>
      <c r="G17" s="16">
        <v>374.00000000000006</v>
      </c>
      <c r="H17" s="16">
        <v>352.0</v>
      </c>
      <c r="I17" s="16">
        <v>264.0</v>
      </c>
      <c r="J17" s="16">
        <v>132.0</v>
      </c>
      <c r="K17" s="16">
        <v>0.0</v>
      </c>
      <c r="L17" s="16">
        <v>0.0</v>
      </c>
      <c r="M17" s="16">
        <v>0.0</v>
      </c>
      <c r="N17" s="15">
        <f t="shared" si="1"/>
        <v>2794</v>
      </c>
    </row>
    <row r="18">
      <c r="A18" s="5" t="s">
        <v>27</v>
      </c>
      <c r="B18" s="16">
        <v>0.0</v>
      </c>
      <c r="C18" s="16">
        <v>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0.0</v>
      </c>
      <c r="J18" s="16">
        <v>0.0</v>
      </c>
      <c r="K18" s="16">
        <v>0.0</v>
      </c>
      <c r="L18" s="16">
        <v>0.0</v>
      </c>
      <c r="M18" s="16">
        <v>0.0</v>
      </c>
      <c r="N18" s="15">
        <f t="shared" si="1"/>
        <v>0</v>
      </c>
    </row>
    <row r="19">
      <c r="A19" s="5" t="s">
        <v>28</v>
      </c>
      <c r="B19" s="16">
        <v>33.0</v>
      </c>
      <c r="C19" s="16">
        <v>37.400000000000006</v>
      </c>
      <c r="D19" s="16">
        <v>31.900000000000002</v>
      </c>
      <c r="E19" s="16">
        <v>34.1</v>
      </c>
      <c r="F19" s="16">
        <v>34.1</v>
      </c>
      <c r="G19" s="16">
        <v>33.0</v>
      </c>
      <c r="H19" s="16">
        <v>33.0</v>
      </c>
      <c r="I19" s="16">
        <v>27.500000000000004</v>
      </c>
      <c r="J19" s="16">
        <v>34.1</v>
      </c>
      <c r="K19" s="16">
        <v>34.1</v>
      </c>
      <c r="L19" s="16">
        <v>31.900000000000002</v>
      </c>
      <c r="M19" s="16">
        <v>23.1</v>
      </c>
      <c r="N19" s="15">
        <f t="shared" si="1"/>
        <v>387.2</v>
      </c>
    </row>
    <row r="20">
      <c r="A20" s="5" t="s">
        <v>29</v>
      </c>
      <c r="B20" s="16">
        <v>0.0</v>
      </c>
      <c r="C20" s="16">
        <v>0.0</v>
      </c>
      <c r="D20" s="16">
        <v>0.0</v>
      </c>
      <c r="E20" s="16">
        <v>0.0</v>
      </c>
      <c r="F20" s="16">
        <v>0.0</v>
      </c>
      <c r="G20" s="16">
        <v>0.0</v>
      </c>
      <c r="H20" s="16">
        <v>0.0</v>
      </c>
      <c r="I20" s="16">
        <v>0.0</v>
      </c>
      <c r="J20" s="16">
        <v>0.0</v>
      </c>
      <c r="K20" s="16">
        <v>0.0</v>
      </c>
      <c r="L20" s="16">
        <v>0.0</v>
      </c>
      <c r="M20" s="16">
        <v>0.0</v>
      </c>
      <c r="N20" s="15">
        <f t="shared" si="1"/>
        <v>0</v>
      </c>
    </row>
    <row r="21" ht="15.75" customHeight="1">
      <c r="A21" s="5" t="s">
        <v>30</v>
      </c>
      <c r="B21" s="16">
        <v>206.8</v>
      </c>
      <c r="C21" s="16">
        <v>224.4</v>
      </c>
      <c r="D21" s="16">
        <v>179.3</v>
      </c>
      <c r="E21" s="16">
        <v>189.20000000000002</v>
      </c>
      <c r="F21" s="16">
        <v>188.10000000000002</v>
      </c>
      <c r="G21" s="16">
        <v>176.0</v>
      </c>
      <c r="H21" s="16">
        <v>179.3</v>
      </c>
      <c r="I21" s="16">
        <v>133.10000000000002</v>
      </c>
      <c r="J21" s="16">
        <v>187.00000000000003</v>
      </c>
      <c r="K21" s="16">
        <v>213.4</v>
      </c>
      <c r="L21" s="16">
        <v>367.40000000000003</v>
      </c>
      <c r="M21" s="16">
        <v>255.20000000000002</v>
      </c>
      <c r="N21" s="15">
        <f t="shared" si="1"/>
        <v>2499.2</v>
      </c>
    </row>
    <row r="22" ht="15.75" customHeight="1">
      <c r="A22" s="5" t="s">
        <v>31</v>
      </c>
      <c r="B22" s="16">
        <v>0.0</v>
      </c>
      <c r="C22" s="16">
        <v>26.400000000000002</v>
      </c>
      <c r="D22" s="16">
        <v>22.0</v>
      </c>
      <c r="E22" s="16">
        <v>26.400000000000002</v>
      </c>
      <c r="F22" s="16">
        <v>27.500000000000004</v>
      </c>
      <c r="G22" s="16">
        <v>28.6</v>
      </c>
      <c r="H22" s="16">
        <v>29.700000000000003</v>
      </c>
      <c r="I22" s="16">
        <v>20.900000000000002</v>
      </c>
      <c r="J22" s="16">
        <v>27.500000000000004</v>
      </c>
      <c r="K22" s="16">
        <v>28.6</v>
      </c>
      <c r="L22" s="16">
        <v>28.6</v>
      </c>
      <c r="M22" s="16">
        <v>0.0</v>
      </c>
      <c r="N22" s="15">
        <f t="shared" si="1"/>
        <v>266.2</v>
      </c>
    </row>
    <row r="23" ht="15.75" customHeight="1">
      <c r="A23" s="5" t="s">
        <v>32</v>
      </c>
      <c r="B23" s="16">
        <v>0.0</v>
      </c>
      <c r="C23" s="16">
        <v>9.9</v>
      </c>
      <c r="D23" s="16">
        <v>8.8</v>
      </c>
      <c r="E23" s="16">
        <v>6.6000000000000005</v>
      </c>
      <c r="F23" s="16">
        <v>8.8</v>
      </c>
      <c r="G23" s="16">
        <v>8.8</v>
      </c>
      <c r="H23" s="16">
        <v>6.6000000000000005</v>
      </c>
      <c r="I23" s="16">
        <v>8.8</v>
      </c>
      <c r="J23" s="16">
        <v>8.8</v>
      </c>
      <c r="K23" s="16">
        <v>8.8</v>
      </c>
      <c r="L23" s="16">
        <v>7.700000000000001</v>
      </c>
      <c r="M23" s="16">
        <v>9.9</v>
      </c>
      <c r="N23" s="15">
        <f t="shared" si="1"/>
        <v>93.5</v>
      </c>
    </row>
    <row r="24" ht="15.75" customHeight="1">
      <c r="A24" s="5" t="s">
        <v>33</v>
      </c>
      <c r="B24" s="16">
        <v>0.0</v>
      </c>
      <c r="C24" s="16">
        <v>0.0</v>
      </c>
      <c r="D24" s="16">
        <v>0.0</v>
      </c>
      <c r="E24" s="16">
        <v>0.0</v>
      </c>
      <c r="F24" s="16">
        <v>0.0</v>
      </c>
      <c r="G24" s="16">
        <v>0.0</v>
      </c>
      <c r="H24" s="16">
        <v>0.0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5">
        <f t="shared" si="1"/>
        <v>0</v>
      </c>
    </row>
    <row r="25" ht="15.75" customHeight="1">
      <c r="A25" s="5" t="s">
        <v>34</v>
      </c>
      <c r="B25" s="16">
        <v>349.8</v>
      </c>
      <c r="C25" s="16">
        <v>291.5</v>
      </c>
      <c r="D25" s="16">
        <v>248.60000000000002</v>
      </c>
      <c r="E25" s="16">
        <v>389.40000000000003</v>
      </c>
      <c r="F25" s="16">
        <v>344.3</v>
      </c>
      <c r="G25" s="16">
        <v>464.20000000000005</v>
      </c>
      <c r="H25" s="16">
        <v>721.6</v>
      </c>
      <c r="I25" s="16">
        <v>666.6</v>
      </c>
      <c r="J25" s="16">
        <v>513.7</v>
      </c>
      <c r="K25" s="16">
        <v>293.70000000000005</v>
      </c>
      <c r="L25" s="16">
        <v>280.5</v>
      </c>
      <c r="M25" s="16">
        <v>209.00000000000003</v>
      </c>
      <c r="N25" s="15">
        <f t="shared" si="1"/>
        <v>4772.9</v>
      </c>
    </row>
    <row r="26" ht="15.75" customHeight="1">
      <c r="A26" s="8" t="s">
        <v>35</v>
      </c>
      <c r="B26" s="16">
        <v>128.70000000000002</v>
      </c>
      <c r="C26" s="16">
        <v>93.50000000000001</v>
      </c>
      <c r="D26" s="16">
        <v>177.10000000000002</v>
      </c>
      <c r="E26" s="16">
        <v>132.0</v>
      </c>
      <c r="F26" s="16">
        <v>137.5</v>
      </c>
      <c r="G26" s="16">
        <v>105.60000000000001</v>
      </c>
      <c r="H26" s="16">
        <v>116.60000000000001</v>
      </c>
      <c r="I26" s="16">
        <v>36.300000000000004</v>
      </c>
      <c r="J26" s="16">
        <v>0.0</v>
      </c>
      <c r="K26" s="16">
        <v>0.0</v>
      </c>
      <c r="L26" s="16">
        <v>0.0</v>
      </c>
      <c r="M26" s="16">
        <v>0.0</v>
      </c>
      <c r="N26" s="18">
        <f t="shared" si="1"/>
        <v>927.3</v>
      </c>
    </row>
    <row r="27" ht="15.75" customHeight="1">
      <c r="B27" s="19">
        <f t="shared" ref="B27:N27" si="2">SUM(B8:B26)</f>
        <v>2352.9</v>
      </c>
      <c r="C27" s="19">
        <f t="shared" si="2"/>
        <v>2434.3</v>
      </c>
      <c r="D27" s="19">
        <f t="shared" si="2"/>
        <v>2226.4</v>
      </c>
      <c r="E27" s="19">
        <f t="shared" si="2"/>
        <v>2380.4</v>
      </c>
      <c r="F27" s="19">
        <f t="shared" si="2"/>
        <v>2392.5</v>
      </c>
      <c r="G27" s="19">
        <f t="shared" si="2"/>
        <v>2590.5</v>
      </c>
      <c r="H27" s="19">
        <f t="shared" si="2"/>
        <v>2371.6</v>
      </c>
      <c r="I27" s="19">
        <f t="shared" si="2"/>
        <v>2110.9</v>
      </c>
      <c r="J27" s="19">
        <f t="shared" si="2"/>
        <v>2136.2</v>
      </c>
      <c r="K27" s="19">
        <f t="shared" si="2"/>
        <v>1930.5</v>
      </c>
      <c r="L27" s="19">
        <f t="shared" si="2"/>
        <v>1972.3</v>
      </c>
      <c r="M27" s="19">
        <f t="shared" si="2"/>
        <v>1412.4</v>
      </c>
      <c r="N27" s="19">
        <f t="shared" si="2"/>
        <v>26310.9</v>
      </c>
    </row>
    <row r="28" ht="15.75" customHeight="1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ht="15.75" customHeight="1">
      <c r="A29" s="12" t="s">
        <v>36</v>
      </c>
      <c r="B29" s="13" t="s">
        <v>4</v>
      </c>
      <c r="C29" s="13" t="s">
        <v>5</v>
      </c>
      <c r="D29" s="13" t="s">
        <v>6</v>
      </c>
      <c r="E29" s="13" t="s">
        <v>7</v>
      </c>
      <c r="F29" s="13" t="s">
        <v>8</v>
      </c>
      <c r="G29" s="13" t="s">
        <v>9</v>
      </c>
      <c r="H29" s="13" t="s">
        <v>10</v>
      </c>
      <c r="I29" s="13" t="s">
        <v>11</v>
      </c>
      <c r="J29" s="13" t="s">
        <v>12</v>
      </c>
      <c r="K29" s="13" t="s">
        <v>13</v>
      </c>
      <c r="L29" s="13" t="s">
        <v>14</v>
      </c>
      <c r="M29" s="13" t="s">
        <v>15</v>
      </c>
      <c r="N29" s="14" t="s">
        <v>16</v>
      </c>
    </row>
    <row r="30" ht="15.75" customHeight="1">
      <c r="A30" s="5" t="s">
        <v>37</v>
      </c>
      <c r="B30" s="11">
        <f t="shared" ref="B30:M30" si="3">SUM(B8:B9)</f>
        <v>504.9</v>
      </c>
      <c r="C30" s="11">
        <f t="shared" si="3"/>
        <v>497.2</v>
      </c>
      <c r="D30" s="11">
        <f t="shared" si="3"/>
        <v>445.5</v>
      </c>
      <c r="E30" s="11">
        <f t="shared" si="3"/>
        <v>448.8</v>
      </c>
      <c r="F30" s="11">
        <f t="shared" si="3"/>
        <v>432.3</v>
      </c>
      <c r="G30" s="11">
        <f t="shared" si="3"/>
        <v>599.5</v>
      </c>
      <c r="H30" s="11">
        <f t="shared" si="3"/>
        <v>124.3</v>
      </c>
      <c r="I30" s="11">
        <f t="shared" si="3"/>
        <v>313.5</v>
      </c>
      <c r="J30" s="11">
        <f t="shared" si="3"/>
        <v>409.2</v>
      </c>
      <c r="K30" s="11">
        <f t="shared" si="3"/>
        <v>436.7</v>
      </c>
      <c r="L30" s="11">
        <f t="shared" si="3"/>
        <v>436.7</v>
      </c>
      <c r="M30" s="11">
        <f t="shared" si="3"/>
        <v>283.8</v>
      </c>
      <c r="N30" s="15">
        <f t="shared" ref="N30:N39" si="5">SUM(B30:M30)</f>
        <v>4932.4</v>
      </c>
    </row>
    <row r="31" ht="15.75" customHeight="1">
      <c r="A31" s="5" t="s">
        <v>38</v>
      </c>
      <c r="B31" s="11">
        <f t="shared" ref="B31:M31" si="4">SUM(B10:B14)</f>
        <v>332.2</v>
      </c>
      <c r="C31" s="11">
        <f t="shared" si="4"/>
        <v>368.5</v>
      </c>
      <c r="D31" s="11">
        <f t="shared" si="4"/>
        <v>354.2</v>
      </c>
      <c r="E31" s="11">
        <f t="shared" si="4"/>
        <v>360.8</v>
      </c>
      <c r="F31" s="11">
        <f t="shared" si="4"/>
        <v>360.8</v>
      </c>
      <c r="G31" s="11">
        <f t="shared" si="4"/>
        <v>353.1</v>
      </c>
      <c r="H31" s="11">
        <f t="shared" si="4"/>
        <v>358.6</v>
      </c>
      <c r="I31" s="11">
        <f t="shared" si="4"/>
        <v>288.2</v>
      </c>
      <c r="J31" s="11">
        <f t="shared" si="4"/>
        <v>365.2</v>
      </c>
      <c r="K31" s="11">
        <f t="shared" si="4"/>
        <v>391.6</v>
      </c>
      <c r="L31" s="11">
        <f t="shared" si="4"/>
        <v>339.9</v>
      </c>
      <c r="M31" s="11">
        <f t="shared" si="4"/>
        <v>200.2</v>
      </c>
      <c r="N31" s="15">
        <f t="shared" si="5"/>
        <v>4073.3</v>
      </c>
    </row>
    <row r="32" ht="15.75" customHeight="1">
      <c r="A32" s="5" t="s">
        <v>39</v>
      </c>
      <c r="B32" s="11">
        <f t="shared" ref="B32:M32" si="6">SUM(B15:B16)</f>
        <v>489.5</v>
      </c>
      <c r="C32" s="11">
        <f t="shared" si="6"/>
        <v>489.5</v>
      </c>
      <c r="D32" s="11">
        <f t="shared" si="6"/>
        <v>473</v>
      </c>
      <c r="E32" s="11">
        <f t="shared" si="6"/>
        <v>452.1</v>
      </c>
      <c r="F32" s="11">
        <f t="shared" si="6"/>
        <v>518.1</v>
      </c>
      <c r="G32" s="11">
        <f t="shared" si="6"/>
        <v>447.7</v>
      </c>
      <c r="H32" s="11">
        <f t="shared" si="6"/>
        <v>449.9</v>
      </c>
      <c r="I32" s="11">
        <f t="shared" si="6"/>
        <v>352</v>
      </c>
      <c r="J32" s="11">
        <f t="shared" si="6"/>
        <v>458.7</v>
      </c>
      <c r="K32" s="11">
        <f t="shared" si="6"/>
        <v>523.6</v>
      </c>
      <c r="L32" s="11">
        <f t="shared" si="6"/>
        <v>479.6</v>
      </c>
      <c r="M32" s="11">
        <f t="shared" si="6"/>
        <v>431.2</v>
      </c>
      <c r="N32" s="15">
        <f t="shared" si="5"/>
        <v>5564.9</v>
      </c>
    </row>
    <row r="33" ht="15.75" customHeight="1">
      <c r="A33" s="5" t="s">
        <v>40</v>
      </c>
      <c r="B33" s="11">
        <f t="shared" ref="B33:M33" si="7">SUM(B17:B19)</f>
        <v>341</v>
      </c>
      <c r="C33" s="11">
        <f t="shared" si="7"/>
        <v>433.4</v>
      </c>
      <c r="D33" s="11">
        <f t="shared" si="7"/>
        <v>317.9</v>
      </c>
      <c r="E33" s="11">
        <f t="shared" si="7"/>
        <v>375.1</v>
      </c>
      <c r="F33" s="11">
        <f t="shared" si="7"/>
        <v>375.1</v>
      </c>
      <c r="G33" s="11">
        <f t="shared" si="7"/>
        <v>407</v>
      </c>
      <c r="H33" s="11">
        <f t="shared" si="7"/>
        <v>385</v>
      </c>
      <c r="I33" s="11">
        <f t="shared" si="7"/>
        <v>291.5</v>
      </c>
      <c r="J33" s="11">
        <f t="shared" si="7"/>
        <v>166.1</v>
      </c>
      <c r="K33" s="11">
        <f t="shared" si="7"/>
        <v>34.1</v>
      </c>
      <c r="L33" s="11">
        <f t="shared" si="7"/>
        <v>31.9</v>
      </c>
      <c r="M33" s="11">
        <f t="shared" si="7"/>
        <v>23.1</v>
      </c>
      <c r="N33" s="15">
        <f t="shared" si="5"/>
        <v>3181.2</v>
      </c>
    </row>
    <row r="34" ht="15.75" customHeight="1">
      <c r="A34" s="5" t="s">
        <v>41</v>
      </c>
      <c r="B34" s="11">
        <f t="shared" ref="B34:M34" si="8">B20</f>
        <v>0</v>
      </c>
      <c r="C34" s="11">
        <f t="shared" si="8"/>
        <v>0</v>
      </c>
      <c r="D34" s="11">
        <f t="shared" si="8"/>
        <v>0</v>
      </c>
      <c r="E34" s="11">
        <f t="shared" si="8"/>
        <v>0</v>
      </c>
      <c r="F34" s="11">
        <f t="shared" si="8"/>
        <v>0</v>
      </c>
      <c r="G34" s="11">
        <f t="shared" si="8"/>
        <v>0</v>
      </c>
      <c r="H34" s="11">
        <f t="shared" si="8"/>
        <v>0</v>
      </c>
      <c r="I34" s="11">
        <f t="shared" si="8"/>
        <v>0</v>
      </c>
      <c r="J34" s="11">
        <f t="shared" si="8"/>
        <v>0</v>
      </c>
      <c r="K34" s="11">
        <f t="shared" si="8"/>
        <v>0</v>
      </c>
      <c r="L34" s="11">
        <f t="shared" si="8"/>
        <v>0</v>
      </c>
      <c r="M34" s="11">
        <f t="shared" si="8"/>
        <v>0</v>
      </c>
      <c r="N34" s="15">
        <f t="shared" si="5"/>
        <v>0</v>
      </c>
    </row>
    <row r="35" ht="15.75" customHeight="1">
      <c r="A35" s="5" t="s">
        <v>42</v>
      </c>
      <c r="B35" s="11">
        <f t="shared" ref="B35:M35" si="9">B21</f>
        <v>206.8</v>
      </c>
      <c r="C35" s="11">
        <f t="shared" si="9"/>
        <v>224.4</v>
      </c>
      <c r="D35" s="11">
        <f t="shared" si="9"/>
        <v>179.3</v>
      </c>
      <c r="E35" s="11">
        <f t="shared" si="9"/>
        <v>189.2</v>
      </c>
      <c r="F35" s="11">
        <f t="shared" si="9"/>
        <v>188.1</v>
      </c>
      <c r="G35" s="11">
        <f t="shared" si="9"/>
        <v>176</v>
      </c>
      <c r="H35" s="11">
        <f t="shared" si="9"/>
        <v>179.3</v>
      </c>
      <c r="I35" s="11">
        <f t="shared" si="9"/>
        <v>133.1</v>
      </c>
      <c r="J35" s="11">
        <f t="shared" si="9"/>
        <v>187</v>
      </c>
      <c r="K35" s="11">
        <f t="shared" si="9"/>
        <v>213.4</v>
      </c>
      <c r="L35" s="11">
        <f t="shared" si="9"/>
        <v>367.4</v>
      </c>
      <c r="M35" s="11">
        <f t="shared" si="9"/>
        <v>255.2</v>
      </c>
      <c r="N35" s="15">
        <f t="shared" si="5"/>
        <v>2499.2</v>
      </c>
    </row>
    <row r="36" ht="15.75" customHeight="1">
      <c r="A36" s="5" t="s">
        <v>43</v>
      </c>
      <c r="B36" s="11">
        <f t="shared" ref="B36:M36" si="10">B22</f>
        <v>0</v>
      </c>
      <c r="C36" s="11">
        <f t="shared" si="10"/>
        <v>26.4</v>
      </c>
      <c r="D36" s="11">
        <f t="shared" si="10"/>
        <v>22</v>
      </c>
      <c r="E36" s="11">
        <f t="shared" si="10"/>
        <v>26.4</v>
      </c>
      <c r="F36" s="11">
        <f t="shared" si="10"/>
        <v>27.5</v>
      </c>
      <c r="G36" s="11">
        <f t="shared" si="10"/>
        <v>28.6</v>
      </c>
      <c r="H36" s="11">
        <f t="shared" si="10"/>
        <v>29.7</v>
      </c>
      <c r="I36" s="11">
        <f t="shared" si="10"/>
        <v>20.9</v>
      </c>
      <c r="J36" s="11">
        <f t="shared" si="10"/>
        <v>27.5</v>
      </c>
      <c r="K36" s="11">
        <f t="shared" si="10"/>
        <v>28.6</v>
      </c>
      <c r="L36" s="11">
        <f t="shared" si="10"/>
        <v>28.6</v>
      </c>
      <c r="M36" s="11">
        <f t="shared" si="10"/>
        <v>0</v>
      </c>
      <c r="N36" s="15">
        <f t="shared" si="5"/>
        <v>266.2</v>
      </c>
    </row>
    <row r="37" ht="15.75" customHeight="1">
      <c r="A37" s="5" t="s">
        <v>44</v>
      </c>
      <c r="B37" s="11">
        <f t="shared" ref="B37:M37" si="11">B23</f>
        <v>0</v>
      </c>
      <c r="C37" s="11">
        <f t="shared" si="11"/>
        <v>9.9</v>
      </c>
      <c r="D37" s="11">
        <f t="shared" si="11"/>
        <v>8.8</v>
      </c>
      <c r="E37" s="11">
        <f t="shared" si="11"/>
        <v>6.6</v>
      </c>
      <c r="F37" s="11">
        <f t="shared" si="11"/>
        <v>8.8</v>
      </c>
      <c r="G37" s="11">
        <f t="shared" si="11"/>
        <v>8.8</v>
      </c>
      <c r="H37" s="11">
        <f t="shared" si="11"/>
        <v>6.6</v>
      </c>
      <c r="I37" s="11">
        <f t="shared" si="11"/>
        <v>8.8</v>
      </c>
      <c r="J37" s="11">
        <f t="shared" si="11"/>
        <v>8.8</v>
      </c>
      <c r="K37" s="11">
        <f t="shared" si="11"/>
        <v>8.8</v>
      </c>
      <c r="L37" s="11">
        <f t="shared" si="11"/>
        <v>7.7</v>
      </c>
      <c r="M37" s="11">
        <f t="shared" si="11"/>
        <v>9.9</v>
      </c>
      <c r="N37" s="15">
        <f t="shared" si="5"/>
        <v>93.5</v>
      </c>
    </row>
    <row r="38" ht="15.75" customHeight="1">
      <c r="A38" s="5" t="s">
        <v>45</v>
      </c>
      <c r="B38" s="11">
        <f t="shared" ref="B38:M38" si="12">SUM(B24:B26)</f>
        <v>478.5</v>
      </c>
      <c r="C38" s="11">
        <f t="shared" si="12"/>
        <v>385</v>
      </c>
      <c r="D38" s="11">
        <f t="shared" si="12"/>
        <v>425.7</v>
      </c>
      <c r="E38" s="11">
        <f t="shared" si="12"/>
        <v>521.4</v>
      </c>
      <c r="F38" s="11">
        <f t="shared" si="12"/>
        <v>481.8</v>
      </c>
      <c r="G38" s="11">
        <f t="shared" si="12"/>
        <v>569.8</v>
      </c>
      <c r="H38" s="11">
        <f t="shared" si="12"/>
        <v>838.2</v>
      </c>
      <c r="I38" s="11">
        <f t="shared" si="12"/>
        <v>702.9</v>
      </c>
      <c r="J38" s="11">
        <f t="shared" si="12"/>
        <v>513.7</v>
      </c>
      <c r="K38" s="11">
        <f t="shared" si="12"/>
        <v>293.7</v>
      </c>
      <c r="L38" s="11">
        <f t="shared" si="12"/>
        <v>280.5</v>
      </c>
      <c r="M38" s="11">
        <f t="shared" si="12"/>
        <v>209</v>
      </c>
      <c r="N38" s="15">
        <f t="shared" si="5"/>
        <v>5700.2</v>
      </c>
    </row>
    <row r="39" ht="15.75" customHeight="1">
      <c r="A39" s="8" t="s">
        <v>17</v>
      </c>
      <c r="B39" s="20">
        <v>163.0</v>
      </c>
      <c r="C39" s="20">
        <v>156.0</v>
      </c>
      <c r="D39" s="20">
        <v>110.0</v>
      </c>
      <c r="E39" s="20">
        <v>95.0</v>
      </c>
      <c r="F39" s="20">
        <v>78.0</v>
      </c>
      <c r="G39" s="20">
        <v>101.0</v>
      </c>
      <c r="H39" s="20">
        <v>125.0</v>
      </c>
      <c r="I39" s="20">
        <v>65.0</v>
      </c>
      <c r="J39" s="20">
        <v>80.0</v>
      </c>
      <c r="K39" s="20">
        <v>81.0</v>
      </c>
      <c r="L39" s="20">
        <v>73.0</v>
      </c>
      <c r="M39" s="20">
        <v>53.0</v>
      </c>
      <c r="N39" s="18">
        <f t="shared" si="5"/>
        <v>1180</v>
      </c>
    </row>
    <row r="40" ht="15.75" customHeight="1"/>
    <row r="41" ht="15.75" customHeight="1">
      <c r="A41" s="21" t="s">
        <v>46</v>
      </c>
    </row>
    <row r="42" ht="15.75" customHeight="1">
      <c r="A42" s="22" t="s">
        <v>45</v>
      </c>
      <c r="B42" s="23">
        <f>N38</f>
        <v>5700.2</v>
      </c>
    </row>
    <row r="43" ht="15.75" customHeight="1">
      <c r="A43" s="5" t="s">
        <v>39</v>
      </c>
      <c r="B43" s="24">
        <f>N32</f>
        <v>5564.9</v>
      </c>
    </row>
    <row r="44" ht="15.75" customHeight="1">
      <c r="A44" s="5" t="s">
        <v>37</v>
      </c>
      <c r="B44" s="24">
        <f t="shared" ref="B44:B45" si="13">N30</f>
        <v>4932.4</v>
      </c>
    </row>
    <row r="45" ht="15.75" customHeight="1">
      <c r="A45" s="5" t="s">
        <v>38</v>
      </c>
      <c r="B45" s="24">
        <f t="shared" si="13"/>
        <v>4073.3</v>
      </c>
    </row>
    <row r="46" ht="15.75" customHeight="1">
      <c r="A46" s="5" t="s">
        <v>40</v>
      </c>
      <c r="B46" s="24">
        <f>N33</f>
        <v>3181.2</v>
      </c>
    </row>
    <row r="47" ht="15.75" customHeight="1">
      <c r="A47" s="5" t="s">
        <v>17</v>
      </c>
      <c r="B47" s="24">
        <f>N39</f>
        <v>1180</v>
      </c>
    </row>
    <row r="48" ht="15.75" customHeight="1">
      <c r="A48" s="5" t="s">
        <v>42</v>
      </c>
      <c r="B48" s="24">
        <f t="shared" ref="B48:B50" si="14">N35</f>
        <v>2499.2</v>
      </c>
    </row>
    <row r="49" ht="15.75" customHeight="1">
      <c r="A49" s="5" t="s">
        <v>43</v>
      </c>
      <c r="B49" s="24">
        <f t="shared" si="14"/>
        <v>266.2</v>
      </c>
    </row>
    <row r="50" ht="15.75" customHeight="1">
      <c r="A50" s="5" t="s">
        <v>44</v>
      </c>
      <c r="B50" s="24">
        <f t="shared" si="14"/>
        <v>93.5</v>
      </c>
    </row>
    <row r="51" ht="15.75" customHeight="1">
      <c r="A51" s="8" t="s">
        <v>41</v>
      </c>
      <c r="B51" s="25">
        <f>N34</f>
        <v>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A59" s="26"/>
      <c r="B59" s="27" t="s">
        <v>4</v>
      </c>
      <c r="C59" s="27" t="s">
        <v>5</v>
      </c>
      <c r="D59" s="27" t="s">
        <v>6</v>
      </c>
      <c r="E59" s="27" t="s">
        <v>7</v>
      </c>
      <c r="F59" s="27" t="s">
        <v>8</v>
      </c>
      <c r="G59" s="27" t="s">
        <v>9</v>
      </c>
      <c r="H59" s="27" t="s">
        <v>10</v>
      </c>
      <c r="I59" s="27" t="s">
        <v>11</v>
      </c>
      <c r="J59" s="27" t="s">
        <v>12</v>
      </c>
      <c r="K59" s="27" t="s">
        <v>13</v>
      </c>
      <c r="L59" s="27" t="s">
        <v>14</v>
      </c>
      <c r="M59" s="27" t="s">
        <v>15</v>
      </c>
      <c r="N59" s="28" t="s">
        <v>16</v>
      </c>
    </row>
    <row r="60" ht="15.75" customHeight="1">
      <c r="A60" s="22" t="s">
        <v>47</v>
      </c>
      <c r="B60" s="6">
        <v>11.0</v>
      </c>
      <c r="C60" s="6">
        <v>9.9</v>
      </c>
      <c r="D60" s="6">
        <v>14.3</v>
      </c>
      <c r="E60" s="6">
        <v>66.0</v>
      </c>
      <c r="F60" s="6">
        <v>52.800000000000004</v>
      </c>
      <c r="G60" s="6">
        <v>157.3</v>
      </c>
      <c r="H60" s="6">
        <v>277.20000000000005</v>
      </c>
      <c r="I60" s="6">
        <v>238.70000000000002</v>
      </c>
      <c r="J60" s="6">
        <v>68.2</v>
      </c>
      <c r="K60" s="6">
        <v>14.3</v>
      </c>
      <c r="L60" s="6">
        <v>5.5</v>
      </c>
      <c r="M60" s="6">
        <v>9.9</v>
      </c>
      <c r="N60" s="29">
        <f t="shared" ref="N60:N61" si="15">SUM(B60:M60)</f>
        <v>925.1</v>
      </c>
      <c r="P60" s="6"/>
    </row>
    <row r="61" ht="15.75" customHeight="1">
      <c r="A61" s="8" t="s">
        <v>48</v>
      </c>
      <c r="B61" s="6">
        <v>9.9</v>
      </c>
      <c r="C61" s="6">
        <v>6.6000000000000005</v>
      </c>
      <c r="D61" s="6">
        <v>7.700000000000001</v>
      </c>
      <c r="E61" s="6">
        <v>38.5</v>
      </c>
      <c r="F61" s="6">
        <v>74.80000000000001</v>
      </c>
      <c r="G61" s="6">
        <v>56.1</v>
      </c>
      <c r="H61" s="6">
        <v>176.0</v>
      </c>
      <c r="I61" s="6">
        <v>228.8</v>
      </c>
      <c r="J61" s="6">
        <v>184.8</v>
      </c>
      <c r="K61" s="6">
        <v>12.100000000000001</v>
      </c>
      <c r="L61" s="6">
        <v>8.8</v>
      </c>
      <c r="M61" s="6">
        <v>9.9</v>
      </c>
      <c r="N61" s="30">
        <f t="shared" si="15"/>
        <v>814</v>
      </c>
    </row>
    <row r="62" ht="15.75" customHeight="1">
      <c r="N62" s="31">
        <f>SUM(N60:N61)</f>
        <v>1739.1</v>
      </c>
    </row>
    <row r="63" ht="15.75" customHeight="1">
      <c r="N63" s="31"/>
    </row>
    <row r="64" ht="15.75" customHeight="1">
      <c r="A64" s="21" t="s">
        <v>49</v>
      </c>
    </row>
    <row r="65" ht="15.75" customHeight="1">
      <c r="A65" s="21" t="s">
        <v>46</v>
      </c>
    </row>
    <row r="66" ht="15.75" customHeight="1">
      <c r="A66" s="22" t="s">
        <v>39</v>
      </c>
      <c r="B66" s="23">
        <f>N32</f>
        <v>5564.9</v>
      </c>
    </row>
    <row r="67" ht="15.75" customHeight="1">
      <c r="A67" s="5" t="s">
        <v>37</v>
      </c>
      <c r="B67" s="24">
        <f t="shared" ref="B67:B68" si="16">N30</f>
        <v>4932.4</v>
      </c>
    </row>
    <row r="68" ht="15.75" customHeight="1">
      <c r="A68" s="5" t="s">
        <v>38</v>
      </c>
      <c r="B68" s="24">
        <f t="shared" si="16"/>
        <v>4073.3</v>
      </c>
    </row>
    <row r="69" ht="15.75" customHeight="1">
      <c r="A69" s="5" t="s">
        <v>45</v>
      </c>
      <c r="B69" s="24">
        <f>N38-N62</f>
        <v>3961.1</v>
      </c>
    </row>
    <row r="70" ht="15.75" customHeight="1">
      <c r="A70" s="5" t="s">
        <v>40</v>
      </c>
      <c r="B70" s="24">
        <f>N33</f>
        <v>3181.2</v>
      </c>
    </row>
    <row r="71" ht="15.75" customHeight="1">
      <c r="A71" s="5" t="s">
        <v>17</v>
      </c>
      <c r="B71" s="24" t="str">
        <f>#REF!</f>
        <v>#REF!</v>
      </c>
    </row>
    <row r="72" ht="15.75" customHeight="1">
      <c r="A72" s="5" t="s">
        <v>42</v>
      </c>
      <c r="B72" s="24">
        <f t="shared" ref="B72:B74" si="17">N35</f>
        <v>2499.2</v>
      </c>
    </row>
    <row r="73" ht="15.75" customHeight="1">
      <c r="A73" s="5" t="s">
        <v>43</v>
      </c>
      <c r="B73" s="24">
        <f t="shared" si="17"/>
        <v>266.2</v>
      </c>
    </row>
    <row r="74" ht="15.75" customHeight="1">
      <c r="A74" s="5" t="s">
        <v>44</v>
      </c>
      <c r="B74" s="24">
        <f t="shared" si="17"/>
        <v>93.5</v>
      </c>
    </row>
    <row r="75" ht="15.75" customHeight="1">
      <c r="A75" s="8" t="s">
        <v>41</v>
      </c>
      <c r="B75" s="25">
        <f>N34</f>
        <v>0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P2"/>
  </mergeCells>
  <printOptions/>
  <pageMargins bottom="0.75" footer="0.0" header="0.0" left="0.7" right="0.7" top="0.75"/>
  <pageSetup paperSize="9" orientation="portrait"/>
  <headerFooter>
    <oddHeader>&amp;L000000INTERNAL#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8.86"/>
    <col customWidth="1" min="3" max="26" width="8.71"/>
  </cols>
  <sheetData>
    <row r="1" ht="11.25" customHeight="1">
      <c r="A1" s="32" t="s">
        <v>50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1.25" customHeight="1">
      <c r="A2" s="34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1.25" customHeight="1">
      <c r="A3" s="35" t="s">
        <v>51</v>
      </c>
      <c r="B3" s="36" t="s">
        <v>4</v>
      </c>
      <c r="C3" s="36" t="s">
        <v>52</v>
      </c>
      <c r="D3" s="36" t="s">
        <v>53</v>
      </c>
      <c r="E3" s="36" t="s">
        <v>54</v>
      </c>
      <c r="F3" s="36" t="s">
        <v>8</v>
      </c>
      <c r="G3" s="36" t="s">
        <v>55</v>
      </c>
      <c r="H3" s="36" t="s">
        <v>56</v>
      </c>
      <c r="I3" s="36" t="s">
        <v>11</v>
      </c>
      <c r="J3" s="36" t="s">
        <v>12</v>
      </c>
      <c r="K3" s="36" t="s">
        <v>13</v>
      </c>
      <c r="L3" s="36" t="s">
        <v>14</v>
      </c>
      <c r="M3" s="36" t="s">
        <v>15</v>
      </c>
      <c r="N3" s="37" t="s">
        <v>16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1.25" customHeight="1">
      <c r="A4" s="38" t="s">
        <v>57</v>
      </c>
      <c r="B4" s="33">
        <v>0.0</v>
      </c>
      <c r="C4" s="33">
        <v>0.0</v>
      </c>
      <c r="D4" s="33">
        <v>0.0</v>
      </c>
      <c r="E4" s="33">
        <v>0.0</v>
      </c>
      <c r="F4" s="33">
        <v>0.0</v>
      </c>
      <c r="G4" s="33">
        <v>0.0</v>
      </c>
      <c r="H4" s="33">
        <v>0.0</v>
      </c>
      <c r="I4" s="33">
        <v>0.0</v>
      </c>
      <c r="J4" s="33">
        <v>0.0</v>
      </c>
      <c r="K4" s="33">
        <v>0.0</v>
      </c>
      <c r="L4" s="33">
        <v>0.0</v>
      </c>
      <c r="M4" s="33">
        <v>0.0</v>
      </c>
      <c r="N4" s="39">
        <f t="shared" ref="N4:N13" si="1">SUM(B4:M4)</f>
        <v>0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1.25" customHeight="1">
      <c r="A5" s="38" t="s">
        <v>58</v>
      </c>
      <c r="B5" s="33">
        <v>402.6</v>
      </c>
      <c r="C5" s="33">
        <v>565.4000000000001</v>
      </c>
      <c r="D5" s="33">
        <v>526.9000000000001</v>
      </c>
      <c r="E5" s="33">
        <v>664.4000000000001</v>
      </c>
      <c r="F5" s="33">
        <v>826.1</v>
      </c>
      <c r="G5" s="33">
        <v>944.9000000000001</v>
      </c>
      <c r="H5" s="33">
        <v>1614.8000000000002</v>
      </c>
      <c r="I5" s="33">
        <v>1332.1000000000001</v>
      </c>
      <c r="J5" s="33">
        <v>1191.3000000000002</v>
      </c>
      <c r="K5" s="33">
        <v>885.5000000000001</v>
      </c>
      <c r="L5" s="33">
        <v>715.0000000000001</v>
      </c>
      <c r="M5" s="33">
        <v>330.0</v>
      </c>
      <c r="N5" s="40">
        <f t="shared" si="1"/>
        <v>9999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1.25" customHeight="1">
      <c r="A6" s="38" t="s">
        <v>59</v>
      </c>
      <c r="B6" s="33">
        <v>0.0</v>
      </c>
      <c r="C6" s="33">
        <v>0.0</v>
      </c>
      <c r="D6" s="33">
        <v>159.5</v>
      </c>
      <c r="E6" s="33">
        <v>316.8</v>
      </c>
      <c r="F6" s="33">
        <v>394.90000000000003</v>
      </c>
      <c r="G6" s="33">
        <v>441.1</v>
      </c>
      <c r="H6" s="33">
        <v>467.50000000000006</v>
      </c>
      <c r="I6" s="33">
        <v>460.90000000000003</v>
      </c>
      <c r="J6" s="33">
        <v>393.8</v>
      </c>
      <c r="K6" s="33">
        <v>232.10000000000002</v>
      </c>
      <c r="L6" s="33">
        <v>225.50000000000003</v>
      </c>
      <c r="M6" s="33">
        <v>81.4</v>
      </c>
      <c r="N6" s="40">
        <f t="shared" si="1"/>
        <v>3173.5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1.25" customHeight="1">
      <c r="A7" s="38" t="s">
        <v>60</v>
      </c>
      <c r="B7" s="33">
        <v>2542.1000000000004</v>
      </c>
      <c r="C7" s="33">
        <v>2882.0000000000005</v>
      </c>
      <c r="D7" s="33">
        <v>5161.200000000001</v>
      </c>
      <c r="E7" s="33">
        <v>2838.0000000000005</v>
      </c>
      <c r="F7" s="33">
        <v>3359.4</v>
      </c>
      <c r="G7" s="33">
        <v>4253.700000000001</v>
      </c>
      <c r="H7" s="33">
        <v>5051.200000000001</v>
      </c>
      <c r="I7" s="33">
        <v>2851.2000000000003</v>
      </c>
      <c r="J7" s="33">
        <v>6154.500000000001</v>
      </c>
      <c r="K7" s="33">
        <v>3290.1000000000004</v>
      </c>
      <c r="L7" s="33">
        <v>1910.7</v>
      </c>
      <c r="M7" s="33">
        <v>3547.5000000000005</v>
      </c>
      <c r="N7" s="40">
        <f t="shared" si="1"/>
        <v>43841.6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1.25" customHeight="1">
      <c r="A8" s="38" t="s">
        <v>61</v>
      </c>
      <c r="B8" s="33">
        <v>1846.9</v>
      </c>
      <c r="C8" s="33">
        <v>2592.7000000000003</v>
      </c>
      <c r="D8" s="33">
        <v>2897.4</v>
      </c>
      <c r="E8" s="33">
        <v>2662.0</v>
      </c>
      <c r="F8" s="33">
        <v>3098.7000000000003</v>
      </c>
      <c r="G8" s="33">
        <v>3560.7000000000003</v>
      </c>
      <c r="H8" s="33">
        <v>4876.3</v>
      </c>
      <c r="I8" s="33">
        <v>4093.1000000000004</v>
      </c>
      <c r="J8" s="33">
        <v>3699.3</v>
      </c>
      <c r="K8" s="33">
        <v>2668.6000000000004</v>
      </c>
      <c r="L8" s="33">
        <v>1475.1000000000001</v>
      </c>
      <c r="M8" s="33">
        <v>1690.7</v>
      </c>
      <c r="N8" s="40">
        <f t="shared" si="1"/>
        <v>35161.5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1.25" customHeight="1">
      <c r="A9" s="38" t="s">
        <v>62</v>
      </c>
      <c r="B9" s="33">
        <v>1995.4</v>
      </c>
      <c r="C9" s="33">
        <v>3153.7000000000003</v>
      </c>
      <c r="D9" s="33">
        <v>2866.6000000000004</v>
      </c>
      <c r="E9" s="33">
        <v>3854.4</v>
      </c>
      <c r="F9" s="33">
        <v>5491.200000000001</v>
      </c>
      <c r="G9" s="33">
        <v>8462.300000000001</v>
      </c>
      <c r="H9" s="33">
        <v>14138.300000000001</v>
      </c>
      <c r="I9" s="33">
        <v>10523.7</v>
      </c>
      <c r="J9" s="33">
        <v>7463.500000000001</v>
      </c>
      <c r="K9" s="33">
        <v>4043.6000000000004</v>
      </c>
      <c r="L9" s="33">
        <v>3347.3</v>
      </c>
      <c r="M9" s="33">
        <v>1714.9</v>
      </c>
      <c r="N9" s="40">
        <f t="shared" si="1"/>
        <v>67054.9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1.25" customHeight="1">
      <c r="A10" s="38" t="s">
        <v>63</v>
      </c>
      <c r="B10" s="33">
        <v>2121.9</v>
      </c>
      <c r="C10" s="33">
        <v>3224.1000000000004</v>
      </c>
      <c r="D10" s="33">
        <v>2999.7000000000003</v>
      </c>
      <c r="E10" s="33">
        <v>3128.4</v>
      </c>
      <c r="F10" s="33">
        <v>8764.800000000001</v>
      </c>
      <c r="G10" s="33">
        <v>3747.7000000000003</v>
      </c>
      <c r="H10" s="33">
        <v>6900.3</v>
      </c>
      <c r="I10" s="33">
        <v>4942.3</v>
      </c>
      <c r="J10" s="33">
        <v>5215.1</v>
      </c>
      <c r="K10" s="33">
        <v>3579.4</v>
      </c>
      <c r="L10" s="33">
        <v>3433.1000000000004</v>
      </c>
      <c r="M10" s="33">
        <v>2391.4</v>
      </c>
      <c r="N10" s="40">
        <f t="shared" si="1"/>
        <v>50448.2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1.25" customHeight="1">
      <c r="A11" s="38" t="s">
        <v>64</v>
      </c>
      <c r="B11" s="33">
        <v>0.0</v>
      </c>
      <c r="C11" s="33">
        <v>67.10000000000001</v>
      </c>
      <c r="D11" s="33">
        <v>2.2</v>
      </c>
      <c r="E11" s="33">
        <v>531.3000000000001</v>
      </c>
      <c r="F11" s="33">
        <v>2115.3</v>
      </c>
      <c r="G11" s="33">
        <v>3580.5000000000005</v>
      </c>
      <c r="H11" s="33">
        <v>3911.6000000000004</v>
      </c>
      <c r="I11" s="33">
        <v>4387.900000000001</v>
      </c>
      <c r="J11" s="33">
        <v>3608.0000000000005</v>
      </c>
      <c r="K11" s="33">
        <v>1527.9</v>
      </c>
      <c r="L11" s="33">
        <v>578.6</v>
      </c>
      <c r="M11" s="33">
        <v>425.70000000000005</v>
      </c>
      <c r="N11" s="40">
        <f t="shared" si="1"/>
        <v>20736.1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1.25" customHeight="1">
      <c r="A12" s="38" t="s">
        <v>65</v>
      </c>
      <c r="B12" s="33">
        <v>0.0</v>
      </c>
      <c r="C12" s="33">
        <v>1.1</v>
      </c>
      <c r="D12" s="33">
        <v>14.3</v>
      </c>
      <c r="E12" s="33">
        <v>3.3000000000000003</v>
      </c>
      <c r="F12" s="33">
        <v>5.5</v>
      </c>
      <c r="G12" s="33">
        <v>123.20000000000002</v>
      </c>
      <c r="H12" s="33">
        <v>793.1</v>
      </c>
      <c r="I12" s="33">
        <v>1221.0</v>
      </c>
      <c r="J12" s="33">
        <v>1247.4</v>
      </c>
      <c r="K12" s="33">
        <v>762.3000000000001</v>
      </c>
      <c r="L12" s="33">
        <v>645.7</v>
      </c>
      <c r="M12" s="33">
        <v>266.20000000000005</v>
      </c>
      <c r="N12" s="40">
        <f t="shared" si="1"/>
        <v>5083.1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1.25" customHeight="1">
      <c r="A13" s="38" t="s">
        <v>66</v>
      </c>
      <c r="B13" s="33">
        <v>2359.5</v>
      </c>
      <c r="C13" s="33">
        <v>5980.700000000001</v>
      </c>
      <c r="D13" s="33">
        <v>8001.400000000001</v>
      </c>
      <c r="E13" s="33">
        <v>3129.5000000000005</v>
      </c>
      <c r="F13" s="33">
        <v>6448.200000000001</v>
      </c>
      <c r="G13" s="33">
        <v>7299.6</v>
      </c>
      <c r="H13" s="33">
        <v>8178.500000000001</v>
      </c>
      <c r="I13" s="33">
        <v>5985.1</v>
      </c>
      <c r="J13" s="33">
        <v>4145.900000000001</v>
      </c>
      <c r="K13" s="33">
        <v>8119.1</v>
      </c>
      <c r="L13" s="33">
        <v>5005.0</v>
      </c>
      <c r="M13" s="33">
        <v>684.2</v>
      </c>
      <c r="N13" s="41">
        <f t="shared" si="1"/>
        <v>65336.7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1.25" customHeight="1">
      <c r="A14" s="42" t="s">
        <v>67</v>
      </c>
      <c r="B14" s="19">
        <f t="shared" ref="B14:M14" si="2">SUM(B4:B13)</f>
        <v>11268.4</v>
      </c>
      <c r="C14" s="19">
        <f t="shared" si="2"/>
        <v>18466.8</v>
      </c>
      <c r="D14" s="19">
        <f t="shared" si="2"/>
        <v>22629.2</v>
      </c>
      <c r="E14" s="19">
        <f t="shared" si="2"/>
        <v>17128.1</v>
      </c>
      <c r="F14" s="19">
        <f t="shared" si="2"/>
        <v>30504.1</v>
      </c>
      <c r="G14" s="19">
        <f t="shared" si="2"/>
        <v>32413.7</v>
      </c>
      <c r="H14" s="19">
        <f t="shared" si="2"/>
        <v>45931.6</v>
      </c>
      <c r="I14" s="19">
        <f t="shared" si="2"/>
        <v>35797.3</v>
      </c>
      <c r="J14" s="19">
        <f t="shared" si="2"/>
        <v>33118.8</v>
      </c>
      <c r="K14" s="19">
        <f t="shared" si="2"/>
        <v>25108.6</v>
      </c>
      <c r="L14" s="19">
        <f t="shared" si="2"/>
        <v>17336</v>
      </c>
      <c r="M14" s="19">
        <f t="shared" si="2"/>
        <v>11132</v>
      </c>
      <c r="N14" s="19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1.2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1.2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1.25" customHeight="1">
      <c r="A17" s="35" t="s">
        <v>51</v>
      </c>
      <c r="B17" s="36">
        <v>2010.0</v>
      </c>
      <c r="C17" s="36">
        <v>2011.0</v>
      </c>
      <c r="D17" s="36">
        <v>2012.0</v>
      </c>
      <c r="E17" s="36">
        <v>2013.0</v>
      </c>
      <c r="F17" s="36">
        <v>2014.0</v>
      </c>
      <c r="G17" s="36">
        <v>2015.0</v>
      </c>
      <c r="H17" s="36">
        <v>2016.0</v>
      </c>
      <c r="I17" s="36">
        <v>2017.0</v>
      </c>
      <c r="J17" s="36">
        <v>2018.0</v>
      </c>
      <c r="K17" s="36">
        <v>2019.0</v>
      </c>
      <c r="L17" s="36">
        <v>2020.0</v>
      </c>
      <c r="M17" s="36">
        <v>2021.0</v>
      </c>
      <c r="N17" s="36">
        <v>2022.0</v>
      </c>
      <c r="O17" s="36">
        <v>2023.0</v>
      </c>
      <c r="P17" s="37">
        <v>2024.0</v>
      </c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1.25" customHeight="1">
      <c r="A18" s="43" t="s">
        <v>1</v>
      </c>
      <c r="B18" s="44"/>
      <c r="C18" s="33">
        <v>324573.7</v>
      </c>
      <c r="D18" s="33">
        <v>325814.5</v>
      </c>
      <c r="E18" s="33">
        <v>273812.0</v>
      </c>
      <c r="F18" s="33">
        <v>332189.0</v>
      </c>
      <c r="G18" s="33">
        <v>347139.10000000003</v>
      </c>
      <c r="H18" s="33">
        <v>354384.80000000005</v>
      </c>
      <c r="I18" s="33">
        <v>430508.10000000003</v>
      </c>
      <c r="J18" s="33">
        <v>382690.00000000006</v>
      </c>
      <c r="K18" s="33">
        <v>293653.80000000005</v>
      </c>
      <c r="L18" s="33">
        <v>261800.00000000003</v>
      </c>
      <c r="M18" s="33">
        <v>235431.90000000002</v>
      </c>
      <c r="N18" s="33">
        <f>(SUM(N4:N13))*1.1</f>
        <v>330918.06</v>
      </c>
      <c r="O18" s="33">
        <v>250432.6</v>
      </c>
      <c r="P18" s="33">
        <v>300834.60000000003</v>
      </c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1.2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1.25" customHeight="1">
      <c r="A20" s="45" t="s">
        <v>46</v>
      </c>
      <c r="B20" s="46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1.25" customHeight="1">
      <c r="A21" s="38" t="s">
        <v>57</v>
      </c>
      <c r="B21" s="47">
        <f t="shared" ref="B21:B30" si="3">N4</f>
        <v>0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1.25" customHeight="1">
      <c r="A22" s="38" t="s">
        <v>58</v>
      </c>
      <c r="B22" s="48">
        <f t="shared" si="3"/>
        <v>9999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1.25" customHeight="1">
      <c r="A23" s="38" t="s">
        <v>59</v>
      </c>
      <c r="B23" s="48">
        <f t="shared" si="3"/>
        <v>3173.5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1.25" customHeight="1">
      <c r="A24" s="38" t="s">
        <v>60</v>
      </c>
      <c r="B24" s="48">
        <f t="shared" si="3"/>
        <v>43841.6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1.25" customHeight="1">
      <c r="A25" s="38" t="s">
        <v>61</v>
      </c>
      <c r="B25" s="48">
        <f t="shared" si="3"/>
        <v>35161.5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1.25" customHeight="1">
      <c r="A26" s="38" t="s">
        <v>62</v>
      </c>
      <c r="B26" s="48">
        <f t="shared" si="3"/>
        <v>67054.9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1.25" customHeight="1">
      <c r="A27" s="38" t="s">
        <v>63</v>
      </c>
      <c r="B27" s="48">
        <f t="shared" si="3"/>
        <v>50448.2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1.25" customHeight="1">
      <c r="A28" s="38" t="s">
        <v>64</v>
      </c>
      <c r="B28" s="48">
        <f t="shared" si="3"/>
        <v>20736.1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1.25" customHeight="1">
      <c r="A29" s="38" t="s">
        <v>65</v>
      </c>
      <c r="B29" s="48">
        <f t="shared" si="3"/>
        <v>5083.1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1.25" customHeight="1">
      <c r="A30" s="38" t="s">
        <v>66</v>
      </c>
      <c r="B30" s="49">
        <f t="shared" si="3"/>
        <v>65336.7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1.2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1.2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1.2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1.2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1.2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1.2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1.2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1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1.2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1.2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1.2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1.2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1.2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1.2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1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1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1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1.25" customHeight="1">
      <c r="A48" s="34"/>
      <c r="B48" s="50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1.25" customHeight="1">
      <c r="A49" s="34"/>
      <c r="B49" s="50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1.25" customHeight="1">
      <c r="A50" s="34"/>
      <c r="B50" s="50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1.25" customHeight="1">
      <c r="A51" s="34"/>
      <c r="B51" s="50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1.25" customHeight="1">
      <c r="A52" s="34"/>
      <c r="B52" s="50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1.25" customHeight="1">
      <c r="A53" s="34"/>
      <c r="B53" s="50"/>
      <c r="C53" s="33"/>
      <c r="D53" s="33"/>
      <c r="E53" s="33"/>
      <c r="F53" s="50"/>
      <c r="G53" s="50"/>
      <c r="H53" s="50"/>
      <c r="I53" s="50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1.25" customHeight="1">
      <c r="A54" s="33"/>
      <c r="B54" s="33"/>
      <c r="C54" s="33"/>
      <c r="D54" s="33"/>
      <c r="E54" s="33"/>
      <c r="F54" s="50"/>
      <c r="G54" s="50"/>
      <c r="H54" s="50"/>
      <c r="I54" s="50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1.25" customHeight="1">
      <c r="A55" s="34"/>
      <c r="B55" s="50"/>
      <c r="C55" s="33"/>
      <c r="D55" s="33"/>
      <c r="E55" s="33"/>
      <c r="F55" s="50"/>
      <c r="G55" s="50"/>
      <c r="H55" s="50"/>
      <c r="I55" s="50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1.25" customHeight="1">
      <c r="A56" s="34"/>
      <c r="B56" s="50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1.25" customHeight="1">
      <c r="A57" s="34"/>
      <c r="B57" s="50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1.25" customHeight="1">
      <c r="A58" s="34"/>
      <c r="B58" s="50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1.2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1.2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1.2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1.2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1.2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1.2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1.2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1.2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1.2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1.2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1.2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1.2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1.2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1.2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1.2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1.2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1.2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1.2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1.2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1.2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1.2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1.2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1.2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1.2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1.2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1.2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1.2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1.2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1.2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1.2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1.2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1.2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1.2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1.2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1.2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1.2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1.2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1.2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1.2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1.2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1.2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1.2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1.2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1.2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1.2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1.2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1.2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1.2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1.2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1.2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1.2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1.2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1.2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1.2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1.2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1.2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1.2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1.2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1.2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1.2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1.2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1.2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1.2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1.2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1.2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1.2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1.2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1.2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1.2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1.2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1.2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1.2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1.2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1.2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1.2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1.2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1.2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1.2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1.2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1.2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1.2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1.2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1.2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1.2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1.2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1.2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1.2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1.2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1.2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1.2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1.2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1.2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1.2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1.2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1.2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1.2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1.2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1.2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1.2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1.2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1.2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1.2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1.2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1.2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1.2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1.2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1.2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1.2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1.2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1.2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1.2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1.2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1.2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1.2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1.2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1.2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1.2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1.2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1.2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1.2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1.2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1.2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1.2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1.2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1.2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1.2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1.2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1.2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1.2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1.2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1.2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1.2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1.2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1.2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1.2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1.2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1.2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1.2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1.2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1.2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1.2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1.2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1.2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1.2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1.2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1.2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1.2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1.2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1.2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1.2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1.2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1.2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1.2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1.2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1.2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1.2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1.2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1.2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1.2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1.2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1.2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1.2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1.2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1.2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1.2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1.2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1.2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1.2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1.2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1.2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1.2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1.2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1.2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1.2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1.2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1.2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1.2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1.2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1.2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1.2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1.2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1.2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1.2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1.2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1.2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1.2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1.2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1.2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1.2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1.2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1.2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1.2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1.2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1.2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1.2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1.2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1.2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1.2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1.2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1.2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1.2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1.2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1.2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1.2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1.2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1.2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1.2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1.2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1.2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1.2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1.2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1.2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1.2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1.2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1.2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1.2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1.2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1.2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1.2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1.2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1.2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1.2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1.2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1.2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1.2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1.2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1.2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1.2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1.2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1.2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1.2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1.2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1.2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1.2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1.2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1.2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1.2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1.2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1.2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1.2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1.2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1.2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1.2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1.2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1.2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1.2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1.2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1.2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1.2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1.2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1.2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1.2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1.2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1.2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1.2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1.2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1.2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1.2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1.2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1.2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1.2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1.2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1.2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1.2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1.2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1.2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1.2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1.2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1.2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1.2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1.2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1.2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1.2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1.2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1.2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1.2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1.2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1.2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1.2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1.2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1.2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1.2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1.2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1.2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1.2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1.2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1.2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1.2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1.2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1.2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1.2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1.2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1.2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1.2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1.2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1.2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1.2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1.2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1.2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1.2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1.2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1.2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1.2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1.2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1.2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1.2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1.2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1.2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1.2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1.2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1.2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1.2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1.2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1.2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1.2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1.2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1.2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1.2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1.2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1.2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1.2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1.2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1.2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1.2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1.2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1.2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1.2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1.2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1.2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1.2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1.2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1.2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1.2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1.2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1.2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1.2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1.2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1.2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1.2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1.2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1.2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1.2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1.2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1.2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1.2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1.2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1.2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1.2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1.2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1.2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1.2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1.2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1.2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1.2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1.2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1.2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1.2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1.2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1.2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1.2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1.2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1.2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1.2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1.2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1.2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1.2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1.2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1.2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1.2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1.2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1.2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1.2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1.2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1.2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1.2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1.2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1.2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1.2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1.2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1.2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1.2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1.2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1.2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1.2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1.2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1.2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1.2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1.2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1.2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1.2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1.2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1.2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1.2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1.2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1.2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1.2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1.2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1.2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1.2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1.2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1.2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1.2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1.2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1.2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1.2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1.2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1.2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1.2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1.2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1.2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1.2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1.2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1.2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1.2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1.2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1.2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1.2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1.2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1.2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1.2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1.2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1.2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1.2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1.2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1.2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1.2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1.2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1.2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1.2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1.2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1.2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1.2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1.2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1.2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1.2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1.2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1.2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1.2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1.2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1.2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1.2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1.2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1.2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1.2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1.2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1.2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1.2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1.2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1.2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1.2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1.2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1.2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1.2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1.2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1.2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1.2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1.2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1.2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1.2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1.2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1.2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1.2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1.2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1.2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1.2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1.2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1.2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1.2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1.2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1.2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1.2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1.2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1.2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1.2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1.2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1.2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1.2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1.2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1.2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1.2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1.2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1.2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1.2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1.2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1.2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1.2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1.2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1.2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1.2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1.2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1.2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1.2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1.2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1.2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1.2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1.2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1.2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1.2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1.2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1.2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1.2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1.2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1.2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1.2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1.2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1.2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1.2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1.2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1.2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1.2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1.2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1.2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1.2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1.2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1.2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1.2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1.2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1.2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1.2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1.2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1.2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1.2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1.2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1.2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1.2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1.2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1.2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1.2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1.2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1.2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1.2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1.2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1.2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1.2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1.2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1.2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1.2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1.2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1.2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1.2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1.2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1.2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1.2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1.2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1.2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1.2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1.2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1.2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1.2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1.2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1.2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1.2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1.2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1.2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1.2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1.2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1.2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1.2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1.2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1.2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1.2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1.2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1.2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1.2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1.2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1.2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1.2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1.2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1.2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1.2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1.2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1.2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1.2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1.2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1.2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1.2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1.2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1.2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1.2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1.2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1.2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1.2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1.2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1.2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1.2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1.2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1.2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1.2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1.2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1.2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1.2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1.2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1.2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1.2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1.2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1.2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1.2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1.2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1.2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1.2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1.2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1.2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1.2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1.2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1.2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1.2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1.2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1.2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1.2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1.2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1.2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1.2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1.2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1.2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1.2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1.2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1.2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1.2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1.2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1.2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1.2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1.2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1.2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1.2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1.2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1.2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1.2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1.2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1.2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1.2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1.2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1.2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1.2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1.2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1.2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1.2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1.2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1.2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1.2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1.2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1.2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1.2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1.2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1.2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1.2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1.2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1.2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1.2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1.2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1.2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1.2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1.2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1.2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1.2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1.2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1.2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1.2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1.2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1.2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1.2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1.2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1.2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1.2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1.2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1.2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1.2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1.2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1.2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1.2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1.2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1.2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1.2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1.2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1.2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1.2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1.2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1.2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1.2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1.2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1.2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1.2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1.2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1.2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1.2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1.2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1.2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1.2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1.2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1.2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1.2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1.2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1.2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1.2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1.2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1.2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1.2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1.2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1.2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1.2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1.2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1.2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1.2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1.2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1.2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1.2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1.2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1.2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1.2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1.2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1.2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1.2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1.2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1.2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1.2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1.2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1.2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1.2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1.2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1.2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1.2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1.2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1.2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1.2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1.2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1.2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1.2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1.2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1.2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1.2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1.2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1.2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1.2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1.2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1.2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1.2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1.2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1.2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1.2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1.2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1.2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1.2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1.2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1.2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1.2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1.2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1.2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1.2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1.2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1.2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1.2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1.2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1.2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1.2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1.2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1.2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1.2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1.2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1.2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1.2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1.2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1.2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1.2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1.2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1.2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1.2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1.2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1.2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1.2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1.2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1.2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1.2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1.2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1.2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1.2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1.2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1.2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1.2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1.2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1.2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1.2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1.2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1.2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1.2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1.2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1.2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1.2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1.2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1.2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1.2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1.2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1.2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1.2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1.2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1.2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1.2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1.2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1.2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1.2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1.2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1.2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1.2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1.2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1.2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1.2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1.2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1.2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1.2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1.2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1.2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1.2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1.2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1.2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1.2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1.2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1.2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1.2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1.2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1.2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1.2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1.2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1.2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1.2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1.2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1.2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1.2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1.2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1.2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1.2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1.2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1.2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1.2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1.2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1.2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1.2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1.2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1.2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1.2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1.2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1.2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1.2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1.2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1.2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1.2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1.2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1.2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1.2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1.2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1.2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1.2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1.2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1.2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1.2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1.2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1.2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1.2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1.2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1.2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1.2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1.2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1.2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1.2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1.2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1.2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1.2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1.2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1.2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1.2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1.2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1.2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1.2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1.2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1.2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1.2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1.2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1.2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1.2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1.2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1.2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1.2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1.2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1.2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1.2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1.2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1.2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1.2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1.2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1.2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1.2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1.2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1.2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1.2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1.2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1.2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1.2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1.2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1.2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1.2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1.2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1.2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1.2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1.2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1.2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1.2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1.2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1.2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1.2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1.2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1.2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1.2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1.2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1.2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1.2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1.2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1.2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1.2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1.2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1.2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1.2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1.2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1.2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1.2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1.2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1.2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1.2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1.2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1.2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1.2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1.2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1.2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1.2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1.2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1.2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1.2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1.2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1.2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1.2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1.2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1.2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1.2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1.2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1.2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1.2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">
    <mergeCell ref="A1:N1"/>
  </mergeCells>
  <printOptions/>
  <pageMargins bottom="0.75" footer="0.0" header="0.0" left="0.7" right="0.7" top="0.75"/>
  <pageSetup paperSize="9" orientation="portrait"/>
  <headerFooter>
    <oddHeader>&amp;L000000INTERNAL#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6" width="8.71"/>
  </cols>
  <sheetData>
    <row r="1" ht="11.25" customHeight="1">
      <c r="A1" s="32" t="s">
        <v>68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1.2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1.25" customHeight="1">
      <c r="A3" s="35" t="s">
        <v>69</v>
      </c>
      <c r="B3" s="36" t="s">
        <v>4</v>
      </c>
      <c r="C3" s="36" t="s">
        <v>52</v>
      </c>
      <c r="D3" s="36" t="s">
        <v>53</v>
      </c>
      <c r="E3" s="36" t="s">
        <v>54</v>
      </c>
      <c r="F3" s="36" t="s">
        <v>8</v>
      </c>
      <c r="G3" s="36" t="s">
        <v>55</v>
      </c>
      <c r="H3" s="36" t="s">
        <v>56</v>
      </c>
      <c r="I3" s="36" t="s">
        <v>11</v>
      </c>
      <c r="J3" s="36" t="s">
        <v>12</v>
      </c>
      <c r="K3" s="36" t="s">
        <v>13</v>
      </c>
      <c r="L3" s="36" t="s">
        <v>14</v>
      </c>
      <c r="M3" s="36" t="s">
        <v>15</v>
      </c>
      <c r="N3" s="37" t="s">
        <v>16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1.25" customHeight="1">
      <c r="A4" s="51" t="s">
        <v>70</v>
      </c>
      <c r="B4" s="33">
        <v>790.9000000000001</v>
      </c>
      <c r="C4" s="33">
        <v>792.0000000000001</v>
      </c>
      <c r="D4" s="33">
        <v>1516.9</v>
      </c>
      <c r="E4" s="33">
        <v>0.0</v>
      </c>
      <c r="F4" s="33">
        <v>1302.4</v>
      </c>
      <c r="G4" s="33">
        <v>1177.0</v>
      </c>
      <c r="H4" s="33">
        <v>542.3000000000001</v>
      </c>
      <c r="I4" s="33">
        <v>481.8</v>
      </c>
      <c r="J4" s="33">
        <v>370.70000000000005</v>
      </c>
      <c r="K4" s="33">
        <v>551.1</v>
      </c>
      <c r="L4" s="33">
        <v>627.0</v>
      </c>
      <c r="M4" s="33">
        <v>2667.5</v>
      </c>
      <c r="N4" s="39">
        <f t="shared" ref="N4:N41" si="1">SUM(B4:M4)</f>
        <v>10819.6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1.25" customHeight="1">
      <c r="A5" s="52" t="s">
        <v>71</v>
      </c>
      <c r="B5" s="33">
        <v>2439.8</v>
      </c>
      <c r="C5" s="33">
        <v>2231.9</v>
      </c>
      <c r="D5" s="33">
        <v>1841.4</v>
      </c>
      <c r="E5" s="33">
        <v>0.0</v>
      </c>
      <c r="F5" s="33">
        <v>2360.6000000000004</v>
      </c>
      <c r="G5" s="33">
        <v>2150.5</v>
      </c>
      <c r="H5" s="33">
        <v>2756.6000000000004</v>
      </c>
      <c r="I5" s="33">
        <v>2055.9</v>
      </c>
      <c r="J5" s="33">
        <v>2316.6000000000004</v>
      </c>
      <c r="K5" s="33">
        <v>2442.0</v>
      </c>
      <c r="L5" s="33">
        <v>2083.4</v>
      </c>
      <c r="M5" s="33">
        <v>3837.9</v>
      </c>
      <c r="N5" s="40">
        <f t="shared" si="1"/>
        <v>26516.6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1.25" customHeight="1">
      <c r="A6" s="52" t="s">
        <v>72</v>
      </c>
      <c r="B6" s="33">
        <v>677.6</v>
      </c>
      <c r="C6" s="33">
        <v>568.7</v>
      </c>
      <c r="D6" s="33">
        <v>269.5</v>
      </c>
      <c r="E6" s="33">
        <v>0.0</v>
      </c>
      <c r="F6" s="33">
        <v>503.80000000000007</v>
      </c>
      <c r="G6" s="33">
        <v>325.6</v>
      </c>
      <c r="H6" s="33">
        <v>173.8</v>
      </c>
      <c r="I6" s="33">
        <v>0.0</v>
      </c>
      <c r="J6" s="33">
        <v>0.0</v>
      </c>
      <c r="K6" s="33">
        <v>328.90000000000003</v>
      </c>
      <c r="L6" s="33">
        <v>254.10000000000002</v>
      </c>
      <c r="M6" s="33">
        <v>474.1</v>
      </c>
      <c r="N6" s="40">
        <f t="shared" si="1"/>
        <v>3576.1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1.25" customHeight="1">
      <c r="A7" s="52" t="s">
        <v>73</v>
      </c>
      <c r="B7" s="33">
        <v>2119.7000000000003</v>
      </c>
      <c r="C7" s="33">
        <v>1812.8000000000002</v>
      </c>
      <c r="D7" s="33">
        <v>1674.2</v>
      </c>
      <c r="E7" s="33">
        <v>0.0</v>
      </c>
      <c r="F7" s="33">
        <v>1778.7</v>
      </c>
      <c r="G7" s="33">
        <v>1842.5000000000002</v>
      </c>
      <c r="H7" s="33">
        <v>1790.8000000000002</v>
      </c>
      <c r="I7" s="33">
        <v>1279.3000000000002</v>
      </c>
      <c r="J7" s="33">
        <v>1360.7</v>
      </c>
      <c r="K7" s="33">
        <v>1800.7</v>
      </c>
      <c r="L7" s="33">
        <v>1729.2</v>
      </c>
      <c r="M7" s="33">
        <v>3352.8</v>
      </c>
      <c r="N7" s="40">
        <f t="shared" si="1"/>
        <v>20541.4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1.25" customHeight="1">
      <c r="A8" s="52" t="s">
        <v>74</v>
      </c>
      <c r="B8" s="33">
        <v>29.700000000000003</v>
      </c>
      <c r="C8" s="33">
        <v>22.0</v>
      </c>
      <c r="D8" s="33">
        <v>17.6</v>
      </c>
      <c r="E8" s="33">
        <v>0.0</v>
      </c>
      <c r="F8" s="33">
        <v>29.700000000000003</v>
      </c>
      <c r="G8" s="33">
        <v>19.8</v>
      </c>
      <c r="H8" s="33">
        <v>11.0</v>
      </c>
      <c r="I8" s="33">
        <v>11.0</v>
      </c>
      <c r="J8" s="33">
        <v>9.9</v>
      </c>
      <c r="K8" s="33">
        <v>17.6</v>
      </c>
      <c r="L8" s="33">
        <v>15.400000000000002</v>
      </c>
      <c r="M8" s="33">
        <v>22.0</v>
      </c>
      <c r="N8" s="40">
        <f t="shared" si="1"/>
        <v>205.7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1.25" customHeight="1">
      <c r="A9" s="52" t="s">
        <v>75</v>
      </c>
      <c r="B9" s="33">
        <v>0.0</v>
      </c>
      <c r="C9" s="33">
        <v>0.0</v>
      </c>
      <c r="D9" s="33">
        <v>0.0</v>
      </c>
      <c r="E9" s="33">
        <v>0.0</v>
      </c>
      <c r="F9" s="33">
        <v>0.0</v>
      </c>
      <c r="G9" s="33">
        <v>0.0</v>
      </c>
      <c r="H9" s="33">
        <v>0.0</v>
      </c>
      <c r="I9" s="33">
        <v>0.0</v>
      </c>
      <c r="J9" s="33">
        <v>0.0</v>
      </c>
      <c r="K9" s="33">
        <v>0.0</v>
      </c>
      <c r="L9" s="33">
        <v>0.0</v>
      </c>
      <c r="M9" s="33">
        <v>0.0</v>
      </c>
      <c r="N9" s="40">
        <f t="shared" si="1"/>
        <v>0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1.25" customHeight="1">
      <c r="A10" s="52" t="s">
        <v>76</v>
      </c>
      <c r="B10" s="33">
        <v>0.0</v>
      </c>
      <c r="C10" s="33">
        <v>0.0</v>
      </c>
      <c r="D10" s="33">
        <v>0.0</v>
      </c>
      <c r="E10" s="33">
        <v>0.0</v>
      </c>
      <c r="F10" s="33">
        <v>0.0</v>
      </c>
      <c r="G10" s="33">
        <v>0.0</v>
      </c>
      <c r="H10" s="33">
        <v>0.0</v>
      </c>
      <c r="I10" s="33">
        <v>0.0</v>
      </c>
      <c r="J10" s="33">
        <v>0.0</v>
      </c>
      <c r="K10" s="33">
        <v>0.0</v>
      </c>
      <c r="L10" s="33">
        <v>0.0</v>
      </c>
      <c r="M10" s="33">
        <v>0.0</v>
      </c>
      <c r="N10" s="40">
        <f t="shared" si="1"/>
        <v>0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1.25" customHeight="1">
      <c r="A11" s="52" t="s">
        <v>77</v>
      </c>
      <c r="B11" s="33">
        <v>0.0</v>
      </c>
      <c r="C11" s="33">
        <v>0.0</v>
      </c>
      <c r="D11" s="33">
        <v>0.0</v>
      </c>
      <c r="E11" s="33">
        <v>0.0</v>
      </c>
      <c r="F11" s="33">
        <v>0.0</v>
      </c>
      <c r="G11" s="33">
        <v>0.0</v>
      </c>
      <c r="H11" s="33">
        <v>0.0</v>
      </c>
      <c r="I11" s="33">
        <v>15.400000000000002</v>
      </c>
      <c r="J11" s="33">
        <v>6.6000000000000005</v>
      </c>
      <c r="K11" s="33">
        <v>13.200000000000001</v>
      </c>
      <c r="L11" s="33">
        <v>7.700000000000001</v>
      </c>
      <c r="M11" s="33">
        <v>8.8</v>
      </c>
      <c r="N11" s="40">
        <f t="shared" si="1"/>
        <v>51.7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1.25" customHeight="1">
      <c r="A12" s="52" t="s">
        <v>78</v>
      </c>
      <c r="B12" s="33">
        <v>0.0</v>
      </c>
      <c r="C12" s="33">
        <v>0.0</v>
      </c>
      <c r="D12" s="33">
        <v>0.0</v>
      </c>
      <c r="E12" s="33">
        <v>0.0</v>
      </c>
      <c r="F12" s="33">
        <v>0.0</v>
      </c>
      <c r="G12" s="33">
        <v>0.0</v>
      </c>
      <c r="H12" s="33">
        <v>0.0</v>
      </c>
      <c r="I12" s="33">
        <v>0.0</v>
      </c>
      <c r="J12" s="33">
        <v>0.0</v>
      </c>
      <c r="K12" s="33">
        <v>0.0</v>
      </c>
      <c r="L12" s="33">
        <v>0.0</v>
      </c>
      <c r="M12" s="33">
        <v>0.0</v>
      </c>
      <c r="N12" s="40">
        <f t="shared" si="1"/>
        <v>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1.25" customHeight="1">
      <c r="A13" s="52" t="s">
        <v>79</v>
      </c>
      <c r="B13" s="33">
        <v>0.0</v>
      </c>
      <c r="C13" s="33">
        <v>0.0</v>
      </c>
      <c r="D13" s="33">
        <v>0.0</v>
      </c>
      <c r="E13" s="33">
        <v>0.0</v>
      </c>
      <c r="F13" s="33">
        <v>0.0</v>
      </c>
      <c r="G13" s="33">
        <v>0.0</v>
      </c>
      <c r="H13" s="33">
        <v>0.0</v>
      </c>
      <c r="I13" s="33">
        <v>0.0</v>
      </c>
      <c r="J13" s="33">
        <v>0.0</v>
      </c>
      <c r="K13" s="33">
        <v>0.0</v>
      </c>
      <c r="L13" s="33">
        <v>0.0</v>
      </c>
      <c r="M13" s="33">
        <v>0.0</v>
      </c>
      <c r="N13" s="40">
        <f t="shared" si="1"/>
        <v>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1.25" customHeight="1">
      <c r="A14" s="52" t="s">
        <v>80</v>
      </c>
      <c r="B14" s="33">
        <v>0.0</v>
      </c>
      <c r="C14" s="33">
        <v>0.0</v>
      </c>
      <c r="D14" s="33">
        <v>0.0</v>
      </c>
      <c r="E14" s="33">
        <v>0.0</v>
      </c>
      <c r="F14" s="33">
        <v>0.0</v>
      </c>
      <c r="G14" s="33">
        <v>0.0</v>
      </c>
      <c r="H14" s="33">
        <v>0.0</v>
      </c>
      <c r="I14" s="33">
        <v>0.0</v>
      </c>
      <c r="J14" s="33">
        <v>0.0</v>
      </c>
      <c r="K14" s="33">
        <v>0.0</v>
      </c>
      <c r="L14" s="33">
        <v>0.0</v>
      </c>
      <c r="M14" s="33">
        <v>0.0</v>
      </c>
      <c r="N14" s="40">
        <f t="shared" si="1"/>
        <v>0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1.25" customHeight="1">
      <c r="A15" s="52" t="s">
        <v>81</v>
      </c>
      <c r="B15" s="33">
        <v>0.0</v>
      </c>
      <c r="C15" s="33">
        <v>0.0</v>
      </c>
      <c r="D15" s="33">
        <v>0.0</v>
      </c>
      <c r="E15" s="33">
        <v>0.0</v>
      </c>
      <c r="F15" s="33">
        <v>0.0</v>
      </c>
      <c r="G15" s="33">
        <v>0.0</v>
      </c>
      <c r="H15" s="33">
        <v>0.0</v>
      </c>
      <c r="I15" s="33">
        <v>0.0</v>
      </c>
      <c r="J15" s="33">
        <v>0.0</v>
      </c>
      <c r="K15" s="33">
        <v>0.0</v>
      </c>
      <c r="L15" s="33">
        <v>0.0</v>
      </c>
      <c r="M15" s="33">
        <v>0.0</v>
      </c>
      <c r="N15" s="40">
        <f t="shared" si="1"/>
        <v>0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1.25" customHeight="1">
      <c r="A16" s="52" t="s">
        <v>82</v>
      </c>
      <c r="B16" s="33">
        <v>0.0</v>
      </c>
      <c r="C16" s="33">
        <v>0.0</v>
      </c>
      <c r="D16" s="33">
        <v>0.0</v>
      </c>
      <c r="E16" s="33">
        <v>0.0</v>
      </c>
      <c r="F16" s="33">
        <v>0.0</v>
      </c>
      <c r="G16" s="33">
        <v>0.0</v>
      </c>
      <c r="H16" s="33">
        <v>0.0</v>
      </c>
      <c r="I16" s="33">
        <v>95.7</v>
      </c>
      <c r="J16" s="33">
        <v>50.6</v>
      </c>
      <c r="K16" s="33">
        <v>108.9</v>
      </c>
      <c r="L16" s="33">
        <v>28.6</v>
      </c>
      <c r="M16" s="33">
        <v>0.0</v>
      </c>
      <c r="N16" s="40">
        <f t="shared" si="1"/>
        <v>283.8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1.25" customHeight="1">
      <c r="A17" s="52" t="s">
        <v>83</v>
      </c>
      <c r="B17" s="33">
        <v>0.0</v>
      </c>
      <c r="C17" s="33">
        <v>0.0</v>
      </c>
      <c r="D17" s="33">
        <v>0.0</v>
      </c>
      <c r="E17" s="33">
        <v>0.0</v>
      </c>
      <c r="F17" s="33">
        <v>0.0</v>
      </c>
      <c r="G17" s="33">
        <v>0.0</v>
      </c>
      <c r="H17" s="33">
        <v>0.0</v>
      </c>
      <c r="I17" s="33">
        <v>0.0</v>
      </c>
      <c r="J17" s="33">
        <v>0.0</v>
      </c>
      <c r="K17" s="33">
        <v>0.0</v>
      </c>
      <c r="L17" s="33">
        <v>0.0</v>
      </c>
      <c r="M17" s="33">
        <v>0.0</v>
      </c>
      <c r="N17" s="40">
        <f t="shared" si="1"/>
        <v>0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1.25" customHeight="1">
      <c r="A18" s="52" t="s">
        <v>84</v>
      </c>
      <c r="B18" s="33">
        <v>16.5</v>
      </c>
      <c r="C18" s="33">
        <v>13.200000000000001</v>
      </c>
      <c r="D18" s="33">
        <v>13.200000000000001</v>
      </c>
      <c r="E18" s="33">
        <v>0.0</v>
      </c>
      <c r="F18" s="33">
        <v>14.3</v>
      </c>
      <c r="G18" s="33">
        <v>14.3</v>
      </c>
      <c r="H18" s="33">
        <v>16.5</v>
      </c>
      <c r="I18" s="33">
        <v>5.5</v>
      </c>
      <c r="J18" s="33">
        <v>11.0</v>
      </c>
      <c r="K18" s="33">
        <v>14.3</v>
      </c>
      <c r="L18" s="33">
        <v>7.700000000000001</v>
      </c>
      <c r="M18" s="33">
        <v>12.100000000000001</v>
      </c>
      <c r="N18" s="40">
        <f t="shared" si="1"/>
        <v>138.6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1.25" customHeight="1">
      <c r="A19" s="52" t="s">
        <v>85</v>
      </c>
      <c r="B19" s="33">
        <v>0.0</v>
      </c>
      <c r="C19" s="33">
        <v>0.0</v>
      </c>
      <c r="D19" s="33">
        <v>0.0</v>
      </c>
      <c r="E19" s="33">
        <v>0.0</v>
      </c>
      <c r="F19" s="33">
        <v>0.0</v>
      </c>
      <c r="G19" s="33">
        <v>0.0</v>
      </c>
      <c r="H19" s="33">
        <v>0.0</v>
      </c>
      <c r="I19" s="33">
        <v>0.0</v>
      </c>
      <c r="J19" s="33">
        <v>0.0</v>
      </c>
      <c r="K19" s="33">
        <v>0.0</v>
      </c>
      <c r="L19" s="33">
        <v>0.0</v>
      </c>
      <c r="M19" s="33">
        <v>1.1</v>
      </c>
      <c r="N19" s="40">
        <f t="shared" si="1"/>
        <v>1.1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1.25" customHeight="1">
      <c r="A20" s="52" t="s">
        <v>86</v>
      </c>
      <c r="B20" s="33">
        <v>57.2</v>
      </c>
      <c r="C20" s="33">
        <v>48.400000000000006</v>
      </c>
      <c r="D20" s="33">
        <v>22.0</v>
      </c>
      <c r="E20" s="33">
        <v>0.0</v>
      </c>
      <c r="F20" s="33">
        <v>0.0</v>
      </c>
      <c r="G20" s="33">
        <v>31.900000000000002</v>
      </c>
      <c r="H20" s="33">
        <v>0.0</v>
      </c>
      <c r="I20" s="33">
        <v>0.0</v>
      </c>
      <c r="J20" s="33">
        <v>0.0</v>
      </c>
      <c r="K20" s="33">
        <v>0.0</v>
      </c>
      <c r="L20" s="33">
        <v>0.0</v>
      </c>
      <c r="M20" s="33">
        <v>0.0</v>
      </c>
      <c r="N20" s="40">
        <f t="shared" si="1"/>
        <v>159.5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1.25" customHeight="1">
      <c r="A21" s="52" t="s">
        <v>87</v>
      </c>
      <c r="B21" s="33">
        <v>0.0</v>
      </c>
      <c r="C21" s="33">
        <v>0.0</v>
      </c>
      <c r="D21" s="33">
        <v>0.0</v>
      </c>
      <c r="E21" s="33">
        <v>0.0</v>
      </c>
      <c r="F21" s="33">
        <v>0.0</v>
      </c>
      <c r="G21" s="33">
        <v>0.0</v>
      </c>
      <c r="H21" s="33">
        <v>0.0</v>
      </c>
      <c r="I21" s="33">
        <v>0.0</v>
      </c>
      <c r="J21" s="33">
        <v>0.0</v>
      </c>
      <c r="K21" s="33">
        <v>0.0</v>
      </c>
      <c r="L21" s="33">
        <v>0.0</v>
      </c>
      <c r="M21" s="33">
        <v>0.0</v>
      </c>
      <c r="N21" s="40">
        <f t="shared" si="1"/>
        <v>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1.25" customHeight="1">
      <c r="A22" s="52" t="s">
        <v>88</v>
      </c>
      <c r="B22" s="33">
        <v>0.0</v>
      </c>
      <c r="C22" s="33">
        <v>0.0</v>
      </c>
      <c r="D22" s="33">
        <v>0.0</v>
      </c>
      <c r="E22" s="33">
        <v>0.0</v>
      </c>
      <c r="F22" s="33">
        <v>0.0</v>
      </c>
      <c r="G22" s="33">
        <v>0.0</v>
      </c>
      <c r="H22" s="33">
        <v>0.0</v>
      </c>
      <c r="I22" s="33">
        <v>0.0</v>
      </c>
      <c r="J22" s="33">
        <v>0.0</v>
      </c>
      <c r="K22" s="33">
        <v>0.0</v>
      </c>
      <c r="L22" s="33">
        <v>0.0</v>
      </c>
      <c r="M22" s="33">
        <v>0.0</v>
      </c>
      <c r="N22" s="40">
        <f t="shared" si="1"/>
        <v>0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1.25" customHeight="1">
      <c r="A23" s="52" t="s">
        <v>89</v>
      </c>
      <c r="B23" s="33">
        <v>77.0</v>
      </c>
      <c r="C23" s="33">
        <v>77.0</v>
      </c>
      <c r="D23" s="33">
        <v>17.6</v>
      </c>
      <c r="E23" s="33">
        <v>0.0</v>
      </c>
      <c r="F23" s="33">
        <v>0.0</v>
      </c>
      <c r="G23" s="33">
        <v>0.0</v>
      </c>
      <c r="H23" s="33">
        <v>0.0</v>
      </c>
      <c r="I23" s="33">
        <v>0.0</v>
      </c>
      <c r="J23" s="33">
        <v>0.0</v>
      </c>
      <c r="K23" s="33">
        <v>0.0</v>
      </c>
      <c r="L23" s="33">
        <v>0.0</v>
      </c>
      <c r="M23" s="33">
        <v>0.0</v>
      </c>
      <c r="N23" s="40">
        <f t="shared" si="1"/>
        <v>171.6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1.25" customHeight="1">
      <c r="A24" s="52" t="s">
        <v>90</v>
      </c>
      <c r="B24" s="33">
        <v>0.0</v>
      </c>
      <c r="C24" s="33">
        <v>0.0</v>
      </c>
      <c r="D24" s="33">
        <v>0.0</v>
      </c>
      <c r="E24" s="33">
        <v>0.0</v>
      </c>
      <c r="F24" s="33">
        <v>0.0</v>
      </c>
      <c r="G24" s="33">
        <v>0.0</v>
      </c>
      <c r="H24" s="33">
        <v>0.0</v>
      </c>
      <c r="I24" s="33">
        <v>0.0</v>
      </c>
      <c r="J24" s="33">
        <v>0.0</v>
      </c>
      <c r="K24" s="33">
        <v>0.0</v>
      </c>
      <c r="L24" s="33">
        <v>0.0</v>
      </c>
      <c r="M24" s="33">
        <v>0.0</v>
      </c>
      <c r="N24" s="40">
        <f t="shared" si="1"/>
        <v>0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1.25" customHeight="1">
      <c r="A25" s="53" t="s">
        <v>91</v>
      </c>
      <c r="B25" s="33">
        <v>0.0</v>
      </c>
      <c r="C25" s="33">
        <v>0.0</v>
      </c>
      <c r="D25" s="33">
        <v>0.0</v>
      </c>
      <c r="E25" s="33">
        <v>0.0</v>
      </c>
      <c r="F25" s="33">
        <v>0.0</v>
      </c>
      <c r="G25" s="33">
        <v>0.0</v>
      </c>
      <c r="H25" s="33">
        <v>0.0</v>
      </c>
      <c r="I25" s="33">
        <v>0.0</v>
      </c>
      <c r="J25" s="33">
        <v>0.0</v>
      </c>
      <c r="K25" s="33">
        <v>0.0</v>
      </c>
      <c r="L25" s="33">
        <v>0.0</v>
      </c>
      <c r="M25" s="33">
        <v>0.0</v>
      </c>
      <c r="N25" s="40">
        <f t="shared" si="1"/>
        <v>0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1.25" customHeight="1">
      <c r="A26" s="53" t="s">
        <v>92</v>
      </c>
      <c r="B26" s="33">
        <v>0.0</v>
      </c>
      <c r="C26" s="33">
        <v>0.0</v>
      </c>
      <c r="D26" s="33">
        <v>0.0</v>
      </c>
      <c r="E26" s="33">
        <v>0.0</v>
      </c>
      <c r="F26" s="33">
        <v>0.0</v>
      </c>
      <c r="G26" s="33">
        <v>0.0</v>
      </c>
      <c r="H26" s="33">
        <v>0.0</v>
      </c>
      <c r="I26" s="33">
        <v>0.0</v>
      </c>
      <c r="J26" s="33">
        <v>0.0</v>
      </c>
      <c r="K26" s="33">
        <v>0.0</v>
      </c>
      <c r="L26" s="33">
        <v>0.0</v>
      </c>
      <c r="M26" s="33">
        <v>0.0</v>
      </c>
      <c r="N26" s="40">
        <f t="shared" si="1"/>
        <v>0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1.25" customHeight="1">
      <c r="A27" s="53" t="s">
        <v>93</v>
      </c>
      <c r="B27" s="33">
        <v>0.0</v>
      </c>
      <c r="C27" s="33">
        <v>0.0</v>
      </c>
      <c r="D27" s="33">
        <v>0.0</v>
      </c>
      <c r="E27" s="33">
        <v>0.0</v>
      </c>
      <c r="F27" s="33">
        <v>0.0</v>
      </c>
      <c r="G27" s="33">
        <v>0.0</v>
      </c>
      <c r="H27" s="33">
        <v>0.0</v>
      </c>
      <c r="I27" s="33">
        <v>0.0</v>
      </c>
      <c r="J27" s="33">
        <v>0.0</v>
      </c>
      <c r="K27" s="33">
        <v>0.0</v>
      </c>
      <c r="L27" s="33">
        <v>0.0</v>
      </c>
      <c r="M27" s="33">
        <v>0.0</v>
      </c>
      <c r="N27" s="40">
        <f t="shared" si="1"/>
        <v>0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1.25" customHeight="1">
      <c r="A28" s="53" t="s">
        <v>94</v>
      </c>
      <c r="B28" s="33">
        <v>0.0</v>
      </c>
      <c r="C28" s="33">
        <v>0.0</v>
      </c>
      <c r="D28" s="33">
        <v>0.0</v>
      </c>
      <c r="E28" s="33">
        <v>0.0</v>
      </c>
      <c r="F28" s="33">
        <v>0.0</v>
      </c>
      <c r="G28" s="33">
        <v>0.0</v>
      </c>
      <c r="H28" s="33">
        <v>0.0</v>
      </c>
      <c r="I28" s="33">
        <v>0.0</v>
      </c>
      <c r="J28" s="33">
        <v>0.0</v>
      </c>
      <c r="K28" s="33">
        <v>0.0</v>
      </c>
      <c r="L28" s="33">
        <v>0.0</v>
      </c>
      <c r="M28" s="33">
        <v>0.0</v>
      </c>
      <c r="N28" s="40">
        <f t="shared" si="1"/>
        <v>0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1.25" customHeight="1">
      <c r="A29" s="53" t="s">
        <v>95</v>
      </c>
      <c r="B29" s="33">
        <v>0.0</v>
      </c>
      <c r="C29" s="33">
        <v>0.0</v>
      </c>
      <c r="D29" s="33">
        <v>0.0</v>
      </c>
      <c r="E29" s="33">
        <v>0.0</v>
      </c>
      <c r="F29" s="33">
        <v>0.0</v>
      </c>
      <c r="G29" s="33">
        <v>0.0</v>
      </c>
      <c r="H29" s="33">
        <v>0.0</v>
      </c>
      <c r="I29" s="33">
        <v>0.0</v>
      </c>
      <c r="J29" s="33">
        <v>0.0</v>
      </c>
      <c r="K29" s="33">
        <v>0.0</v>
      </c>
      <c r="L29" s="33">
        <v>0.0</v>
      </c>
      <c r="M29" s="33">
        <v>0.0</v>
      </c>
      <c r="N29" s="40">
        <f t="shared" si="1"/>
        <v>0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1.25" customHeight="1">
      <c r="A30" s="53" t="s">
        <v>96</v>
      </c>
      <c r="B30" s="33">
        <v>0.0</v>
      </c>
      <c r="C30" s="33">
        <v>0.0</v>
      </c>
      <c r="D30" s="33">
        <v>0.0</v>
      </c>
      <c r="E30" s="33">
        <v>0.0</v>
      </c>
      <c r="F30" s="33">
        <v>0.0</v>
      </c>
      <c r="G30" s="33">
        <v>0.0</v>
      </c>
      <c r="H30" s="33">
        <v>0.0</v>
      </c>
      <c r="I30" s="33">
        <v>0.0</v>
      </c>
      <c r="J30" s="33">
        <v>0.0</v>
      </c>
      <c r="K30" s="33">
        <v>0.0</v>
      </c>
      <c r="L30" s="33">
        <v>0.0</v>
      </c>
      <c r="M30" s="33">
        <v>0.0</v>
      </c>
      <c r="N30" s="40">
        <f t="shared" si="1"/>
        <v>0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1.25" customHeight="1">
      <c r="A31" s="53" t="s">
        <v>97</v>
      </c>
      <c r="B31" s="33">
        <v>0.0</v>
      </c>
      <c r="C31" s="33">
        <v>0.0</v>
      </c>
      <c r="D31" s="33">
        <v>0.0</v>
      </c>
      <c r="E31" s="33">
        <v>0.0</v>
      </c>
      <c r="F31" s="33">
        <v>0.0</v>
      </c>
      <c r="G31" s="33">
        <v>0.0</v>
      </c>
      <c r="H31" s="33">
        <v>0.0</v>
      </c>
      <c r="I31" s="33">
        <v>0.0</v>
      </c>
      <c r="J31" s="33">
        <v>0.0</v>
      </c>
      <c r="K31" s="33">
        <v>0.0</v>
      </c>
      <c r="L31" s="33">
        <v>0.0</v>
      </c>
      <c r="M31" s="33">
        <v>0.0</v>
      </c>
      <c r="N31" s="40">
        <f t="shared" si="1"/>
        <v>0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1.25" customHeight="1">
      <c r="A32" s="53" t="s">
        <v>98</v>
      </c>
      <c r="B32" s="33">
        <v>0.0</v>
      </c>
      <c r="C32" s="33">
        <v>0.0</v>
      </c>
      <c r="D32" s="33">
        <v>0.0</v>
      </c>
      <c r="E32" s="33">
        <v>0.0</v>
      </c>
      <c r="F32" s="33">
        <v>0.0</v>
      </c>
      <c r="G32" s="33">
        <v>0.0</v>
      </c>
      <c r="H32" s="33">
        <v>0.0</v>
      </c>
      <c r="I32" s="33">
        <v>0.0</v>
      </c>
      <c r="J32" s="33">
        <v>2.2</v>
      </c>
      <c r="K32" s="33">
        <v>0.0</v>
      </c>
      <c r="L32" s="33">
        <v>0.0</v>
      </c>
      <c r="M32" s="33">
        <v>0.0</v>
      </c>
      <c r="N32" s="40">
        <f t="shared" si="1"/>
        <v>2.2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1.25" customHeight="1">
      <c r="A33" s="53" t="s">
        <v>99</v>
      </c>
      <c r="B33" s="33">
        <v>0.0</v>
      </c>
      <c r="C33" s="33">
        <v>0.0</v>
      </c>
      <c r="D33" s="33">
        <v>0.0</v>
      </c>
      <c r="E33" s="33">
        <v>0.0</v>
      </c>
      <c r="F33" s="33">
        <v>0.0</v>
      </c>
      <c r="G33" s="33">
        <v>0.0</v>
      </c>
      <c r="H33" s="33">
        <v>0.0</v>
      </c>
      <c r="I33" s="33">
        <v>0.0</v>
      </c>
      <c r="J33" s="33">
        <v>1.1</v>
      </c>
      <c r="K33" s="33">
        <v>0.0</v>
      </c>
      <c r="L33" s="33">
        <v>0.0</v>
      </c>
      <c r="M33" s="33">
        <v>1.1</v>
      </c>
      <c r="N33" s="40">
        <f t="shared" si="1"/>
        <v>2.2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1.25" customHeight="1">
      <c r="A34" s="53" t="s">
        <v>100</v>
      </c>
      <c r="B34" s="33">
        <v>0.0</v>
      </c>
      <c r="C34" s="33">
        <v>0.0</v>
      </c>
      <c r="D34" s="33">
        <v>0.0</v>
      </c>
      <c r="E34" s="33">
        <v>0.0</v>
      </c>
      <c r="F34" s="33">
        <v>0.0</v>
      </c>
      <c r="G34" s="33">
        <v>0.0</v>
      </c>
      <c r="H34" s="33">
        <v>0.0</v>
      </c>
      <c r="I34" s="33">
        <v>0.0</v>
      </c>
      <c r="J34" s="33">
        <v>0.0</v>
      </c>
      <c r="K34" s="33">
        <v>0.0</v>
      </c>
      <c r="L34" s="33">
        <v>0.0</v>
      </c>
      <c r="M34" s="33">
        <v>0.0</v>
      </c>
      <c r="N34" s="40">
        <f t="shared" si="1"/>
        <v>0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1.25" customHeight="1">
      <c r="A35" s="53" t="s">
        <v>101</v>
      </c>
      <c r="B35" s="33">
        <v>0.0</v>
      </c>
      <c r="C35" s="33">
        <v>0.0</v>
      </c>
      <c r="D35" s="33">
        <v>0.0</v>
      </c>
      <c r="E35" s="33">
        <v>0.0</v>
      </c>
      <c r="F35" s="33">
        <v>0.0</v>
      </c>
      <c r="G35" s="33">
        <v>0.0</v>
      </c>
      <c r="H35" s="33">
        <v>0.0</v>
      </c>
      <c r="I35" s="33">
        <v>0.0</v>
      </c>
      <c r="J35" s="33">
        <v>0.0</v>
      </c>
      <c r="K35" s="33">
        <v>0.0</v>
      </c>
      <c r="L35" s="33">
        <v>0.0</v>
      </c>
      <c r="M35" s="33">
        <v>0.0</v>
      </c>
      <c r="N35" s="40">
        <f t="shared" si="1"/>
        <v>0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1.25" customHeight="1">
      <c r="A36" s="53" t="s">
        <v>102</v>
      </c>
      <c r="B36" s="33">
        <v>0.0</v>
      </c>
      <c r="C36" s="33">
        <v>0.0</v>
      </c>
      <c r="D36" s="33">
        <v>0.0</v>
      </c>
      <c r="E36" s="33">
        <v>0.0</v>
      </c>
      <c r="F36" s="33">
        <v>0.0</v>
      </c>
      <c r="G36" s="33">
        <v>0.0</v>
      </c>
      <c r="H36" s="33">
        <v>0.0</v>
      </c>
      <c r="I36" s="33">
        <v>0.0</v>
      </c>
      <c r="J36" s="33">
        <v>0.0</v>
      </c>
      <c r="K36" s="33">
        <v>0.0</v>
      </c>
      <c r="L36" s="33">
        <v>0.0</v>
      </c>
      <c r="M36" s="33">
        <v>0.0</v>
      </c>
      <c r="N36" s="40">
        <f t="shared" si="1"/>
        <v>0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1.25" customHeight="1">
      <c r="A37" s="53" t="s">
        <v>103</v>
      </c>
      <c r="B37" s="33">
        <v>0.0</v>
      </c>
      <c r="C37" s="33">
        <v>0.0</v>
      </c>
      <c r="D37" s="33">
        <v>0.0</v>
      </c>
      <c r="E37" s="33">
        <v>0.0</v>
      </c>
      <c r="F37" s="33">
        <v>0.0</v>
      </c>
      <c r="G37" s="33">
        <v>0.0</v>
      </c>
      <c r="H37" s="33">
        <v>0.0</v>
      </c>
      <c r="I37" s="33">
        <v>0.0</v>
      </c>
      <c r="J37" s="33">
        <v>0.0</v>
      </c>
      <c r="K37" s="33">
        <v>0.0</v>
      </c>
      <c r="L37" s="33">
        <v>0.0</v>
      </c>
      <c r="M37" s="33">
        <v>11.0</v>
      </c>
      <c r="N37" s="40">
        <f t="shared" si="1"/>
        <v>11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1.25" customHeight="1">
      <c r="A38" s="53" t="s">
        <v>104</v>
      </c>
      <c r="B38" s="33">
        <v>0.0</v>
      </c>
      <c r="C38" s="33">
        <v>0.0</v>
      </c>
      <c r="D38" s="33">
        <v>0.0</v>
      </c>
      <c r="E38" s="33">
        <v>0.0</v>
      </c>
      <c r="F38" s="33">
        <v>0.0</v>
      </c>
      <c r="G38" s="33">
        <v>0.0</v>
      </c>
      <c r="H38" s="33">
        <v>0.0</v>
      </c>
      <c r="I38" s="33">
        <v>0.0</v>
      </c>
      <c r="J38" s="33">
        <v>16.5</v>
      </c>
      <c r="K38" s="33">
        <v>46.2</v>
      </c>
      <c r="L38" s="33">
        <v>19.8</v>
      </c>
      <c r="M38" s="33">
        <v>0.0</v>
      </c>
      <c r="N38" s="40">
        <f t="shared" si="1"/>
        <v>82.5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1.25" customHeight="1">
      <c r="A39" s="53" t="s">
        <v>105</v>
      </c>
      <c r="B39" s="33">
        <v>0.0</v>
      </c>
      <c r="C39" s="33">
        <v>0.0</v>
      </c>
      <c r="D39" s="33">
        <v>0.0</v>
      </c>
      <c r="E39" s="33">
        <v>0.0</v>
      </c>
      <c r="F39" s="33">
        <v>13.200000000000001</v>
      </c>
      <c r="G39" s="33">
        <v>15.400000000000002</v>
      </c>
      <c r="H39" s="33">
        <v>12.100000000000001</v>
      </c>
      <c r="I39" s="33">
        <v>7.700000000000001</v>
      </c>
      <c r="J39" s="33">
        <v>12.100000000000001</v>
      </c>
      <c r="K39" s="33">
        <v>15.400000000000002</v>
      </c>
      <c r="L39" s="33">
        <v>0.0</v>
      </c>
      <c r="M39" s="33">
        <v>0.0</v>
      </c>
      <c r="N39" s="40">
        <f t="shared" si="1"/>
        <v>75.9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1.25" customHeight="1">
      <c r="A40" s="52" t="s">
        <v>106</v>
      </c>
      <c r="B40" s="33">
        <v>0.0</v>
      </c>
      <c r="C40" s="33">
        <v>0.0</v>
      </c>
      <c r="D40" s="33">
        <v>0.0</v>
      </c>
      <c r="E40" s="33">
        <v>0.0</v>
      </c>
      <c r="F40" s="33">
        <v>0.0</v>
      </c>
      <c r="G40" s="33">
        <v>0.0</v>
      </c>
      <c r="H40" s="33">
        <v>0.0</v>
      </c>
      <c r="I40" s="33">
        <v>0.0</v>
      </c>
      <c r="J40" s="33">
        <v>0.0</v>
      </c>
      <c r="K40" s="33">
        <v>0.0</v>
      </c>
      <c r="L40" s="33">
        <v>0.0</v>
      </c>
      <c r="M40" s="33">
        <v>0.0</v>
      </c>
      <c r="N40" s="40">
        <f t="shared" si="1"/>
        <v>0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1.25" customHeight="1">
      <c r="A41" s="54" t="s">
        <v>107</v>
      </c>
      <c r="B41" s="55">
        <v>2.2</v>
      </c>
      <c r="C41" s="55">
        <v>0.0</v>
      </c>
      <c r="D41" s="55">
        <v>0.0</v>
      </c>
      <c r="E41" s="55">
        <v>0.0</v>
      </c>
      <c r="F41" s="55">
        <v>-2.2</v>
      </c>
      <c r="G41" s="55">
        <v>0.0</v>
      </c>
      <c r="H41" s="55">
        <v>0.0</v>
      </c>
      <c r="I41" s="55">
        <v>0.0</v>
      </c>
      <c r="J41" s="55">
        <v>0.0</v>
      </c>
      <c r="K41" s="55">
        <v>0.0</v>
      </c>
      <c r="L41" s="55">
        <v>3.3000000000000003</v>
      </c>
      <c r="M41" s="55">
        <v>0.0</v>
      </c>
      <c r="N41" s="41">
        <f t="shared" si="1"/>
        <v>3.3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1.25" customHeight="1">
      <c r="A42" s="34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1.2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1.2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1.25" customHeight="1">
      <c r="A45" s="56" t="s">
        <v>108</v>
      </c>
      <c r="B45" s="46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1.25" customHeight="1">
      <c r="A46" s="51" t="s">
        <v>70</v>
      </c>
      <c r="B46" s="47">
        <f t="shared" ref="B46:B47" si="2">N4</f>
        <v>10819.6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1.25" customHeight="1">
      <c r="A47" s="52" t="s">
        <v>71</v>
      </c>
      <c r="B47" s="48">
        <f t="shared" si="2"/>
        <v>26516.6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1.25" customHeight="1">
      <c r="A48" s="52" t="s">
        <v>73</v>
      </c>
      <c r="B48" s="48">
        <f>N7</f>
        <v>20541.4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1.25" customHeight="1">
      <c r="A49" s="52" t="s">
        <v>72</v>
      </c>
      <c r="B49" s="48">
        <f>N6</f>
        <v>3576.1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1.25" customHeight="1">
      <c r="A50" s="52" t="s">
        <v>74</v>
      </c>
      <c r="B50" s="48">
        <f>N8</f>
        <v>205.7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1.25" customHeight="1">
      <c r="A51" s="53" t="s">
        <v>82</v>
      </c>
      <c r="B51" s="48">
        <f>N16</f>
        <v>283.8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1.25" customHeight="1">
      <c r="A52" s="52" t="s">
        <v>84</v>
      </c>
      <c r="B52" s="48">
        <f t="shared" ref="B52:B54" si="3">N18</f>
        <v>138.6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1.25" customHeight="1">
      <c r="A53" s="52" t="s">
        <v>85</v>
      </c>
      <c r="B53" s="48">
        <f t="shared" si="3"/>
        <v>1.1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1.25" customHeight="1">
      <c r="A54" s="52" t="s">
        <v>86</v>
      </c>
      <c r="B54" s="48">
        <f t="shared" si="3"/>
        <v>159.5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1.25" customHeight="1">
      <c r="A55" s="52" t="s">
        <v>89</v>
      </c>
      <c r="B55" s="48">
        <f>N23</f>
        <v>171.6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1.25" customHeight="1">
      <c r="A56" s="42" t="s">
        <v>98</v>
      </c>
      <c r="B56" s="48">
        <f t="shared" ref="B56:B57" si="4">N32</f>
        <v>2.2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1.25" customHeight="1">
      <c r="A57" s="42" t="s">
        <v>99</v>
      </c>
      <c r="B57" s="48">
        <f t="shared" si="4"/>
        <v>2.2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1.25" customHeight="1">
      <c r="A58" s="42" t="s">
        <v>103</v>
      </c>
      <c r="B58" s="48">
        <f t="shared" ref="B58:B60" si="5">N37</f>
        <v>11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1.25" customHeight="1">
      <c r="A59" s="42" t="s">
        <v>104</v>
      </c>
      <c r="B59" s="48">
        <f t="shared" si="5"/>
        <v>82.5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1.25" customHeight="1">
      <c r="A60" s="42" t="s">
        <v>105</v>
      </c>
      <c r="B60" s="48">
        <f t="shared" si="5"/>
        <v>75.9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1.25" customHeight="1">
      <c r="A61" s="57" t="s">
        <v>107</v>
      </c>
      <c r="B61" s="49">
        <f>N41</f>
        <v>3.3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1.25" customHeight="1">
      <c r="A62" s="33"/>
      <c r="B62" s="50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1.25" customHeight="1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1.25" customHeight="1">
      <c r="A64" s="4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1.25" customHeight="1">
      <c r="A65" s="4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1.25" customHeight="1">
      <c r="A66" s="34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1.25" customHeight="1">
      <c r="A67" s="34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1.25" customHeight="1">
      <c r="A68" s="34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1.25" customHeight="1">
      <c r="A69" s="34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1.25" customHeight="1">
      <c r="A70" s="4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1.25" customHeight="1">
      <c r="A71" s="34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1.25" customHeight="1">
      <c r="A72" s="34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1.25" customHeight="1">
      <c r="A73" s="34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1.25" customHeight="1">
      <c r="A74" s="34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1.25" customHeight="1">
      <c r="A75" s="34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1.25" customHeight="1">
      <c r="A76" s="4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1.25" customHeight="1">
      <c r="A77" s="34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1.25" customHeight="1">
      <c r="A78" s="4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1.25" customHeight="1">
      <c r="A79" s="34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1.25" customHeight="1">
      <c r="A80" s="34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1.25" customHeight="1">
      <c r="A81" s="4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1.25" customHeight="1">
      <c r="A82" s="34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1.25" customHeight="1">
      <c r="A83" s="4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1.25" customHeight="1">
      <c r="A84" s="42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1.25" customHeight="1">
      <c r="A85" s="4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1.25" customHeight="1">
      <c r="A86" s="4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1.25" customHeight="1">
      <c r="A87" s="4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1.25" customHeight="1">
      <c r="A88" s="4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1.25" customHeight="1">
      <c r="A89" s="4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1.2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1.2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1.2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1.2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1.2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1.2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1.2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1.2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1.2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1.2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1.2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1.2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1.2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1.2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1.2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1.2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1.2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1.2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1.2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1.2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1.2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1.2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1.2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1.2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1.2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1.2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1.2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1.2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1.2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1.2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1.2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1.2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1.2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1.2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1.2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1.2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1.2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1.2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1.2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1.2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1.2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1.2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1.2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1.2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1.2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1.2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1.2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1.2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1.2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1.2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1.2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1.2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1.2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1.2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1.2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1.2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1.2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1.2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1.2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1.2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1.2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1.2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1.2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1.2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1.2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1.2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1.2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1.2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1.2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1.2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1.2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1.2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1.2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1.2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1.2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1.2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1.2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1.2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1.2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1.2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1.2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1.2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1.2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1.2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1.2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1.2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1.2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1.2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1.2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1.2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1.2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1.2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1.2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1.2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1.2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1.2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1.2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1.2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1.2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1.2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1.2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1.2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1.2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1.2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1.2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1.2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1.2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1.2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1.2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1.2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1.2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1.2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1.2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1.2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1.2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1.2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1.2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1.2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1.2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1.2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1.2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1.2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1.2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1.2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1.2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1.2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1.2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1.2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1.2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1.2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1.2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1.2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1.2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1.2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1.2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1.2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1.2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1.2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1.2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1.2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1.2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1.2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1.2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1.2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1.2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1.2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1.2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1.2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1.2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1.2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1.2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1.2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1.2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1.2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1.2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1.2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1.2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1.2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1.2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1.2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1.2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1.2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1.2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1.2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1.2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1.2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1.2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1.2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1.2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1.2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1.2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1.2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1.2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1.2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1.2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1.2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1.2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1.2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1.2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1.2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1.2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1.2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1.2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1.2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1.2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1.2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1.2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1.2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1.2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1.2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1.2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1.2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1.2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1.2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1.2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1.2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1.2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1.2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1.2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1.2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1.2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1.2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1.2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1.2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1.2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1.2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1.2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1.2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1.2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1.2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1.2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1.2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1.2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1.2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1.2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1.2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1.2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1.2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1.2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1.2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1.2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1.2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1.2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1.2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1.2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1.2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1.2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1.2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1.2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1.2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1.2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1.2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1.2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1.2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1.2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1.2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1.2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1.2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1.2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1.2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1.2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1.2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1.2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1.2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1.2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1.2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1.2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1.2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1.2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1.2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1.2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1.2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1.2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1.2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1.2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1.2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1.2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1.2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1.2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1.2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1.2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1.2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1.2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1.2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1.2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1.2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1.2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1.2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1.2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1.2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1.2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1.2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1.2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1.2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1.2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1.2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1.2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1.2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1.2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1.2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1.2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1.2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1.2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1.2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1.2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1.2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1.2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1.2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1.2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1.2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1.2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1.2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1.2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1.2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1.2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1.2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1.2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1.2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1.2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1.2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1.2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1.2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1.2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1.2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1.2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1.2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1.2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1.2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1.2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1.2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1.2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1.2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1.2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1.2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1.2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1.2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1.2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1.2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1.2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1.2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1.2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1.2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1.2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1.2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1.2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1.2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1.2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1.2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1.2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1.2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1.2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1.2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1.2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1.2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1.2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1.2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1.2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1.2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1.2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1.2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1.2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1.2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1.2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1.2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1.2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1.2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1.2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1.2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1.2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1.2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1.2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1.2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1.2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1.2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1.2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1.2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1.2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1.2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1.2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1.2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1.2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1.2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1.2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1.2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1.2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1.2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1.2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1.2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1.2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1.2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1.2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1.2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1.2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1.2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1.2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1.2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1.2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1.2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1.2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1.2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1.2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1.2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1.2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1.2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1.2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1.2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1.2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1.2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1.2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1.2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1.2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1.2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1.2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1.2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1.2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1.2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1.2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1.2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1.2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1.2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1.2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1.2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1.2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1.2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1.2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1.2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1.2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1.2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1.2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1.2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1.2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1.2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1.2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1.2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1.2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1.2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1.2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1.2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1.2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1.2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1.2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1.2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1.2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1.2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1.2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1.2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1.2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1.2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1.2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1.2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1.2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1.2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1.2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1.2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1.2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1.2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1.2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1.2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1.2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1.2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1.2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1.2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1.2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1.2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1.2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1.2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1.2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1.2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1.2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1.2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1.2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1.2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1.2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1.2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1.2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1.2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1.2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1.2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1.2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1.2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1.2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1.2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1.2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1.2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1.2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1.2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1.2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1.2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1.2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1.2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1.2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1.2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1.2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1.2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1.2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1.2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1.2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1.2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1.2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1.2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1.2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1.2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1.2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1.2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1.2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1.2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1.2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1.2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1.2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1.2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1.2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1.2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1.2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1.2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1.2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1.2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1.2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1.2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1.2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1.2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1.2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1.2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1.2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1.2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1.2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1.2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1.2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1.2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1.2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1.2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1.2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1.2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1.2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1.2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1.2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1.2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1.2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1.2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1.2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1.2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1.2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1.2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1.2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1.2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1.2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1.2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1.2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1.2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1.2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1.2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1.2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1.2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1.2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1.2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1.2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1.2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1.2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1.2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1.2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1.2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1.2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1.2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1.2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1.2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1.2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1.2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1.2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1.2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1.2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1.2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1.2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1.2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1.2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1.2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1.2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1.2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1.2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1.2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1.2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1.2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1.2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1.2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1.2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1.2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1.2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1.2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1.2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1.2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1.2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1.2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1.2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1.2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1.2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1.2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1.2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1.2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1.2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1.2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1.2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1.2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1.2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1.2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1.2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1.2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1.2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1.2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1.2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1.2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1.2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1.2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1.2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1.2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1.2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1.2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1.2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1.2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1.2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1.2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1.2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1.2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1.2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1.2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1.2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1.2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1.2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1.2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1.2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1.2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1.2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1.2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1.2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1.2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1.2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1.2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1.2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1.2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1.2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1.2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1.2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1.2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1.2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1.2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1.2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1.2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1.2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1.2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1.2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1.2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1.2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1.2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1.2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1.2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1.2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1.2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1.2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1.2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1.2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1.2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1.2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1.2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1.2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1.2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1.2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1.2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1.2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1.2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1.2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1.2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1.2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1.2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1.2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1.2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1.2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1.2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1.2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1.2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1.2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1.2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1.2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1.2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1.2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1.2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1.2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1.2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1.2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1.2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1.2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1.2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1.2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1.2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1.2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1.2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1.2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1.2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1.2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1.2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1.2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1.2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1.2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1.2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1.2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1.2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1.2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1.2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1.2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1.2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1.2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1.2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1.2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1.2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1.2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1.2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1.2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1.2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1.2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1.2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1.2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1.2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1.2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1.2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1.2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1.2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1.2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1.2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1.2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1.2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1.2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1.2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1.2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1.2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1.2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1.2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1.2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1.2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1.2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1.2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1.2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1.2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1.2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1.2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1.2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1.2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1.2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1.2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1.2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1.2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1.2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1.2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1.2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1.2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1.2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1.2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1.2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1.2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1.2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1.2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1.2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1.2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1.2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1.2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1.2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1.2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1.2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1.2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1.2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1.2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1.2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1.2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1.2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1.2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1.2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1.2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1.2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1.2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1.2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1.2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1.2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1.2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1.2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1.2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1.2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1.2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1.2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1.2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1.2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1.2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1.2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1.2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1.2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1.2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1.2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1.2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1.2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1.2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1.2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1.2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1.2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1.2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1.2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1.2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1.2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1.2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1.2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1.2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1.2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1.2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1.2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1.2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1.2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1.2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1.2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1.2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1.2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1.2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1.2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1.2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1.2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1.2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1.2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1.2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1.2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1.2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1.2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1.2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1.2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1.2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1.2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1.2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1.2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1.2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1.2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1.2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1.2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1.2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1.2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1.2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1.2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1.2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1.2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1.2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1.2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1.2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1.2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1.2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1.2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1.2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1.2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1.2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1.2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1.2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1.2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1.2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1.2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1.2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1.2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1.2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1.2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1.2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1.2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1.2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1.2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1.2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1.2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1.2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1.2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1.2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1.2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1.2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1.2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1.2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1.2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1.2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1.2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1.2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1.2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1.2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1.2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1.2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1.2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1.2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1.2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1.2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1.2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1.2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1.2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1.2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1.2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1.2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1.2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1.2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1.2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1.2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1.2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1.2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1.2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1.2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1.2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1.2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1.2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1.2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1.2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1.2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1.2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1.2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1.2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1.2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1.2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1.2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1.2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1.2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1.2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1.2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1.2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1.2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1.2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1.2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1.2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1.2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1.2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1.2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1.2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1.2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1.2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1.2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1.2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1.2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1.2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1.2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1.2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1.2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1.2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">
    <mergeCell ref="A1:N1"/>
  </mergeCells>
  <printOptions/>
  <pageMargins bottom="0.75" footer="0.0" header="0.0" left="0.7" right="0.7" top="0.75"/>
  <pageSetup paperSize="9" orientation="portrait"/>
  <headerFooter>
    <oddHeader>&amp;L000000INTERNAL#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6" width="8.71"/>
  </cols>
  <sheetData>
    <row r="1">
      <c r="A1" s="1" t="s">
        <v>69</v>
      </c>
    </row>
    <row r="2">
      <c r="A2" s="58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>
      <c r="A3" s="22"/>
      <c r="B3" s="61">
        <v>2010.0</v>
      </c>
      <c r="C3" s="61">
        <v>2011.0</v>
      </c>
      <c r="D3" s="61">
        <v>2012.0</v>
      </c>
      <c r="E3" s="61">
        <v>2013.0</v>
      </c>
      <c r="F3" s="61">
        <v>2014.0</v>
      </c>
      <c r="G3" s="61">
        <v>2015.0</v>
      </c>
      <c r="H3" s="61">
        <v>2016.0</v>
      </c>
      <c r="I3" s="61">
        <v>2017.0</v>
      </c>
      <c r="J3" s="61">
        <v>2018.0</v>
      </c>
      <c r="K3" s="61">
        <v>2019.0</v>
      </c>
      <c r="L3" s="61">
        <v>2020.0</v>
      </c>
      <c r="M3" s="6">
        <v>2021.0</v>
      </c>
      <c r="N3" s="61">
        <v>2022.0</v>
      </c>
      <c r="O3" s="61">
        <v>2023.0</v>
      </c>
      <c r="P3" s="62">
        <v>2024.0</v>
      </c>
    </row>
    <row r="4" ht="15.0" customHeight="1">
      <c r="A4" s="8" t="s">
        <v>2</v>
      </c>
      <c r="B4" s="9">
        <v>369012.60000000003</v>
      </c>
      <c r="C4" s="9">
        <v>426837.4</v>
      </c>
      <c r="D4" s="9">
        <v>525764.8</v>
      </c>
      <c r="E4" s="9">
        <v>522010.50000000006</v>
      </c>
      <c r="F4" s="9">
        <v>454608.00000000006</v>
      </c>
      <c r="G4" s="9">
        <v>516700.80000000005</v>
      </c>
      <c r="H4" s="9">
        <v>509092.10000000003</v>
      </c>
      <c r="I4" s="9">
        <f>(566357.040359954-I3)*1.1</f>
        <v>620774.0444</v>
      </c>
      <c r="J4" s="9">
        <f>(638808-J3)*1.1</f>
        <v>700469</v>
      </c>
      <c r="K4" s="9">
        <v>477532.00000000006</v>
      </c>
      <c r="L4" s="9">
        <v>464824.80000000005</v>
      </c>
      <c r="M4" s="9">
        <v>474152.80000000005</v>
      </c>
      <c r="N4" s="9">
        <v>403506.4</v>
      </c>
      <c r="O4" s="9">
        <v>384087.00000000006</v>
      </c>
      <c r="P4" s="9">
        <v>416753.7</v>
      </c>
    </row>
    <row r="5" ht="15.7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>
      <c r="A6" s="12" t="s">
        <v>109</v>
      </c>
      <c r="B6" s="13" t="s">
        <v>4</v>
      </c>
      <c r="C6" s="13" t="s">
        <v>5</v>
      </c>
      <c r="D6" s="13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13" t="s">
        <v>11</v>
      </c>
      <c r="J6" s="13" t="s">
        <v>12</v>
      </c>
      <c r="K6" s="13" t="s">
        <v>13</v>
      </c>
      <c r="L6" s="13" t="s">
        <v>14</v>
      </c>
      <c r="M6" s="13" t="s">
        <v>15</v>
      </c>
      <c r="N6" s="14" t="s">
        <v>16</v>
      </c>
    </row>
    <row r="7">
      <c r="A7" s="22" t="s">
        <v>110</v>
      </c>
      <c r="B7" s="16">
        <v>3575.0000000000005</v>
      </c>
      <c r="C7" s="16">
        <v>5783.8</v>
      </c>
      <c r="D7" s="16">
        <v>5902.6</v>
      </c>
      <c r="E7" s="16">
        <v>5960.900000000001</v>
      </c>
      <c r="F7" s="16">
        <v>8234.6</v>
      </c>
      <c r="G7" s="16">
        <v>10414.800000000001</v>
      </c>
      <c r="H7" s="16">
        <v>10002.300000000001</v>
      </c>
      <c r="I7" s="16">
        <v>8147.700000000001</v>
      </c>
      <c r="J7" s="16">
        <v>7233.6</v>
      </c>
      <c r="K7" s="16">
        <v>7131.3</v>
      </c>
      <c r="L7" s="16">
        <v>5095.200000000001</v>
      </c>
      <c r="M7" s="16">
        <v>0.0</v>
      </c>
      <c r="N7" s="63">
        <f t="shared" ref="N7:N16" si="1">SUM(B7:M7)</f>
        <v>77481.8</v>
      </c>
    </row>
    <row r="8">
      <c r="A8" s="5" t="s">
        <v>44</v>
      </c>
      <c r="B8" s="16">
        <v>0.0</v>
      </c>
      <c r="C8" s="16">
        <v>12.100000000000001</v>
      </c>
      <c r="D8" s="16">
        <v>11.0</v>
      </c>
      <c r="E8" s="16">
        <v>7.700000000000001</v>
      </c>
      <c r="F8" s="16">
        <v>6.6000000000000005</v>
      </c>
      <c r="G8" s="16">
        <v>7.700000000000001</v>
      </c>
      <c r="H8" s="16">
        <v>6.6000000000000005</v>
      </c>
      <c r="I8" s="16">
        <v>17.6</v>
      </c>
      <c r="J8" s="16">
        <v>7.700000000000001</v>
      </c>
      <c r="K8" s="16">
        <v>7.700000000000001</v>
      </c>
      <c r="L8" s="16">
        <v>7.700000000000001</v>
      </c>
      <c r="M8" s="16">
        <v>12.100000000000001</v>
      </c>
      <c r="N8" s="15">
        <f t="shared" si="1"/>
        <v>104.5</v>
      </c>
    </row>
    <row r="9">
      <c r="A9" s="5" t="s">
        <v>111</v>
      </c>
      <c r="B9" s="16">
        <v>78.26499999999999</v>
      </c>
      <c r="C9" s="16">
        <v>78.10000000000001</v>
      </c>
      <c r="D9" s="16">
        <v>78.10000000000001</v>
      </c>
      <c r="E9" s="16">
        <v>92.4</v>
      </c>
      <c r="F9" s="16">
        <v>97.9</v>
      </c>
      <c r="G9" s="16">
        <v>96.80000000000001</v>
      </c>
      <c r="H9" s="16">
        <v>104.50000000000001</v>
      </c>
      <c r="I9" s="16">
        <v>66.0</v>
      </c>
      <c r="J9" s="16">
        <v>78.18360000000003</v>
      </c>
      <c r="K9" s="16">
        <v>72.2788000000001</v>
      </c>
      <c r="L9" s="16">
        <v>64.7207</v>
      </c>
      <c r="M9" s="16">
        <v>58.7168999999999</v>
      </c>
      <c r="N9" s="15">
        <f t="shared" si="1"/>
        <v>965.965</v>
      </c>
    </row>
    <row r="10">
      <c r="A10" s="5" t="s">
        <v>112</v>
      </c>
      <c r="B10" s="16">
        <v>7139.000000000001</v>
      </c>
      <c r="C10" s="16">
        <v>9966.0</v>
      </c>
      <c r="D10" s="16">
        <v>9966.0</v>
      </c>
      <c r="E10" s="16">
        <v>10813.0</v>
      </c>
      <c r="F10" s="16">
        <v>18183.0</v>
      </c>
      <c r="G10" s="16">
        <v>14971.000000000002</v>
      </c>
      <c r="H10" s="16">
        <v>18392.0</v>
      </c>
      <c r="I10" s="16">
        <v>13816.000000000002</v>
      </c>
      <c r="J10" s="16">
        <v>13651.000000000002</v>
      </c>
      <c r="K10" s="16">
        <v>11660.000000000002</v>
      </c>
      <c r="L10" s="16">
        <v>9592.0</v>
      </c>
      <c r="M10" s="16">
        <v>3047.0000000000005</v>
      </c>
      <c r="N10" s="15">
        <f t="shared" si="1"/>
        <v>141196</v>
      </c>
    </row>
    <row r="11">
      <c r="A11" s="5" t="s">
        <v>112</v>
      </c>
      <c r="B11" s="16">
        <v>2096.6000000000004</v>
      </c>
      <c r="C11" s="16">
        <v>2400.2000000000003</v>
      </c>
      <c r="D11" s="16">
        <v>2339.7000000000003</v>
      </c>
      <c r="E11" s="16">
        <v>2717.0</v>
      </c>
      <c r="F11" s="16">
        <v>3227.4</v>
      </c>
      <c r="G11" s="16">
        <v>2622.4</v>
      </c>
      <c r="H11" s="16">
        <v>3205.4</v>
      </c>
      <c r="I11" s="16">
        <v>2541.0</v>
      </c>
      <c r="J11" s="16">
        <v>2646.6000000000004</v>
      </c>
      <c r="K11" s="16">
        <v>2641.1000000000004</v>
      </c>
      <c r="L11" s="16">
        <v>2317.7000000000003</v>
      </c>
      <c r="M11" s="16">
        <v>565.4000000000001</v>
      </c>
      <c r="N11" s="15">
        <f t="shared" si="1"/>
        <v>29320.5</v>
      </c>
    </row>
    <row r="12">
      <c r="A12" s="5" t="s">
        <v>113</v>
      </c>
      <c r="B12" s="16">
        <v>2359.5</v>
      </c>
      <c r="C12" s="16">
        <v>5980.700000000001</v>
      </c>
      <c r="D12" s="16">
        <v>8001.400000000001</v>
      </c>
      <c r="E12" s="16">
        <v>3129.5000000000005</v>
      </c>
      <c r="F12" s="16">
        <v>6448.200000000001</v>
      </c>
      <c r="G12" s="16">
        <v>7299.6</v>
      </c>
      <c r="H12" s="16">
        <v>8178.500000000001</v>
      </c>
      <c r="I12" s="16">
        <v>5985.1</v>
      </c>
      <c r="J12" s="16">
        <v>4145.900000000001</v>
      </c>
      <c r="K12" s="16">
        <v>8119.1</v>
      </c>
      <c r="L12" s="16">
        <v>5005.0</v>
      </c>
      <c r="M12" s="16">
        <v>684.2</v>
      </c>
      <c r="N12" s="15">
        <f t="shared" si="1"/>
        <v>65336.7</v>
      </c>
    </row>
    <row r="13">
      <c r="A13" s="5" t="s">
        <v>114</v>
      </c>
      <c r="B13" s="16">
        <v>2063.6000000000004</v>
      </c>
      <c r="C13" s="16">
        <v>3072.3</v>
      </c>
      <c r="D13" s="16">
        <v>2446.4</v>
      </c>
      <c r="E13" s="16">
        <v>3385.8</v>
      </c>
      <c r="F13" s="16">
        <v>8362.2</v>
      </c>
      <c r="G13" s="16">
        <v>3581.6000000000004</v>
      </c>
      <c r="H13" s="16">
        <v>6571.400000000001</v>
      </c>
      <c r="I13" s="16">
        <v>4563.900000000001</v>
      </c>
      <c r="J13" s="16">
        <v>4947.8</v>
      </c>
      <c r="K13" s="16">
        <v>3566.2000000000003</v>
      </c>
      <c r="L13" s="16">
        <v>3221.9</v>
      </c>
      <c r="M13" s="16">
        <v>2429.9</v>
      </c>
      <c r="N13" s="15">
        <f t="shared" si="1"/>
        <v>48213</v>
      </c>
    </row>
    <row r="14">
      <c r="A14" s="5" t="s">
        <v>115</v>
      </c>
      <c r="B14" s="16">
        <v>0.032999999998719436</v>
      </c>
      <c r="C14" s="16">
        <v>0.0</v>
      </c>
      <c r="D14" s="16">
        <v>0.0</v>
      </c>
      <c r="E14" s="16">
        <v>167.20000000000002</v>
      </c>
      <c r="F14" s="16">
        <v>369.6</v>
      </c>
      <c r="G14" s="16">
        <v>459.8</v>
      </c>
      <c r="H14" s="16">
        <v>601.7</v>
      </c>
      <c r="I14" s="16">
        <v>0.0</v>
      </c>
      <c r="J14" s="16">
        <v>0.0</v>
      </c>
      <c r="K14" s="16">
        <v>1.1</v>
      </c>
      <c r="L14" s="16">
        <v>0.0</v>
      </c>
      <c r="M14" s="16">
        <v>0.0</v>
      </c>
      <c r="N14" s="15">
        <f t="shared" si="1"/>
        <v>1599.433</v>
      </c>
    </row>
    <row r="15">
      <c r="A15" s="5" t="s">
        <v>116</v>
      </c>
      <c r="B15" s="16">
        <v>0.0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6">
        <v>0.0</v>
      </c>
      <c r="N15" s="15">
        <f t="shared" si="1"/>
        <v>0</v>
      </c>
    </row>
    <row r="16">
      <c r="A16" s="8" t="s">
        <v>117</v>
      </c>
      <c r="B16" s="64">
        <v>2316.6000000000004</v>
      </c>
      <c r="C16" s="64">
        <v>3764.2000000000003</v>
      </c>
      <c r="D16" s="64">
        <v>3269.2000000000003</v>
      </c>
      <c r="E16" s="64">
        <v>3536.5000000000005</v>
      </c>
      <c r="F16" s="64">
        <v>4023.8</v>
      </c>
      <c r="G16" s="64">
        <v>3523.3</v>
      </c>
      <c r="H16" s="64">
        <v>6094.000000000001</v>
      </c>
      <c r="I16" s="64">
        <v>5693.6</v>
      </c>
      <c r="J16" s="64">
        <v>5518.700000000001</v>
      </c>
      <c r="K16" s="64">
        <v>6004.900000000001</v>
      </c>
      <c r="L16" s="64">
        <v>4385.700000000001</v>
      </c>
      <c r="M16" s="64">
        <v>4033.7000000000003</v>
      </c>
      <c r="N16" s="18">
        <f t="shared" si="1"/>
        <v>52164.2</v>
      </c>
    </row>
    <row r="17">
      <c r="B17" s="19">
        <f t="shared" ref="B17:M17" si="2">SUM(B8:B16)</f>
        <v>16053.598</v>
      </c>
      <c r="C17" s="19">
        <f t="shared" si="2"/>
        <v>25273.6</v>
      </c>
      <c r="D17" s="19">
        <f t="shared" si="2"/>
        <v>26111.8</v>
      </c>
      <c r="E17" s="19">
        <f t="shared" si="2"/>
        <v>23849.1</v>
      </c>
      <c r="F17" s="19">
        <f t="shared" si="2"/>
        <v>40718.7</v>
      </c>
      <c r="G17" s="19">
        <f t="shared" si="2"/>
        <v>32562.2</v>
      </c>
      <c r="H17" s="19">
        <f t="shared" si="2"/>
        <v>43154.1</v>
      </c>
      <c r="I17" s="19">
        <f t="shared" si="2"/>
        <v>32683.2</v>
      </c>
      <c r="J17" s="19">
        <f t="shared" si="2"/>
        <v>30995.8836</v>
      </c>
      <c r="K17" s="19">
        <f t="shared" si="2"/>
        <v>32072.3788</v>
      </c>
      <c r="L17" s="19">
        <f t="shared" si="2"/>
        <v>24594.7207</v>
      </c>
      <c r="M17" s="19">
        <f t="shared" si="2"/>
        <v>10831.0169</v>
      </c>
      <c r="N17" s="19">
        <f>SUM(N7:N16)</f>
        <v>416382.098</v>
      </c>
    </row>
    <row r="18"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>
      <c r="A19" s="12" t="s">
        <v>36</v>
      </c>
      <c r="B19" s="13" t="s">
        <v>4</v>
      </c>
      <c r="C19" s="13" t="s">
        <v>5</v>
      </c>
      <c r="D19" s="13" t="s">
        <v>6</v>
      </c>
      <c r="E19" s="13" t="s">
        <v>7</v>
      </c>
      <c r="F19" s="13" t="s">
        <v>8</v>
      </c>
      <c r="G19" s="13" t="s">
        <v>9</v>
      </c>
      <c r="H19" s="13" t="s">
        <v>10</v>
      </c>
      <c r="I19" s="13" t="s">
        <v>11</v>
      </c>
      <c r="J19" s="13" t="s">
        <v>12</v>
      </c>
      <c r="K19" s="13" t="s">
        <v>13</v>
      </c>
      <c r="L19" s="13" t="s">
        <v>14</v>
      </c>
      <c r="M19" s="13" t="s">
        <v>15</v>
      </c>
      <c r="N19" s="14" t="s">
        <v>16</v>
      </c>
    </row>
    <row r="20">
      <c r="A20" s="5" t="s">
        <v>118</v>
      </c>
      <c r="B20" s="16">
        <v>0.0</v>
      </c>
      <c r="C20" s="16">
        <v>0.0</v>
      </c>
      <c r="D20" s="16">
        <v>0.0</v>
      </c>
      <c r="E20" s="16">
        <v>0.0</v>
      </c>
      <c r="F20" s="16">
        <v>0.0</v>
      </c>
      <c r="G20" s="16">
        <v>0.0</v>
      </c>
      <c r="H20" s="16">
        <v>0.0</v>
      </c>
      <c r="I20" s="16">
        <v>0.0</v>
      </c>
      <c r="J20" s="16">
        <v>0.0</v>
      </c>
      <c r="K20" s="16">
        <v>0.0</v>
      </c>
      <c r="L20" s="16">
        <v>0.0</v>
      </c>
      <c r="M20" s="16">
        <v>0.0</v>
      </c>
      <c r="N20" s="15">
        <f t="shared" ref="N20:N26" si="3">SUM(B20:M20)</f>
        <v>0</v>
      </c>
    </row>
    <row r="21" ht="15.75" customHeight="1">
      <c r="A21" s="5" t="s">
        <v>39</v>
      </c>
      <c r="B21" s="16">
        <v>2063.6000000000004</v>
      </c>
      <c r="C21" s="16">
        <v>3072.3</v>
      </c>
      <c r="D21" s="16">
        <v>2446.4</v>
      </c>
      <c r="E21" s="16">
        <v>3385.8</v>
      </c>
      <c r="F21" s="16">
        <v>8362.2</v>
      </c>
      <c r="G21" s="16">
        <v>3581.6000000000004</v>
      </c>
      <c r="H21" s="16">
        <v>6571.400000000001</v>
      </c>
      <c r="I21" s="16">
        <v>4563.900000000001</v>
      </c>
      <c r="J21" s="16">
        <v>4947.8</v>
      </c>
      <c r="K21" s="16">
        <v>3566.2000000000003</v>
      </c>
      <c r="L21" s="16">
        <v>3221.9</v>
      </c>
      <c r="M21" s="16">
        <v>2429.9</v>
      </c>
      <c r="N21" s="15">
        <f t="shared" si="3"/>
        <v>48213</v>
      </c>
    </row>
    <row r="22" ht="15.75" customHeight="1">
      <c r="A22" s="5" t="s">
        <v>40</v>
      </c>
      <c r="B22" s="16">
        <f t="shared" ref="B22:M22" si="4">(SUM(B7,B14))*1.1</f>
        <v>3932.5363</v>
      </c>
      <c r="C22" s="16">
        <f t="shared" si="4"/>
        <v>6362.18</v>
      </c>
      <c r="D22" s="16">
        <f t="shared" si="4"/>
        <v>6492.86</v>
      </c>
      <c r="E22" s="16">
        <f t="shared" si="4"/>
        <v>6740.91</v>
      </c>
      <c r="F22" s="16">
        <f t="shared" si="4"/>
        <v>9464.62</v>
      </c>
      <c r="G22" s="16">
        <f t="shared" si="4"/>
        <v>11962.06</v>
      </c>
      <c r="H22" s="16">
        <f t="shared" si="4"/>
        <v>11664.4</v>
      </c>
      <c r="I22" s="16">
        <f t="shared" si="4"/>
        <v>8962.47</v>
      </c>
      <c r="J22" s="16">
        <f t="shared" si="4"/>
        <v>7956.96</v>
      </c>
      <c r="K22" s="16">
        <f t="shared" si="4"/>
        <v>7845.64</v>
      </c>
      <c r="L22" s="16">
        <f t="shared" si="4"/>
        <v>5604.72</v>
      </c>
      <c r="M22" s="16">
        <f t="shared" si="4"/>
        <v>0</v>
      </c>
      <c r="N22" s="15">
        <f t="shared" si="3"/>
        <v>86989.3563</v>
      </c>
    </row>
    <row r="23" ht="15.75" customHeight="1">
      <c r="A23" s="5" t="s">
        <v>44</v>
      </c>
      <c r="B23" s="16">
        <v>0.0</v>
      </c>
      <c r="C23" s="16">
        <v>12.100000000000001</v>
      </c>
      <c r="D23" s="16">
        <v>11.0</v>
      </c>
      <c r="E23" s="16">
        <v>7.700000000000001</v>
      </c>
      <c r="F23" s="16">
        <v>6.6000000000000005</v>
      </c>
      <c r="G23" s="16">
        <v>7.700000000000001</v>
      </c>
      <c r="H23" s="16">
        <v>6.6000000000000005</v>
      </c>
      <c r="I23" s="16">
        <v>17.6</v>
      </c>
      <c r="J23" s="16">
        <v>7.700000000000001</v>
      </c>
      <c r="K23" s="16">
        <v>7.700000000000001</v>
      </c>
      <c r="L23" s="16">
        <v>7.700000000000001</v>
      </c>
      <c r="M23" s="16">
        <v>12.100000000000001</v>
      </c>
      <c r="N23" s="15">
        <f t="shared" si="3"/>
        <v>104.5</v>
      </c>
    </row>
    <row r="24" ht="15.75" customHeight="1">
      <c r="A24" s="65" t="s">
        <v>119</v>
      </c>
      <c r="B24" s="16">
        <v>2316.6000000000004</v>
      </c>
      <c r="C24" s="16">
        <v>3764.2000000000003</v>
      </c>
      <c r="D24" s="16">
        <v>3269.2000000000003</v>
      </c>
      <c r="E24" s="16">
        <v>3536.5000000000005</v>
      </c>
      <c r="F24" s="16">
        <v>4023.8</v>
      </c>
      <c r="G24" s="16">
        <v>3523.3</v>
      </c>
      <c r="H24" s="16">
        <v>6094.000000000001</v>
      </c>
      <c r="I24" s="16">
        <v>5693.6</v>
      </c>
      <c r="J24" s="16">
        <v>5518.700000000001</v>
      </c>
      <c r="K24" s="16">
        <v>6004.900000000001</v>
      </c>
      <c r="L24" s="16">
        <v>4385.700000000001</v>
      </c>
      <c r="M24" s="16">
        <v>4033.7000000000003</v>
      </c>
      <c r="N24" s="15">
        <f t="shared" si="3"/>
        <v>52164.2</v>
      </c>
    </row>
    <row r="25" ht="15.75" customHeight="1">
      <c r="A25" s="5" t="s">
        <v>111</v>
      </c>
      <c r="B25" s="16">
        <v>78.26499999999999</v>
      </c>
      <c r="C25" s="16">
        <v>78.10000000000001</v>
      </c>
      <c r="D25" s="16">
        <v>78.10000000000001</v>
      </c>
      <c r="E25" s="16">
        <v>92.4</v>
      </c>
      <c r="F25" s="16">
        <v>97.9</v>
      </c>
      <c r="G25" s="16">
        <v>96.80000000000001</v>
      </c>
      <c r="H25" s="16">
        <v>104.50000000000001</v>
      </c>
      <c r="I25" s="16">
        <v>66.0</v>
      </c>
      <c r="J25" s="16">
        <v>78.18360000000003</v>
      </c>
      <c r="K25" s="16">
        <v>72.2788000000001</v>
      </c>
      <c r="L25" s="16">
        <v>64.7207</v>
      </c>
      <c r="M25" s="16">
        <v>58.7168999999999</v>
      </c>
      <c r="N25" s="15">
        <f t="shared" si="3"/>
        <v>965.965</v>
      </c>
    </row>
    <row r="26" ht="15.75" customHeight="1">
      <c r="A26" s="8" t="s">
        <v>120</v>
      </c>
      <c r="B26" s="64">
        <f t="shared" ref="B26:M26" si="5">(SUM(B10:B11))*1.1</f>
        <v>10159.16</v>
      </c>
      <c r="C26" s="64">
        <f t="shared" si="5"/>
        <v>13602.82</v>
      </c>
      <c r="D26" s="64">
        <f t="shared" si="5"/>
        <v>13536.27</v>
      </c>
      <c r="E26" s="64">
        <f t="shared" si="5"/>
        <v>14883</v>
      </c>
      <c r="F26" s="64">
        <f t="shared" si="5"/>
        <v>23551.44</v>
      </c>
      <c r="G26" s="64">
        <f t="shared" si="5"/>
        <v>19352.74</v>
      </c>
      <c r="H26" s="64">
        <f t="shared" si="5"/>
        <v>23757.14</v>
      </c>
      <c r="I26" s="64">
        <f t="shared" si="5"/>
        <v>17992.7</v>
      </c>
      <c r="J26" s="64">
        <f t="shared" si="5"/>
        <v>17927.36</v>
      </c>
      <c r="K26" s="64">
        <f t="shared" si="5"/>
        <v>15731.21</v>
      </c>
      <c r="L26" s="64">
        <f t="shared" si="5"/>
        <v>13100.67</v>
      </c>
      <c r="M26" s="64">
        <f t="shared" si="5"/>
        <v>3973.64</v>
      </c>
      <c r="N26" s="18">
        <f t="shared" si="3"/>
        <v>187568.15</v>
      </c>
    </row>
    <row r="27" ht="15.75" customHeight="1">
      <c r="A27" s="65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9">
        <f>SUM(N20:N26)</f>
        <v>376005.1713</v>
      </c>
    </row>
    <row r="28" ht="15.75" customHeight="1">
      <c r="A28" s="45" t="s">
        <v>46</v>
      </c>
      <c r="B28" s="66"/>
    </row>
    <row r="29" ht="15.75" customHeight="1">
      <c r="A29" s="5" t="s">
        <v>120</v>
      </c>
      <c r="B29" s="67">
        <f>N26</f>
        <v>187568.15</v>
      </c>
    </row>
    <row r="30" ht="15.75" customHeight="1">
      <c r="A30" s="5" t="s">
        <v>45</v>
      </c>
      <c r="B30" s="67">
        <f>N24</f>
        <v>52164.2</v>
      </c>
    </row>
    <row r="31" ht="15.75" customHeight="1">
      <c r="A31" s="5" t="s">
        <v>40</v>
      </c>
      <c r="B31" s="67">
        <f>N22</f>
        <v>86989.3563</v>
      </c>
    </row>
    <row r="32" ht="15.75" customHeight="1">
      <c r="A32" s="5" t="s">
        <v>39</v>
      </c>
      <c r="B32" s="67">
        <f>N21</f>
        <v>48213</v>
      </c>
    </row>
    <row r="33" ht="15.75" customHeight="1">
      <c r="A33" s="5" t="s">
        <v>111</v>
      </c>
      <c r="B33" s="67">
        <f>N25</f>
        <v>965.965</v>
      </c>
    </row>
    <row r="34" ht="15.75" customHeight="1">
      <c r="A34" s="5" t="s">
        <v>44</v>
      </c>
      <c r="B34" s="67">
        <f>N23</f>
        <v>104.5</v>
      </c>
    </row>
    <row r="35" ht="15.75" customHeight="1">
      <c r="A35" s="8" t="s">
        <v>118</v>
      </c>
      <c r="B35" s="68">
        <f>N20</f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>
      <c r="C44" s="9"/>
    </row>
    <row r="45" ht="15.75" customHeight="1">
      <c r="A45" s="69" t="s">
        <v>46</v>
      </c>
    </row>
    <row r="46" ht="15.75" customHeight="1">
      <c r="A46" s="69" t="s">
        <v>120</v>
      </c>
      <c r="B46" s="16">
        <v>170516.5</v>
      </c>
    </row>
    <row r="47" ht="15.75" customHeight="1">
      <c r="A47" s="69" t="s">
        <v>45</v>
      </c>
      <c r="B47" s="16">
        <v>52164.200000000004</v>
      </c>
    </row>
    <row r="48" ht="15.75" customHeight="1">
      <c r="A48" s="69" t="s">
        <v>40</v>
      </c>
      <c r="B48" s="16">
        <v>79081.23300000001</v>
      </c>
    </row>
    <row r="49" ht="15.75" customHeight="1">
      <c r="A49" s="69" t="s">
        <v>39</v>
      </c>
      <c r="B49" s="16">
        <v>48213.00000000001</v>
      </c>
    </row>
    <row r="50" ht="15.75" customHeight="1">
      <c r="A50" s="69" t="s">
        <v>111</v>
      </c>
      <c r="B50" s="16">
        <v>965.965</v>
      </c>
    </row>
    <row r="51" ht="15.75" customHeight="1">
      <c r="A51" s="69" t="s">
        <v>44</v>
      </c>
      <c r="B51" s="16">
        <v>104.50000000000001</v>
      </c>
    </row>
    <row r="52" ht="15.75" customHeight="1">
      <c r="A52" s="69" t="s">
        <v>118</v>
      </c>
      <c r="B52" s="16">
        <v>0.0</v>
      </c>
    </row>
    <row r="53" ht="15.75" customHeight="1">
      <c r="A53" s="69" t="s">
        <v>121</v>
      </c>
      <c r="B53" s="16">
        <v>0.0</v>
      </c>
    </row>
    <row r="54" ht="15.75" customHeight="1">
      <c r="A54" s="69" t="s">
        <v>122</v>
      </c>
      <c r="B54" s="16">
        <v>9999.0</v>
      </c>
    </row>
    <row r="55" ht="15.75" customHeight="1">
      <c r="A55" s="69" t="s">
        <v>123</v>
      </c>
      <c r="B55" s="16">
        <v>3173.5000000000005</v>
      </c>
    </row>
    <row r="56" ht="15.75" customHeight="1">
      <c r="A56" s="69" t="s">
        <v>124</v>
      </c>
      <c r="B56" s="16">
        <v>43841.600000000006</v>
      </c>
    </row>
    <row r="57" ht="15.75" customHeight="1">
      <c r="A57" s="69" t="s">
        <v>125</v>
      </c>
      <c r="B57" s="16">
        <v>35161.5</v>
      </c>
    </row>
    <row r="58" ht="15.75" customHeight="1">
      <c r="A58" s="69" t="s">
        <v>126</v>
      </c>
      <c r="B58" s="16">
        <v>67054.90000000001</v>
      </c>
    </row>
    <row r="59" ht="15.75" customHeight="1">
      <c r="A59" s="69" t="s">
        <v>127</v>
      </c>
      <c r="B59" s="16">
        <v>50448.200000000004</v>
      </c>
    </row>
    <row r="60" ht="15.75" customHeight="1">
      <c r="A60" s="69" t="s">
        <v>128</v>
      </c>
      <c r="B60" s="16">
        <v>20736.100000000002</v>
      </c>
    </row>
    <row r="61" ht="15.75" customHeight="1">
      <c r="A61" s="69" t="s">
        <v>129</v>
      </c>
      <c r="B61" s="16">
        <v>5083.1</v>
      </c>
    </row>
    <row r="62" ht="15.75" customHeight="1">
      <c r="A62" s="69" t="s">
        <v>130</v>
      </c>
      <c r="B62" s="16">
        <v>65336.700000000004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P2"/>
  </mergeCells>
  <printOptions/>
  <pageMargins bottom="0.75" footer="0.0" header="0.0" left="0.7" right="0.7" top="0.75"/>
  <pageSetup paperSize="9" orientation="portrait"/>
  <headerFooter>
    <oddHeader>&amp;L000000INTERNAL#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2022-11-13T15:15:23Z</dcterms:created>
  <dc:creator>Papp, Kamilla Eszter (G/GG-2)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2023-02-15T15:15:44Z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0d13d229-530c-4f07-8636-84d29f8b3666</vt:lpwstr>
  </property>
  <property fmtid="{D5CDD505-2E9C-101B-9397-08002B2CF9AE}" pid="8" name="MSIP_Label_b1c9b508-7c6e-42bd-bedf-808292653d6c_ContentBits">
    <vt:lpwstr>3</vt:lpwstr>
  </property>
</Properties>
</file>