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shberawala/Documents/UC Berkeley Extension/Module 1/Module 1 Challenge/"/>
    </mc:Choice>
  </mc:AlternateContent>
  <xr:revisionPtr revIDLastSave="0" documentId="13_ncr:1_{B6318646-42D1-A342-9511-B587B1CF0A33}" xr6:coauthVersionLast="47" xr6:coauthVersionMax="47" xr10:uidLastSave="{00000000-0000-0000-0000-000000000000}"/>
  <bookViews>
    <workbookView xWindow="9540" yWindow="4680" windowWidth="28800" windowHeight="16580" activeTab="3" xr2:uid="{00000000-000D-0000-FFFF-FFFF00000000}"/>
  </bookViews>
  <sheets>
    <sheet name="Category Statistics" sheetId="5" r:id="rId1"/>
    <sheet name="Subcategory Statistics" sheetId="6" r:id="rId2"/>
    <sheet name="Outcomes Based on Launch Date" sheetId="8" r:id="rId3"/>
    <sheet name="Outcomes Based on Goals" sheetId="14" r:id="rId4"/>
    <sheet name="Kickstarter" sheetId="1" r:id="rId5"/>
  </sheets>
  <definedNames>
    <definedName name="_xlnm._FilterDatabase" localSheetId="4" hidden="1">Kickstarter!$A$1:$U$4115</definedName>
  </definedNames>
  <calcPr calcId="191029"/>
  <pivotCaches>
    <pivotCache cacheId="9" r:id="rId6"/>
    <pivotCache cacheId="1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0" i="14" l="1"/>
  <c r="D13" i="14"/>
  <c r="D4" i="14"/>
  <c r="D5" i="14"/>
  <c r="D6" i="14"/>
  <c r="D7" i="14"/>
  <c r="D8" i="14"/>
  <c r="D9" i="14"/>
  <c r="D10" i="14"/>
  <c r="D11" i="14"/>
  <c r="D12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9" i="14"/>
  <c r="E9" i="14" s="1"/>
  <c r="B8" i="14"/>
  <c r="E8" i="14" s="1"/>
  <c r="B7" i="14"/>
  <c r="E7" i="14" s="1"/>
  <c r="B6" i="14"/>
  <c r="B5" i="14"/>
  <c r="B4" i="14"/>
  <c r="B3" i="14"/>
  <c r="B2" i="14"/>
  <c r="C14" i="14" l="1"/>
  <c r="H9" i="14"/>
  <c r="E10" i="14"/>
  <c r="H10" i="14" s="1"/>
  <c r="B14" i="14"/>
  <c r="G13" i="14"/>
  <c r="H8" i="14"/>
  <c r="H7" i="14"/>
  <c r="G7" i="14"/>
  <c r="G8" i="14"/>
  <c r="F5" i="14"/>
  <c r="F13" i="14"/>
  <c r="G9" i="14"/>
  <c r="H13" i="14"/>
  <c r="E2" i="14"/>
  <c r="F2" i="14" s="1"/>
  <c r="E6" i="14"/>
  <c r="F6" i="14" s="1"/>
  <c r="G2" i="14"/>
  <c r="E13" i="14"/>
  <c r="E5" i="14"/>
  <c r="G5" i="14" s="1"/>
  <c r="F9" i="14"/>
  <c r="E12" i="14"/>
  <c r="H12" i="14" s="1"/>
  <c r="E4" i="14"/>
  <c r="G4" i="14" s="1"/>
  <c r="F8" i="14"/>
  <c r="E11" i="14"/>
  <c r="G11" i="14" s="1"/>
  <c r="E3" i="14"/>
  <c r="H3" i="14" s="1"/>
  <c r="F7" i="14"/>
  <c r="D14" i="14"/>
  <c r="F10" i="14" l="1"/>
  <c r="F12" i="14"/>
  <c r="G10" i="14"/>
  <c r="F4" i="14"/>
  <c r="H4" i="14"/>
  <c r="G12" i="14"/>
  <c r="F3" i="14"/>
  <c r="G6" i="14"/>
  <c r="G3" i="14"/>
  <c r="H6" i="14"/>
  <c r="H11" i="14"/>
  <c r="H2" i="14"/>
  <c r="H5" i="14"/>
  <c r="F11" i="14"/>
  <c r="P4" i="1" l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4115" i="1"/>
  <c r="P4113" i="1"/>
  <c r="P4110" i="1"/>
  <c r="P526" i="1"/>
  <c r="P4109" i="1"/>
  <c r="P528" i="1"/>
  <c r="P4108" i="1"/>
  <c r="P4105" i="1"/>
  <c r="P531" i="1"/>
  <c r="P4104" i="1"/>
  <c r="P4103" i="1"/>
  <c r="P4102" i="1"/>
  <c r="P535" i="1"/>
  <c r="P536" i="1"/>
  <c r="P537" i="1"/>
  <c r="P538" i="1"/>
  <c r="P4101" i="1"/>
  <c r="P4100" i="1"/>
  <c r="P541" i="1"/>
  <c r="P523" i="1"/>
  <c r="P524" i="1"/>
  <c r="P525" i="1"/>
  <c r="P545" i="1"/>
  <c r="P527" i="1"/>
  <c r="P547" i="1"/>
  <c r="P529" i="1"/>
  <c r="P549" i="1"/>
  <c r="P550" i="1"/>
  <c r="P551" i="1"/>
  <c r="P552" i="1"/>
  <c r="P530" i="1"/>
  <c r="P554" i="1"/>
  <c r="P532" i="1"/>
  <c r="P533" i="1"/>
  <c r="P557" i="1"/>
  <c r="P534" i="1"/>
  <c r="P559" i="1"/>
  <c r="P539" i="1"/>
  <c r="P540" i="1"/>
  <c r="P562" i="1"/>
  <c r="P542" i="1"/>
  <c r="P564" i="1"/>
  <c r="P565" i="1"/>
  <c r="P566" i="1"/>
  <c r="P567" i="1"/>
  <c r="P543" i="1"/>
  <c r="P544" i="1"/>
  <c r="P570" i="1"/>
  <c r="P571" i="1"/>
  <c r="P546" i="1"/>
  <c r="P548" i="1"/>
  <c r="P553" i="1"/>
  <c r="P555" i="1"/>
  <c r="P576" i="1"/>
  <c r="P577" i="1"/>
  <c r="P556" i="1"/>
  <c r="P558" i="1"/>
  <c r="P580" i="1"/>
  <c r="P560" i="1"/>
  <c r="P561" i="1"/>
  <c r="P563" i="1"/>
  <c r="P568" i="1"/>
  <c r="P569" i="1"/>
  <c r="P572" i="1"/>
  <c r="P587" i="1"/>
  <c r="P573" i="1"/>
  <c r="P589" i="1"/>
  <c r="P590" i="1"/>
  <c r="P574" i="1"/>
  <c r="P592" i="1"/>
  <c r="P575" i="1"/>
  <c r="P578" i="1"/>
  <c r="P595" i="1"/>
  <c r="P579" i="1"/>
  <c r="P581" i="1"/>
  <c r="P582" i="1"/>
  <c r="P583" i="1"/>
  <c r="P584" i="1"/>
  <c r="P585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586" i="1"/>
  <c r="P588" i="1"/>
  <c r="P591" i="1"/>
  <c r="P665" i="1"/>
  <c r="P593" i="1"/>
  <c r="P594" i="1"/>
  <c r="P596" i="1"/>
  <c r="P669" i="1"/>
  <c r="P597" i="1"/>
  <c r="P671" i="1"/>
  <c r="P672" i="1"/>
  <c r="P598" i="1"/>
  <c r="P599" i="1"/>
  <c r="P600" i="1"/>
  <c r="P601" i="1"/>
  <c r="P662" i="1"/>
  <c r="P678" i="1"/>
  <c r="P679" i="1"/>
  <c r="P663" i="1"/>
  <c r="P664" i="1"/>
  <c r="P666" i="1"/>
  <c r="P667" i="1"/>
  <c r="P668" i="1"/>
  <c r="P670" i="1"/>
  <c r="P673" i="1"/>
  <c r="P674" i="1"/>
  <c r="P688" i="1"/>
  <c r="P689" i="1"/>
  <c r="P675" i="1"/>
  <c r="P676" i="1"/>
  <c r="P677" i="1"/>
  <c r="P680" i="1"/>
  <c r="P694" i="1"/>
  <c r="P681" i="1"/>
  <c r="P682" i="1"/>
  <c r="P683" i="1"/>
  <c r="P698" i="1"/>
  <c r="P699" i="1"/>
  <c r="P684" i="1"/>
  <c r="P685" i="1"/>
  <c r="P702" i="1"/>
  <c r="P703" i="1"/>
  <c r="P686" i="1"/>
  <c r="P687" i="1"/>
  <c r="P706" i="1"/>
  <c r="P707" i="1"/>
  <c r="P708" i="1"/>
  <c r="P709" i="1"/>
  <c r="P710" i="1"/>
  <c r="P690" i="1"/>
  <c r="P712" i="1"/>
  <c r="P713" i="1"/>
  <c r="P691" i="1"/>
  <c r="P715" i="1"/>
  <c r="P692" i="1"/>
  <c r="P693" i="1"/>
  <c r="P695" i="1"/>
  <c r="P696" i="1"/>
  <c r="P697" i="1"/>
  <c r="P700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01" i="1"/>
  <c r="P704" i="1"/>
  <c r="P764" i="1"/>
  <c r="P765" i="1"/>
  <c r="P705" i="1"/>
  <c r="P711" i="1"/>
  <c r="P768" i="1"/>
  <c r="P714" i="1"/>
  <c r="P716" i="1"/>
  <c r="P717" i="1"/>
  <c r="P718" i="1"/>
  <c r="P719" i="1"/>
  <c r="P720" i="1"/>
  <c r="P775" i="1"/>
  <c r="P721" i="1"/>
  <c r="P762" i="1"/>
  <c r="P763" i="1"/>
  <c r="P766" i="1"/>
  <c r="P767" i="1"/>
  <c r="P769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770" i="1"/>
  <c r="P771" i="1"/>
  <c r="P864" i="1"/>
  <c r="P772" i="1"/>
  <c r="P773" i="1"/>
  <c r="P774" i="1"/>
  <c r="P776" i="1"/>
  <c r="P777" i="1"/>
  <c r="P778" i="1"/>
  <c r="P779" i="1"/>
  <c r="P872" i="1"/>
  <c r="P780" i="1"/>
  <c r="P781" i="1"/>
  <c r="P862" i="1"/>
  <c r="P863" i="1"/>
  <c r="P865" i="1"/>
  <c r="P878" i="1"/>
  <c r="P866" i="1"/>
  <c r="P867" i="1"/>
  <c r="P868" i="1"/>
  <c r="P869" i="1"/>
  <c r="P870" i="1"/>
  <c r="P871" i="1"/>
  <c r="P873" i="1"/>
  <c r="P874" i="1"/>
  <c r="P875" i="1"/>
  <c r="P876" i="1"/>
  <c r="P877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12" i="1"/>
  <c r="P901" i="1"/>
  <c r="P902" i="1"/>
  <c r="P903" i="1"/>
  <c r="P904" i="1"/>
  <c r="P905" i="1"/>
  <c r="P906" i="1"/>
  <c r="P907" i="1"/>
  <c r="P920" i="1"/>
  <c r="P908" i="1"/>
  <c r="P909" i="1"/>
  <c r="P910" i="1"/>
  <c r="P911" i="1"/>
  <c r="P913" i="1"/>
  <c r="P914" i="1"/>
  <c r="P915" i="1"/>
  <c r="P916" i="1"/>
  <c r="P917" i="1"/>
  <c r="P918" i="1"/>
  <c r="P919" i="1"/>
  <c r="P921" i="1"/>
  <c r="P933" i="1"/>
  <c r="P922" i="1"/>
  <c r="P923" i="1"/>
  <c r="P936" i="1"/>
  <c r="P924" i="1"/>
  <c r="P925" i="1"/>
  <c r="P926" i="1"/>
  <c r="P927" i="1"/>
  <c r="P928" i="1"/>
  <c r="P929" i="1"/>
  <c r="P930" i="1"/>
  <c r="P931" i="1"/>
  <c r="P932" i="1"/>
  <c r="P934" i="1"/>
  <c r="P947" i="1"/>
  <c r="P935" i="1"/>
  <c r="P937" i="1"/>
  <c r="P950" i="1"/>
  <c r="P951" i="1"/>
  <c r="P952" i="1"/>
  <c r="P938" i="1"/>
  <c r="P939" i="1"/>
  <c r="P940" i="1"/>
  <c r="P941" i="1"/>
  <c r="P942" i="1"/>
  <c r="P943" i="1"/>
  <c r="P944" i="1"/>
  <c r="P945" i="1"/>
  <c r="P946" i="1"/>
  <c r="P948" i="1"/>
  <c r="P949" i="1"/>
  <c r="P953" i="1"/>
  <c r="P954" i="1"/>
  <c r="P966" i="1"/>
  <c r="P955" i="1"/>
  <c r="P956" i="1"/>
  <c r="P957" i="1"/>
  <c r="P958" i="1"/>
  <c r="P971" i="1"/>
  <c r="P972" i="1"/>
  <c r="P959" i="1"/>
  <c r="P960" i="1"/>
  <c r="P961" i="1"/>
  <c r="P962" i="1"/>
  <c r="P963" i="1"/>
  <c r="P978" i="1"/>
  <c r="P979" i="1"/>
  <c r="P980" i="1"/>
  <c r="P964" i="1"/>
  <c r="P965" i="1"/>
  <c r="P967" i="1"/>
  <c r="P968" i="1"/>
  <c r="P985" i="1"/>
  <c r="P969" i="1"/>
  <c r="P987" i="1"/>
  <c r="P988" i="1"/>
  <c r="P989" i="1"/>
  <c r="P990" i="1"/>
  <c r="P970" i="1"/>
  <c r="P973" i="1"/>
  <c r="P993" i="1"/>
  <c r="P974" i="1"/>
  <c r="P975" i="1"/>
  <c r="P976" i="1"/>
  <c r="P977" i="1"/>
  <c r="P981" i="1"/>
  <c r="P982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983" i="1"/>
  <c r="P1067" i="1"/>
  <c r="P984" i="1"/>
  <c r="P986" i="1"/>
  <c r="P991" i="1"/>
  <c r="P992" i="1"/>
  <c r="P994" i="1"/>
  <c r="P1073" i="1"/>
  <c r="P995" i="1"/>
  <c r="P996" i="1"/>
  <c r="P997" i="1"/>
  <c r="P998" i="1"/>
  <c r="P999" i="1"/>
  <c r="P1066" i="1"/>
  <c r="P1068" i="1"/>
  <c r="P1081" i="1"/>
  <c r="P1069" i="1"/>
  <c r="P1070" i="1"/>
  <c r="P1071" i="1"/>
  <c r="P1085" i="1"/>
  <c r="P1072" i="1"/>
  <c r="P1087" i="1"/>
  <c r="P1074" i="1"/>
  <c r="P1075" i="1"/>
  <c r="P1076" i="1"/>
  <c r="P1091" i="1"/>
  <c r="P1092" i="1"/>
  <c r="P1093" i="1"/>
  <c r="P1077" i="1"/>
  <c r="P1095" i="1"/>
  <c r="P1078" i="1"/>
  <c r="P1079" i="1"/>
  <c r="P1080" i="1"/>
  <c r="P1082" i="1"/>
  <c r="P1083" i="1"/>
  <c r="P1101" i="1"/>
  <c r="P1102" i="1"/>
  <c r="P1084" i="1"/>
  <c r="P1086" i="1"/>
  <c r="P1088" i="1"/>
  <c r="P1106" i="1"/>
  <c r="P1089" i="1"/>
  <c r="P1090" i="1"/>
  <c r="P1094" i="1"/>
  <c r="P1096" i="1"/>
  <c r="P1097" i="1"/>
  <c r="P1098" i="1"/>
  <c r="P1099" i="1"/>
  <c r="P1100" i="1"/>
  <c r="P1115" i="1"/>
  <c r="P1116" i="1"/>
  <c r="P1103" i="1"/>
  <c r="P1104" i="1"/>
  <c r="P1119" i="1"/>
  <c r="P1120" i="1"/>
  <c r="P1105" i="1"/>
  <c r="P1107" i="1"/>
  <c r="P1108" i="1"/>
  <c r="P1124" i="1"/>
  <c r="P1109" i="1"/>
  <c r="P1110" i="1"/>
  <c r="P1127" i="1"/>
  <c r="P1111" i="1"/>
  <c r="P1112" i="1"/>
  <c r="P1130" i="1"/>
  <c r="P1113" i="1"/>
  <c r="P1114" i="1"/>
  <c r="P1133" i="1"/>
  <c r="P1134" i="1"/>
  <c r="P1135" i="1"/>
  <c r="P1136" i="1"/>
  <c r="P1137" i="1"/>
  <c r="P1138" i="1"/>
  <c r="P1117" i="1"/>
  <c r="P1118" i="1"/>
  <c r="P1121" i="1"/>
  <c r="P1142" i="1"/>
  <c r="P1143" i="1"/>
  <c r="P1122" i="1"/>
  <c r="P1123" i="1"/>
  <c r="P1125" i="1"/>
  <c r="P1126" i="1"/>
  <c r="P1128" i="1"/>
  <c r="P1149" i="1"/>
  <c r="P1129" i="1"/>
  <c r="P1131" i="1"/>
  <c r="P1132" i="1"/>
  <c r="P1139" i="1"/>
  <c r="P1140" i="1"/>
  <c r="P1141" i="1"/>
  <c r="P1144" i="1"/>
  <c r="P1145" i="1"/>
  <c r="P1146" i="1"/>
  <c r="P1147" i="1"/>
  <c r="P1148" i="1"/>
  <c r="P1150" i="1"/>
  <c r="P1151" i="1"/>
  <c r="P1152" i="1"/>
  <c r="P1153" i="1"/>
  <c r="P1154" i="1"/>
  <c r="P1155" i="1"/>
  <c r="P1156" i="1"/>
  <c r="P1157" i="1"/>
  <c r="P1158" i="1"/>
  <c r="P1159" i="1"/>
  <c r="P1160" i="1"/>
  <c r="P1172" i="1"/>
  <c r="P1161" i="1"/>
  <c r="P1162" i="1"/>
  <c r="P1163" i="1"/>
  <c r="P1164" i="1"/>
  <c r="P1165" i="1"/>
  <c r="P1178" i="1"/>
  <c r="P1179" i="1"/>
  <c r="P1166" i="1"/>
  <c r="P1181" i="1"/>
  <c r="P1167" i="1"/>
  <c r="P1168" i="1"/>
  <c r="P1169" i="1"/>
  <c r="P1170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4096" i="1"/>
  <c r="P1287" i="1"/>
  <c r="P1288" i="1"/>
  <c r="P1289" i="1"/>
  <c r="P4094" i="1"/>
  <c r="P4093" i="1"/>
  <c r="P4092" i="1"/>
  <c r="P4091" i="1"/>
  <c r="P1294" i="1"/>
  <c r="P4089" i="1"/>
  <c r="P1296" i="1"/>
  <c r="P1297" i="1"/>
  <c r="P1298" i="1"/>
  <c r="P4088" i="1"/>
  <c r="P1300" i="1"/>
  <c r="P4087" i="1"/>
  <c r="P4085" i="1"/>
  <c r="P4084" i="1"/>
  <c r="P4083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171" i="1"/>
  <c r="P1408" i="1"/>
  <c r="P1173" i="1"/>
  <c r="P1410" i="1"/>
  <c r="P1174" i="1"/>
  <c r="P1412" i="1"/>
  <c r="P1413" i="1"/>
  <c r="P1175" i="1"/>
  <c r="P1415" i="1"/>
  <c r="P1176" i="1"/>
  <c r="P1177" i="1"/>
  <c r="P1180" i="1"/>
  <c r="P1182" i="1"/>
  <c r="P1420" i="1"/>
  <c r="P1183" i="1"/>
  <c r="P1184" i="1"/>
  <c r="P1423" i="1"/>
  <c r="P1424" i="1"/>
  <c r="P1425" i="1"/>
  <c r="P1185" i="1"/>
  <c r="P1286" i="1"/>
  <c r="P1428" i="1"/>
  <c r="P1429" i="1"/>
  <c r="P1430" i="1"/>
  <c r="P1290" i="1"/>
  <c r="P1291" i="1"/>
  <c r="P1292" i="1"/>
  <c r="P1293" i="1"/>
  <c r="P1435" i="1"/>
  <c r="P1436" i="1"/>
  <c r="P1437" i="1"/>
  <c r="P1438" i="1"/>
  <c r="P1295" i="1"/>
  <c r="P1440" i="1"/>
  <c r="P1441" i="1"/>
  <c r="P1442" i="1"/>
  <c r="P1443" i="1"/>
  <c r="P1299" i="1"/>
  <c r="P1445" i="1"/>
  <c r="P1446" i="1"/>
  <c r="P1447" i="1"/>
  <c r="P1448" i="1"/>
  <c r="P1301" i="1"/>
  <c r="P1450" i="1"/>
  <c r="P1302" i="1"/>
  <c r="P1303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304" i="1"/>
  <c r="P1407" i="1"/>
  <c r="P1409" i="1"/>
  <c r="P1411" i="1"/>
  <c r="P1414" i="1"/>
  <c r="P1416" i="1"/>
  <c r="P1490" i="1"/>
  <c r="P1417" i="1"/>
  <c r="P1418" i="1"/>
  <c r="P1419" i="1"/>
  <c r="P1421" i="1"/>
  <c r="P1422" i="1"/>
  <c r="P1426" i="1"/>
  <c r="P1427" i="1"/>
  <c r="P1431" i="1"/>
  <c r="P1432" i="1"/>
  <c r="P1433" i="1"/>
  <c r="P1434" i="1"/>
  <c r="P1439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444" i="1"/>
  <c r="P1544" i="1"/>
  <c r="P1449" i="1"/>
  <c r="P1451" i="1"/>
  <c r="P1452" i="1"/>
  <c r="P1548" i="1"/>
  <c r="P1484" i="1"/>
  <c r="P1485" i="1"/>
  <c r="P1486" i="1"/>
  <c r="P1552" i="1"/>
  <c r="P1487" i="1"/>
  <c r="P1488" i="1"/>
  <c r="P1489" i="1"/>
  <c r="P1556" i="1"/>
  <c r="P1491" i="1"/>
  <c r="P1558" i="1"/>
  <c r="P1492" i="1"/>
  <c r="P1560" i="1"/>
  <c r="P1493" i="1"/>
  <c r="P1494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495" i="1"/>
  <c r="P1585" i="1"/>
  <c r="P1496" i="1"/>
  <c r="P1587" i="1"/>
  <c r="P1497" i="1"/>
  <c r="P1498" i="1"/>
  <c r="P1499" i="1"/>
  <c r="P1500" i="1"/>
  <c r="P1592" i="1"/>
  <c r="P1593" i="1"/>
  <c r="P1501" i="1"/>
  <c r="P1502" i="1"/>
  <c r="P1543" i="1"/>
  <c r="P1545" i="1"/>
  <c r="P1598" i="1"/>
  <c r="P1546" i="1"/>
  <c r="P1547" i="1"/>
  <c r="P1601" i="1"/>
  <c r="P1549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550" i="1"/>
  <c r="P1551" i="1"/>
  <c r="P1553" i="1"/>
  <c r="P1554" i="1"/>
  <c r="P1555" i="1"/>
  <c r="P1708" i="1"/>
  <c r="P1557" i="1"/>
  <c r="P1559" i="1"/>
  <c r="P1561" i="1"/>
  <c r="P1712" i="1"/>
  <c r="P1562" i="1"/>
  <c r="P1584" i="1"/>
  <c r="P1586" i="1"/>
  <c r="P1588" i="1"/>
  <c r="P1589" i="1"/>
  <c r="P1590" i="1"/>
  <c r="P1591" i="1"/>
  <c r="P1594" i="1"/>
  <c r="P1595" i="1"/>
  <c r="P1596" i="1"/>
  <c r="P1597" i="1"/>
  <c r="P1599" i="1"/>
  <c r="P1600" i="1"/>
  <c r="P1602" i="1"/>
  <c r="P1703" i="1"/>
  <c r="P1704" i="1"/>
  <c r="P1729" i="1"/>
  <c r="P1705" i="1"/>
  <c r="P1706" i="1"/>
  <c r="P1707" i="1"/>
  <c r="P1709" i="1"/>
  <c r="P1710" i="1"/>
  <c r="P1711" i="1"/>
  <c r="P1713" i="1"/>
  <c r="P1714" i="1"/>
  <c r="P1715" i="1"/>
  <c r="P1716" i="1"/>
  <c r="P1717" i="1"/>
  <c r="P1718" i="1"/>
  <c r="P1719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20" i="1"/>
  <c r="P1768" i="1"/>
  <c r="P1721" i="1"/>
  <c r="P1722" i="1"/>
  <c r="P1723" i="1"/>
  <c r="P1724" i="1"/>
  <c r="P1773" i="1"/>
  <c r="P1774" i="1"/>
  <c r="P1725" i="1"/>
  <c r="P1726" i="1"/>
  <c r="P1727" i="1"/>
  <c r="P1778" i="1"/>
  <c r="P1779" i="1"/>
  <c r="P1728" i="1"/>
  <c r="P1730" i="1"/>
  <c r="P1731" i="1"/>
  <c r="P1732" i="1"/>
  <c r="P1733" i="1"/>
  <c r="P1734" i="1"/>
  <c r="P1735" i="1"/>
  <c r="P1736" i="1"/>
  <c r="P1788" i="1"/>
  <c r="P1737" i="1"/>
  <c r="P1790" i="1"/>
  <c r="P1738" i="1"/>
  <c r="P1739" i="1"/>
  <c r="P1793" i="1"/>
  <c r="P1740" i="1"/>
  <c r="P1795" i="1"/>
  <c r="P1741" i="1"/>
  <c r="P1797" i="1"/>
  <c r="P1798" i="1"/>
  <c r="P1742" i="1"/>
  <c r="P1767" i="1"/>
  <c r="P1801" i="1"/>
  <c r="P1802" i="1"/>
  <c r="P1803" i="1"/>
  <c r="P1804" i="1"/>
  <c r="P1769" i="1"/>
  <c r="P1770" i="1"/>
  <c r="P1807" i="1"/>
  <c r="P1808" i="1"/>
  <c r="P1771" i="1"/>
  <c r="P1772" i="1"/>
  <c r="P1811" i="1"/>
  <c r="P1775" i="1"/>
  <c r="P1776" i="1"/>
  <c r="P1814" i="1"/>
  <c r="P1815" i="1"/>
  <c r="P1816" i="1"/>
  <c r="P1777" i="1"/>
  <c r="P1818" i="1"/>
  <c r="P1780" i="1"/>
  <c r="P1781" i="1"/>
  <c r="P1782" i="1"/>
  <c r="P1783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784" i="1"/>
  <c r="P1785" i="1"/>
  <c r="P1786" i="1"/>
  <c r="P1867" i="1"/>
  <c r="P1787" i="1"/>
  <c r="P1789" i="1"/>
  <c r="P1791" i="1"/>
  <c r="P1792" i="1"/>
  <c r="P1794" i="1"/>
  <c r="P1796" i="1"/>
  <c r="P1799" i="1"/>
  <c r="P1875" i="1"/>
  <c r="P1800" i="1"/>
  <c r="P1805" i="1"/>
  <c r="P1878" i="1"/>
  <c r="P1806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809" i="1"/>
  <c r="P1810" i="1"/>
  <c r="P1812" i="1"/>
  <c r="P1813" i="1"/>
  <c r="P1817" i="1"/>
  <c r="P1819" i="1"/>
  <c r="P1820" i="1"/>
  <c r="P1912" i="1"/>
  <c r="P1913" i="1"/>
  <c r="P1821" i="1"/>
  <c r="P1915" i="1"/>
  <c r="P1822" i="1"/>
  <c r="P1864" i="1"/>
  <c r="P1865" i="1"/>
  <c r="P1919" i="1"/>
  <c r="P1866" i="1"/>
  <c r="P1868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869" i="1"/>
  <c r="P1870" i="1"/>
  <c r="P1987" i="1"/>
  <c r="P1988" i="1"/>
  <c r="P1989" i="1"/>
  <c r="P1871" i="1"/>
  <c r="P1872" i="1"/>
  <c r="P1873" i="1"/>
  <c r="P1874" i="1"/>
  <c r="P1876" i="1"/>
  <c r="P1995" i="1"/>
  <c r="P1877" i="1"/>
  <c r="P1997" i="1"/>
  <c r="P1879" i="1"/>
  <c r="P1905" i="1"/>
  <c r="P1906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1907" i="1"/>
  <c r="P1908" i="1"/>
  <c r="P1909" i="1"/>
  <c r="P1910" i="1"/>
  <c r="P2129" i="1"/>
  <c r="P2130" i="1"/>
  <c r="P1911" i="1"/>
  <c r="P1914" i="1"/>
  <c r="P1916" i="1"/>
  <c r="P1917" i="1"/>
  <c r="P1918" i="1"/>
  <c r="P1920" i="1"/>
  <c r="P1921" i="1"/>
  <c r="P1985" i="1"/>
  <c r="P2139" i="1"/>
  <c r="P2140" i="1"/>
  <c r="P1986" i="1"/>
  <c r="P1990" i="1"/>
  <c r="P1991" i="1"/>
  <c r="P2144" i="1"/>
  <c r="P1992" i="1"/>
  <c r="P1993" i="1"/>
  <c r="P1994" i="1"/>
  <c r="P1996" i="1"/>
  <c r="P1998" i="1"/>
  <c r="P2150" i="1"/>
  <c r="P1999" i="1"/>
  <c r="P2152" i="1"/>
  <c r="P2000" i="1"/>
  <c r="P2125" i="1"/>
  <c r="P2126" i="1"/>
  <c r="P2127" i="1"/>
  <c r="P2157" i="1"/>
  <c r="P2128" i="1"/>
  <c r="P2131" i="1"/>
  <c r="P2132" i="1"/>
  <c r="P2133" i="1"/>
  <c r="P2134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135" i="1"/>
  <c r="P2136" i="1"/>
  <c r="P2405" i="1"/>
  <c r="P2137" i="1"/>
  <c r="P2138" i="1"/>
  <c r="P2141" i="1"/>
  <c r="P2142" i="1"/>
  <c r="P2143" i="1"/>
  <c r="P2145" i="1"/>
  <c r="P2412" i="1"/>
  <c r="P2146" i="1"/>
  <c r="P2414" i="1"/>
  <c r="P2147" i="1"/>
  <c r="P2148" i="1"/>
  <c r="P2149" i="1"/>
  <c r="P2151" i="1"/>
  <c r="P2153" i="1"/>
  <c r="P2154" i="1"/>
  <c r="P2155" i="1"/>
  <c r="P2156" i="1"/>
  <c r="P2158" i="1"/>
  <c r="P2159" i="1"/>
  <c r="P2160" i="1"/>
  <c r="P2161" i="1"/>
  <c r="P2162" i="1"/>
  <c r="P2403" i="1"/>
  <c r="P2404" i="1"/>
  <c r="P2406" i="1"/>
  <c r="P2431" i="1"/>
  <c r="P2407" i="1"/>
  <c r="P2408" i="1"/>
  <c r="P2409" i="1"/>
  <c r="P2410" i="1"/>
  <c r="P2411" i="1"/>
  <c r="P2437" i="1"/>
  <c r="P2438" i="1"/>
  <c r="P2413" i="1"/>
  <c r="P2415" i="1"/>
  <c r="P2416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417" i="1"/>
  <c r="P2418" i="1"/>
  <c r="P2419" i="1"/>
  <c r="P2420" i="1"/>
  <c r="P2508" i="1"/>
  <c r="P2421" i="1"/>
  <c r="P2422" i="1"/>
  <c r="P2511" i="1"/>
  <c r="P2423" i="1"/>
  <c r="P2513" i="1"/>
  <c r="P2424" i="1"/>
  <c r="P2515" i="1"/>
  <c r="P2425" i="1"/>
  <c r="P2426" i="1"/>
  <c r="P2427" i="1"/>
  <c r="P2519" i="1"/>
  <c r="P2428" i="1"/>
  <c r="P2429" i="1"/>
  <c r="P2430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432" i="1"/>
  <c r="P2433" i="1"/>
  <c r="P2434" i="1"/>
  <c r="P2435" i="1"/>
  <c r="P2436" i="1"/>
  <c r="P2588" i="1"/>
  <c r="P2439" i="1"/>
  <c r="P2440" i="1"/>
  <c r="P2591" i="1"/>
  <c r="P2592" i="1"/>
  <c r="P2441" i="1"/>
  <c r="P2504" i="1"/>
  <c r="P2505" i="1"/>
  <c r="P2506" i="1"/>
  <c r="P2507" i="1"/>
  <c r="P2598" i="1"/>
  <c r="P2599" i="1"/>
  <c r="P2509" i="1"/>
  <c r="P2510" i="1"/>
  <c r="P251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514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516" i="1"/>
  <c r="P2517" i="1"/>
  <c r="P2518" i="1"/>
  <c r="P2520" i="1"/>
  <c r="P2521" i="1"/>
  <c r="P2678" i="1"/>
  <c r="P2522" i="1"/>
  <c r="P2680" i="1"/>
  <c r="P2583" i="1"/>
  <c r="P2682" i="1"/>
  <c r="P2584" i="1"/>
  <c r="P2585" i="1"/>
  <c r="P2586" i="1"/>
  <c r="P2587" i="1"/>
  <c r="P2589" i="1"/>
  <c r="P2590" i="1"/>
  <c r="P2593" i="1"/>
  <c r="P2594" i="1"/>
  <c r="P2595" i="1"/>
  <c r="P2596" i="1"/>
  <c r="P2693" i="1"/>
  <c r="P2597" i="1"/>
  <c r="P2600" i="1"/>
  <c r="P2601" i="1"/>
  <c r="P2602" i="1"/>
  <c r="P2643" i="1"/>
  <c r="P2673" i="1"/>
  <c r="P2674" i="1"/>
  <c r="P2701" i="1"/>
  <c r="P2675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676" i="1"/>
  <c r="P2677" i="1"/>
  <c r="P2679" i="1"/>
  <c r="P2681" i="1"/>
  <c r="P2683" i="1"/>
  <c r="P2684" i="1"/>
  <c r="P2685" i="1"/>
  <c r="P2686" i="1"/>
  <c r="P2687" i="1"/>
  <c r="P2688" i="1"/>
  <c r="P2689" i="1"/>
  <c r="P2690" i="1"/>
  <c r="P2691" i="1"/>
  <c r="P2692" i="1"/>
  <c r="P2757" i="1"/>
  <c r="P2694" i="1"/>
  <c r="P2695" i="1"/>
  <c r="P2760" i="1"/>
  <c r="P2761" i="1"/>
  <c r="P2762" i="1"/>
  <c r="P2696" i="1"/>
  <c r="P2697" i="1"/>
  <c r="P2698" i="1"/>
  <c r="P2699" i="1"/>
  <c r="P2700" i="1"/>
  <c r="P2702" i="1"/>
  <c r="P2769" i="1"/>
  <c r="P2743" i="1"/>
  <c r="P2771" i="1"/>
  <c r="P2744" i="1"/>
  <c r="P2745" i="1"/>
  <c r="P2746" i="1"/>
  <c r="P2775" i="1"/>
  <c r="P2747" i="1"/>
  <c r="P2748" i="1"/>
  <c r="P2749" i="1"/>
  <c r="P2750" i="1"/>
  <c r="P2751" i="1"/>
  <c r="P2752" i="1"/>
  <c r="P2782" i="1"/>
  <c r="P4082" i="1"/>
  <c r="P4081" i="1"/>
  <c r="P2785" i="1"/>
  <c r="P4079" i="1"/>
  <c r="P4078" i="1"/>
  <c r="P2788" i="1"/>
  <c r="P4075" i="1"/>
  <c r="P4072" i="1"/>
  <c r="P4070" i="1"/>
  <c r="P4069" i="1"/>
  <c r="P4068" i="1"/>
  <c r="P4067" i="1"/>
  <c r="P2795" i="1"/>
  <c r="P2796" i="1"/>
  <c r="P4064" i="1"/>
  <c r="P2798" i="1"/>
  <c r="P2799" i="1"/>
  <c r="P2800" i="1"/>
  <c r="P2801" i="1"/>
  <c r="P2802" i="1"/>
  <c r="P2803" i="1"/>
  <c r="P2804" i="1"/>
  <c r="P4063" i="1"/>
  <c r="P2806" i="1"/>
  <c r="P2807" i="1"/>
  <c r="P2808" i="1"/>
  <c r="P4060" i="1"/>
  <c r="P4058" i="1"/>
  <c r="P4056" i="1"/>
  <c r="P4054" i="1"/>
  <c r="P2813" i="1"/>
  <c r="P2814" i="1"/>
  <c r="P4053" i="1"/>
  <c r="P2816" i="1"/>
  <c r="P2817" i="1"/>
  <c r="P2818" i="1"/>
  <c r="P2819" i="1"/>
  <c r="P4052" i="1"/>
  <c r="P2821" i="1"/>
  <c r="P2822" i="1"/>
  <c r="P2823" i="1"/>
  <c r="P4051" i="1"/>
  <c r="P2825" i="1"/>
  <c r="P4049" i="1"/>
  <c r="P2827" i="1"/>
  <c r="P4048" i="1"/>
  <c r="P4046" i="1"/>
  <c r="P2830" i="1"/>
  <c r="P2831" i="1"/>
  <c r="P4044" i="1"/>
  <c r="P4042" i="1"/>
  <c r="P2834" i="1"/>
  <c r="P4041" i="1"/>
  <c r="P2836" i="1"/>
  <c r="P2837" i="1"/>
  <c r="P4040" i="1"/>
  <c r="P2839" i="1"/>
  <c r="P4039" i="1"/>
  <c r="P4038" i="1"/>
  <c r="P2842" i="1"/>
  <c r="P2843" i="1"/>
  <c r="P2844" i="1"/>
  <c r="P2753" i="1"/>
  <c r="P2846" i="1"/>
  <c r="P2754" i="1"/>
  <c r="P2755" i="1"/>
  <c r="P2756" i="1"/>
  <c r="P2758" i="1"/>
  <c r="P2851" i="1"/>
  <c r="P2759" i="1"/>
  <c r="P2853" i="1"/>
  <c r="P2763" i="1"/>
  <c r="P2855" i="1"/>
  <c r="P2856" i="1"/>
  <c r="P2764" i="1"/>
  <c r="P2765" i="1"/>
  <c r="P2859" i="1"/>
  <c r="P2860" i="1"/>
  <c r="P2861" i="1"/>
  <c r="P2766" i="1"/>
  <c r="P2863" i="1"/>
  <c r="P2767" i="1"/>
  <c r="P2768" i="1"/>
  <c r="P2866" i="1"/>
  <c r="P2770" i="1"/>
  <c r="P2772" i="1"/>
  <c r="P2773" i="1"/>
  <c r="P2774" i="1"/>
  <c r="P2776" i="1"/>
  <c r="P2777" i="1"/>
  <c r="P2778" i="1"/>
  <c r="P2779" i="1"/>
  <c r="P2780" i="1"/>
  <c r="P2781" i="1"/>
  <c r="P2783" i="1"/>
  <c r="P2784" i="1"/>
  <c r="P2786" i="1"/>
  <c r="P2880" i="1"/>
  <c r="P2787" i="1"/>
  <c r="P2789" i="1"/>
  <c r="P2790" i="1"/>
  <c r="P2791" i="1"/>
  <c r="P2792" i="1"/>
  <c r="P2793" i="1"/>
  <c r="P2794" i="1"/>
  <c r="P2797" i="1"/>
  <c r="P2805" i="1"/>
  <c r="P2809" i="1"/>
  <c r="P2810" i="1"/>
  <c r="P2811" i="1"/>
  <c r="P2812" i="1"/>
  <c r="P2815" i="1"/>
  <c r="P2820" i="1"/>
  <c r="P2824" i="1"/>
  <c r="P2826" i="1"/>
  <c r="P2828" i="1"/>
  <c r="P2829" i="1"/>
  <c r="P2832" i="1"/>
  <c r="P2833" i="1"/>
  <c r="P2835" i="1"/>
  <c r="P2838" i="1"/>
  <c r="P2840" i="1"/>
  <c r="P2841" i="1"/>
  <c r="P2906" i="1"/>
  <c r="P2845" i="1"/>
  <c r="P2847" i="1"/>
  <c r="P2848" i="1"/>
  <c r="P2849" i="1"/>
  <c r="P2850" i="1"/>
  <c r="P2912" i="1"/>
  <c r="P2852" i="1"/>
  <c r="P2854" i="1"/>
  <c r="P2857" i="1"/>
  <c r="P2916" i="1"/>
  <c r="P2917" i="1"/>
  <c r="P2918" i="1"/>
  <c r="P2858" i="1"/>
  <c r="P2862" i="1"/>
  <c r="P2864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865" i="1"/>
  <c r="P2944" i="1"/>
  <c r="P2867" i="1"/>
  <c r="P2868" i="1"/>
  <c r="P2869" i="1"/>
  <c r="P2948" i="1"/>
  <c r="P2870" i="1"/>
  <c r="P2871" i="1"/>
  <c r="P2872" i="1"/>
  <c r="P2873" i="1"/>
  <c r="P2953" i="1"/>
  <c r="P2954" i="1"/>
  <c r="P2955" i="1"/>
  <c r="P2956" i="1"/>
  <c r="P2957" i="1"/>
  <c r="P2958" i="1"/>
  <c r="P2959" i="1"/>
  <c r="P2960" i="1"/>
  <c r="P2961" i="1"/>
  <c r="P2962" i="1"/>
  <c r="P3954" i="1"/>
  <c r="P3952" i="1"/>
  <c r="P3949" i="1"/>
  <c r="P3948" i="1"/>
  <c r="P3947" i="1"/>
  <c r="P3946" i="1"/>
  <c r="P3945" i="1"/>
  <c r="P3944" i="1"/>
  <c r="P2971" i="1"/>
  <c r="P3943" i="1"/>
  <c r="P3942" i="1"/>
  <c r="P3940" i="1"/>
  <c r="P3939" i="1"/>
  <c r="P3938" i="1"/>
  <c r="P3936" i="1"/>
  <c r="P2978" i="1"/>
  <c r="P3935" i="1"/>
  <c r="P3934" i="1"/>
  <c r="P3933" i="1"/>
  <c r="P3931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2874" i="1"/>
  <c r="P2875" i="1"/>
  <c r="P2876" i="1"/>
  <c r="P2877" i="1"/>
  <c r="P2878" i="1"/>
  <c r="P3059" i="1"/>
  <c r="P3060" i="1"/>
  <c r="P2879" i="1"/>
  <c r="P2881" i="1"/>
  <c r="P2882" i="1"/>
  <c r="P2883" i="1"/>
  <c r="P2884" i="1"/>
  <c r="P2885" i="1"/>
  <c r="P2886" i="1"/>
  <c r="P3068" i="1"/>
  <c r="P3069" i="1"/>
  <c r="P2887" i="1"/>
  <c r="P2888" i="1"/>
  <c r="P3072" i="1"/>
  <c r="P2889" i="1"/>
  <c r="P2890" i="1"/>
  <c r="P2891" i="1"/>
  <c r="P3076" i="1"/>
  <c r="P2892" i="1"/>
  <c r="P2893" i="1"/>
  <c r="P3079" i="1"/>
  <c r="P2894" i="1"/>
  <c r="P2895" i="1"/>
  <c r="P2896" i="1"/>
  <c r="P2897" i="1"/>
  <c r="P2898" i="1"/>
  <c r="P2899" i="1"/>
  <c r="P2900" i="1"/>
  <c r="P2901" i="1"/>
  <c r="P3088" i="1"/>
  <c r="P2902" i="1"/>
  <c r="P2903" i="1"/>
  <c r="P2904" i="1"/>
  <c r="P2905" i="1"/>
  <c r="P2907" i="1"/>
  <c r="P2908" i="1"/>
  <c r="P3095" i="1"/>
  <c r="P2909" i="1"/>
  <c r="P2910" i="1"/>
  <c r="P2911" i="1"/>
  <c r="P3099" i="1"/>
  <c r="P2913" i="1"/>
  <c r="P2914" i="1"/>
  <c r="P2915" i="1"/>
  <c r="P3103" i="1"/>
  <c r="P3104" i="1"/>
  <c r="P2919" i="1"/>
  <c r="P3106" i="1"/>
  <c r="P2920" i="1"/>
  <c r="P3108" i="1"/>
  <c r="P2921" i="1"/>
  <c r="P2943" i="1"/>
  <c r="P2945" i="1"/>
  <c r="P2946" i="1"/>
  <c r="P2947" i="1"/>
  <c r="P2949" i="1"/>
  <c r="P2950" i="1"/>
  <c r="P2951" i="1"/>
  <c r="P3117" i="1"/>
  <c r="P2952" i="1"/>
  <c r="P3119" i="1"/>
  <c r="P3120" i="1"/>
  <c r="P2963" i="1"/>
  <c r="P3122" i="1"/>
  <c r="P3123" i="1"/>
  <c r="P3124" i="1"/>
  <c r="P3125" i="1"/>
  <c r="P3126" i="1"/>
  <c r="P3127" i="1"/>
  <c r="P3128" i="1"/>
  <c r="P3129" i="1"/>
  <c r="P3930" i="1"/>
  <c r="P3927" i="1"/>
  <c r="P3926" i="1"/>
  <c r="P3924" i="1"/>
  <c r="P3915" i="1"/>
  <c r="P3135" i="1"/>
  <c r="P3136" i="1"/>
  <c r="P3914" i="1"/>
  <c r="P3138" i="1"/>
  <c r="P3913" i="1"/>
  <c r="P3140" i="1"/>
  <c r="P3141" i="1"/>
  <c r="P3142" i="1"/>
  <c r="P3143" i="1"/>
  <c r="P3144" i="1"/>
  <c r="P3145" i="1"/>
  <c r="P3912" i="1"/>
  <c r="P3911" i="1"/>
  <c r="P3148" i="1"/>
  <c r="P3910" i="1"/>
  <c r="P3909" i="1"/>
  <c r="P3906" i="1"/>
  <c r="P3905" i="1"/>
  <c r="P3903" i="1"/>
  <c r="P3154" i="1"/>
  <c r="P3902" i="1"/>
  <c r="P3901" i="1"/>
  <c r="P3157" i="1"/>
  <c r="P3898" i="1"/>
  <c r="P3897" i="1"/>
  <c r="P3896" i="1"/>
  <c r="P3895" i="1"/>
  <c r="P3894" i="1"/>
  <c r="P3163" i="1"/>
  <c r="P3893" i="1"/>
  <c r="P3892" i="1"/>
  <c r="P3891" i="1"/>
  <c r="P3869" i="1"/>
  <c r="P3868" i="1"/>
  <c r="P3866" i="1"/>
  <c r="P3865" i="1"/>
  <c r="P3864" i="1"/>
  <c r="P3863" i="1"/>
  <c r="P3173" i="1"/>
  <c r="P3862" i="1"/>
  <c r="P3861" i="1"/>
  <c r="P3859" i="1"/>
  <c r="P3858" i="1"/>
  <c r="P3857" i="1"/>
  <c r="P3856" i="1"/>
  <c r="P3180" i="1"/>
  <c r="P3855" i="1"/>
  <c r="P3182" i="1"/>
  <c r="P3183" i="1"/>
  <c r="P3854" i="1"/>
  <c r="P3852" i="1"/>
  <c r="P3850" i="1"/>
  <c r="P3187" i="1"/>
  <c r="P3188" i="1"/>
  <c r="P3849" i="1"/>
  <c r="P3190" i="1"/>
  <c r="P3191" i="1"/>
  <c r="P3192" i="1"/>
  <c r="P2964" i="1"/>
  <c r="P3194" i="1"/>
  <c r="P3195" i="1"/>
  <c r="P2965" i="1"/>
  <c r="P2966" i="1"/>
  <c r="P2967" i="1"/>
  <c r="P3199" i="1"/>
  <c r="P3200" i="1"/>
  <c r="P2968" i="1"/>
  <c r="P2969" i="1"/>
  <c r="P3203" i="1"/>
  <c r="P2970" i="1"/>
  <c r="P2972" i="1"/>
  <c r="P2973" i="1"/>
  <c r="P3207" i="1"/>
  <c r="P2974" i="1"/>
  <c r="P2975" i="1"/>
  <c r="P3848" i="1"/>
  <c r="P3847" i="1"/>
  <c r="P3846" i="1"/>
  <c r="P3845" i="1"/>
  <c r="P3843" i="1"/>
  <c r="P3215" i="1"/>
  <c r="P3216" i="1"/>
  <c r="P3841" i="1"/>
  <c r="P3218" i="1"/>
  <c r="P3838" i="1"/>
  <c r="P3220" i="1"/>
  <c r="P3834" i="1"/>
  <c r="P3833" i="1"/>
  <c r="P3223" i="1"/>
  <c r="P3832" i="1"/>
  <c r="P3831" i="1"/>
  <c r="P3830" i="1"/>
  <c r="P3827" i="1"/>
  <c r="P3228" i="1"/>
  <c r="P3229" i="1"/>
  <c r="P3825" i="1"/>
  <c r="P3823" i="1"/>
  <c r="P3821" i="1"/>
  <c r="P3820" i="1"/>
  <c r="P3819" i="1"/>
  <c r="P3818" i="1"/>
  <c r="P3236" i="1"/>
  <c r="P3816" i="1"/>
  <c r="P3815" i="1"/>
  <c r="P3812" i="1"/>
  <c r="P3240" i="1"/>
  <c r="P3241" i="1"/>
  <c r="P3242" i="1"/>
  <c r="P3748" i="1"/>
  <c r="P3747" i="1"/>
  <c r="P3746" i="1"/>
  <c r="P3246" i="1"/>
  <c r="P3745" i="1"/>
  <c r="P3744" i="1"/>
  <c r="P3249" i="1"/>
  <c r="P3743" i="1"/>
  <c r="P3742" i="1"/>
  <c r="P3739" i="1"/>
  <c r="P3736" i="1"/>
  <c r="P3254" i="1"/>
  <c r="P3735" i="1"/>
  <c r="P3256" i="1"/>
  <c r="P3257" i="1"/>
  <c r="P3733" i="1"/>
  <c r="P3259" i="1"/>
  <c r="P3732" i="1"/>
  <c r="P3731" i="1"/>
  <c r="P3730" i="1"/>
  <c r="P3729" i="1"/>
  <c r="P3728" i="1"/>
  <c r="P3723" i="1"/>
  <c r="P3722" i="1"/>
  <c r="P3267" i="1"/>
  <c r="P3718" i="1"/>
  <c r="P3716" i="1"/>
  <c r="P3715" i="1"/>
  <c r="P3271" i="1"/>
  <c r="P3272" i="1"/>
  <c r="P3273" i="1"/>
  <c r="P3714" i="1"/>
  <c r="P3713" i="1"/>
  <c r="P3712" i="1"/>
  <c r="P3710" i="1"/>
  <c r="P3278" i="1"/>
  <c r="P3279" i="1"/>
  <c r="P3280" i="1"/>
  <c r="P3709" i="1"/>
  <c r="P3708" i="1"/>
  <c r="P3707" i="1"/>
  <c r="P3705" i="1"/>
  <c r="P3285" i="1"/>
  <c r="P3702" i="1"/>
  <c r="P3701" i="1"/>
  <c r="P3700" i="1"/>
  <c r="P3289" i="1"/>
  <c r="P3290" i="1"/>
  <c r="P3291" i="1"/>
  <c r="P3292" i="1"/>
  <c r="P3697" i="1"/>
  <c r="P3294" i="1"/>
  <c r="P3295" i="1"/>
  <c r="P3296" i="1"/>
  <c r="P3297" i="1"/>
  <c r="P3298" i="1"/>
  <c r="P3299" i="1"/>
  <c r="P3696" i="1"/>
  <c r="P3694" i="1"/>
  <c r="P3693" i="1"/>
  <c r="P3692" i="1"/>
  <c r="P3304" i="1"/>
  <c r="P3691" i="1"/>
  <c r="P3689" i="1"/>
  <c r="P3688" i="1"/>
  <c r="P3687" i="1"/>
  <c r="P3686" i="1"/>
  <c r="P3685" i="1"/>
  <c r="P3311" i="1"/>
  <c r="P3684" i="1"/>
  <c r="P3683" i="1"/>
  <c r="P3682" i="1"/>
  <c r="P3681" i="1"/>
  <c r="P3316" i="1"/>
  <c r="P3317" i="1"/>
  <c r="P3679" i="1"/>
  <c r="P3678" i="1"/>
  <c r="P3320" i="1"/>
  <c r="P3321" i="1"/>
  <c r="P3673" i="1"/>
  <c r="P3670" i="1"/>
  <c r="P3668" i="1"/>
  <c r="P3325" i="1"/>
  <c r="P3326" i="1"/>
  <c r="P3327" i="1"/>
  <c r="P3666" i="1"/>
  <c r="P3329" i="1"/>
  <c r="P3663" i="1"/>
  <c r="P3331" i="1"/>
  <c r="P3332" i="1"/>
  <c r="P3661" i="1"/>
  <c r="P3660" i="1"/>
  <c r="P3657" i="1"/>
  <c r="P3653" i="1"/>
  <c r="P3337" i="1"/>
  <c r="P3338" i="1"/>
  <c r="P3339" i="1"/>
  <c r="P3650" i="1"/>
  <c r="P3629" i="1"/>
  <c r="P3626" i="1"/>
  <c r="P3343" i="1"/>
  <c r="P3625" i="1"/>
  <c r="P3345" i="1"/>
  <c r="P3624" i="1"/>
  <c r="P3623" i="1"/>
  <c r="P3622" i="1"/>
  <c r="P3349" i="1"/>
  <c r="P3621" i="1"/>
  <c r="P3616" i="1"/>
  <c r="P3352" i="1"/>
  <c r="P3353" i="1"/>
  <c r="P3354" i="1"/>
  <c r="P3355" i="1"/>
  <c r="P3615" i="1"/>
  <c r="P3357" i="1"/>
  <c r="P3358" i="1"/>
  <c r="P3359" i="1"/>
  <c r="P3606" i="1"/>
  <c r="P3605" i="1"/>
  <c r="P3362" i="1"/>
  <c r="P3604" i="1"/>
  <c r="P3602" i="1"/>
  <c r="P3601" i="1"/>
  <c r="P3366" i="1"/>
  <c r="P3600" i="1"/>
  <c r="P3599" i="1"/>
  <c r="P3369" i="1"/>
  <c r="P3597" i="1"/>
  <c r="P3371" i="1"/>
  <c r="P3596" i="1"/>
  <c r="P3595" i="1"/>
  <c r="P3594" i="1"/>
  <c r="P3375" i="1"/>
  <c r="P3376" i="1"/>
  <c r="P3377" i="1"/>
  <c r="P3593" i="1"/>
  <c r="P3379" i="1"/>
  <c r="P3380" i="1"/>
  <c r="P3381" i="1"/>
  <c r="P3591" i="1"/>
  <c r="P3588" i="1"/>
  <c r="P3384" i="1"/>
  <c r="P3587" i="1"/>
  <c r="P3585" i="1"/>
  <c r="P3584" i="1"/>
  <c r="P3582" i="1"/>
  <c r="P3579" i="1"/>
  <c r="P3390" i="1"/>
  <c r="P3578" i="1"/>
  <c r="P3577" i="1"/>
  <c r="P3576" i="1"/>
  <c r="P3394" i="1"/>
  <c r="P3572" i="1"/>
  <c r="P3396" i="1"/>
  <c r="P3397" i="1"/>
  <c r="P3571" i="1"/>
  <c r="P3399" i="1"/>
  <c r="P3570" i="1"/>
  <c r="P3401" i="1"/>
  <c r="P3567" i="1"/>
  <c r="P3403" i="1"/>
  <c r="P3563" i="1"/>
  <c r="P3405" i="1"/>
  <c r="P3559" i="1"/>
  <c r="P3407" i="1"/>
  <c r="P3556" i="1"/>
  <c r="P3409" i="1"/>
  <c r="P3555" i="1"/>
  <c r="P3411" i="1"/>
  <c r="P3553" i="1"/>
  <c r="P3550" i="1"/>
  <c r="P3414" i="1"/>
  <c r="P3549" i="1"/>
  <c r="P3548" i="1"/>
  <c r="P3547" i="1"/>
  <c r="P3418" i="1"/>
  <c r="P3546" i="1"/>
  <c r="P3544" i="1"/>
  <c r="P3421" i="1"/>
  <c r="P3422" i="1"/>
  <c r="P3541" i="1"/>
  <c r="P3424" i="1"/>
  <c r="P3536" i="1"/>
  <c r="P3535" i="1"/>
  <c r="P3534" i="1"/>
  <c r="P3533" i="1"/>
  <c r="P3429" i="1"/>
  <c r="P3430" i="1"/>
  <c r="P3431" i="1"/>
  <c r="P3432" i="1"/>
  <c r="P3531" i="1"/>
  <c r="P3529" i="1"/>
  <c r="P3528" i="1"/>
  <c r="P3527" i="1"/>
  <c r="P3526" i="1"/>
  <c r="P3523" i="1"/>
  <c r="P3520" i="1"/>
  <c r="P3440" i="1"/>
  <c r="P3518" i="1"/>
  <c r="P3517" i="1"/>
  <c r="P3516" i="1"/>
  <c r="P3515" i="1"/>
  <c r="P3512" i="1"/>
  <c r="P3446" i="1"/>
  <c r="P3447" i="1"/>
  <c r="P3448" i="1"/>
  <c r="P3511" i="1"/>
  <c r="P3509" i="1"/>
  <c r="P3508" i="1"/>
  <c r="P3452" i="1"/>
  <c r="P3507" i="1"/>
  <c r="P3506" i="1"/>
  <c r="P3455" i="1"/>
  <c r="P3456" i="1"/>
  <c r="P3504" i="1"/>
  <c r="P3502" i="1"/>
  <c r="P3501" i="1"/>
  <c r="P3499" i="1"/>
  <c r="P3461" i="1"/>
  <c r="P3462" i="1"/>
  <c r="P3498" i="1"/>
  <c r="P3496" i="1"/>
  <c r="P3465" i="1"/>
  <c r="P3495" i="1"/>
  <c r="P3467" i="1"/>
  <c r="P3494" i="1"/>
  <c r="P3493" i="1"/>
  <c r="P3492" i="1"/>
  <c r="P3490" i="1"/>
  <c r="P3488" i="1"/>
  <c r="P3473" i="1"/>
  <c r="P3487" i="1"/>
  <c r="P3486" i="1"/>
  <c r="P3476" i="1"/>
  <c r="P3477" i="1"/>
  <c r="P3485" i="1"/>
  <c r="P3482" i="1"/>
  <c r="P3480" i="1"/>
  <c r="P3481" i="1"/>
  <c r="P3479" i="1"/>
  <c r="P3483" i="1"/>
  <c r="P3484" i="1"/>
  <c r="P3478" i="1"/>
  <c r="P3475" i="1"/>
  <c r="P3474" i="1"/>
  <c r="P3472" i="1"/>
  <c r="P3489" i="1"/>
  <c r="P3471" i="1"/>
  <c r="P3491" i="1"/>
  <c r="P3470" i="1"/>
  <c r="P3469" i="1"/>
  <c r="P3468" i="1"/>
  <c r="P3466" i="1"/>
  <c r="P3464" i="1"/>
  <c r="P3497" i="1"/>
  <c r="P3463" i="1"/>
  <c r="P3460" i="1"/>
  <c r="P3500" i="1"/>
  <c r="P3459" i="1"/>
  <c r="P3458" i="1"/>
  <c r="P3503" i="1"/>
  <c r="P3457" i="1"/>
  <c r="P3505" i="1"/>
  <c r="P3454" i="1"/>
  <c r="P3453" i="1"/>
  <c r="P3451" i="1"/>
  <c r="P3450" i="1"/>
  <c r="P3510" i="1"/>
  <c r="P3449" i="1"/>
  <c r="P3445" i="1"/>
  <c r="P3513" i="1"/>
  <c r="P3514" i="1"/>
  <c r="P3444" i="1"/>
  <c r="P3443" i="1"/>
  <c r="P3442" i="1"/>
  <c r="P3441" i="1"/>
  <c r="P3519" i="1"/>
  <c r="P3439" i="1"/>
  <c r="P3521" i="1"/>
  <c r="P3522" i="1"/>
  <c r="P3438" i="1"/>
  <c r="P3524" i="1"/>
  <c r="P3525" i="1"/>
  <c r="P3437" i="1"/>
  <c r="P3436" i="1"/>
  <c r="P3435" i="1"/>
  <c r="P3434" i="1"/>
  <c r="P3530" i="1"/>
  <c r="P3433" i="1"/>
  <c r="P3532" i="1"/>
  <c r="P3428" i="1"/>
  <c r="P3427" i="1"/>
  <c r="P3426" i="1"/>
  <c r="P3425" i="1"/>
  <c r="P3537" i="1"/>
  <c r="P3538" i="1"/>
  <c r="P3539" i="1"/>
  <c r="P3540" i="1"/>
  <c r="P3423" i="1"/>
  <c r="P3542" i="1"/>
  <c r="P3543" i="1"/>
  <c r="P3420" i="1"/>
  <c r="P3545" i="1"/>
  <c r="P3419" i="1"/>
  <c r="P3417" i="1"/>
  <c r="P3416" i="1"/>
  <c r="P3415" i="1"/>
  <c r="P3413" i="1"/>
  <c r="P3551" i="1"/>
  <c r="P3552" i="1"/>
  <c r="P3412" i="1"/>
  <c r="P3554" i="1"/>
  <c r="P3410" i="1"/>
  <c r="P3408" i="1"/>
  <c r="P3557" i="1"/>
  <c r="P3558" i="1"/>
  <c r="P3406" i="1"/>
  <c r="P3560" i="1"/>
  <c r="P3561" i="1"/>
  <c r="P3562" i="1"/>
  <c r="P3404" i="1"/>
  <c r="P3564" i="1"/>
  <c r="P3565" i="1"/>
  <c r="P3566" i="1"/>
  <c r="P3402" i="1"/>
  <c r="P3568" i="1"/>
  <c r="P3569" i="1"/>
  <c r="P3400" i="1"/>
  <c r="P3398" i="1"/>
  <c r="P3395" i="1"/>
  <c r="P3573" i="1"/>
  <c r="P3574" i="1"/>
  <c r="P3575" i="1"/>
  <c r="P3393" i="1"/>
  <c r="P3392" i="1"/>
  <c r="P3391" i="1"/>
  <c r="P3389" i="1"/>
  <c r="P3580" i="1"/>
  <c r="P3581" i="1"/>
  <c r="P3388" i="1"/>
  <c r="P3583" i="1"/>
  <c r="P3387" i="1"/>
  <c r="P3386" i="1"/>
  <c r="P3586" i="1"/>
  <c r="P3385" i="1"/>
  <c r="P3383" i="1"/>
  <c r="P3589" i="1"/>
  <c r="P3590" i="1"/>
  <c r="P3382" i="1"/>
  <c r="P3592" i="1"/>
  <c r="P3378" i="1"/>
  <c r="P3374" i="1"/>
  <c r="P3373" i="1"/>
  <c r="P3372" i="1"/>
  <c r="P3370" i="1"/>
  <c r="P3598" i="1"/>
  <c r="P3368" i="1"/>
  <c r="P3367" i="1"/>
  <c r="P3365" i="1"/>
  <c r="P3364" i="1"/>
  <c r="P3603" i="1"/>
  <c r="P3363" i="1"/>
  <c r="P3361" i="1"/>
  <c r="P3360" i="1"/>
  <c r="P3607" i="1"/>
  <c r="P3608" i="1"/>
  <c r="P3609" i="1"/>
  <c r="P3610" i="1"/>
  <c r="P3611" i="1"/>
  <c r="P3612" i="1"/>
  <c r="P3613" i="1"/>
  <c r="P3614" i="1"/>
  <c r="P3356" i="1"/>
  <c r="P3351" i="1"/>
  <c r="P3617" i="1"/>
  <c r="P3618" i="1"/>
  <c r="P3619" i="1"/>
  <c r="P3620" i="1"/>
  <c r="P3350" i="1"/>
  <c r="P3348" i="1"/>
  <c r="P3347" i="1"/>
  <c r="P3346" i="1"/>
  <c r="P3344" i="1"/>
  <c r="P3342" i="1"/>
  <c r="P3627" i="1"/>
  <c r="P3628" i="1"/>
  <c r="P3341" i="1"/>
  <c r="P2976" i="1"/>
  <c r="P2977" i="1"/>
  <c r="P3632" i="1"/>
  <c r="P2979" i="1"/>
  <c r="P3634" i="1"/>
  <c r="P2980" i="1"/>
  <c r="P3636" i="1"/>
  <c r="P2981" i="1"/>
  <c r="P2982" i="1"/>
  <c r="P3054" i="1"/>
  <c r="P3640" i="1"/>
  <c r="P3055" i="1"/>
  <c r="P3056" i="1"/>
  <c r="P3057" i="1"/>
  <c r="P3644" i="1"/>
  <c r="P3058" i="1"/>
  <c r="P3061" i="1"/>
  <c r="P3647" i="1"/>
  <c r="P3062" i="1"/>
  <c r="P3649" i="1"/>
  <c r="P3340" i="1"/>
  <c r="P3651" i="1"/>
  <c r="P3652" i="1"/>
  <c r="P3336" i="1"/>
  <c r="P3654" i="1"/>
  <c r="P3655" i="1"/>
  <c r="P3656" i="1"/>
  <c r="P3335" i="1"/>
  <c r="P3658" i="1"/>
  <c r="P3659" i="1"/>
  <c r="P3334" i="1"/>
  <c r="P3333" i="1"/>
  <c r="P3662" i="1"/>
  <c r="P3330" i="1"/>
  <c r="P3664" i="1"/>
  <c r="P3665" i="1"/>
  <c r="P3328" i="1"/>
  <c r="P3667" i="1"/>
  <c r="P3324" i="1"/>
  <c r="P3669" i="1"/>
  <c r="P3323" i="1"/>
  <c r="P3671" i="1"/>
  <c r="P3672" i="1"/>
  <c r="P3322" i="1"/>
  <c r="P3674" i="1"/>
  <c r="P3675" i="1"/>
  <c r="P3676" i="1"/>
  <c r="P3677" i="1"/>
  <c r="P3319" i="1"/>
  <c r="P3318" i="1"/>
  <c r="P3680" i="1"/>
  <c r="P3315" i="1"/>
  <c r="P3314" i="1"/>
  <c r="P3313" i="1"/>
  <c r="P3312" i="1"/>
  <c r="P3310" i="1"/>
  <c r="P3309" i="1"/>
  <c r="P3308" i="1"/>
  <c r="P3307" i="1"/>
  <c r="P3306" i="1"/>
  <c r="P3690" i="1"/>
  <c r="P3305" i="1"/>
  <c r="P3303" i="1"/>
  <c r="P3302" i="1"/>
  <c r="P3301" i="1"/>
  <c r="P3695" i="1"/>
  <c r="P3300" i="1"/>
  <c r="P3293" i="1"/>
  <c r="P3698" i="1"/>
  <c r="P3699" i="1"/>
  <c r="P3288" i="1"/>
  <c r="P3287" i="1"/>
  <c r="P3286" i="1"/>
  <c r="P3703" i="1"/>
  <c r="P3704" i="1"/>
  <c r="P3284" i="1"/>
  <c r="P3706" i="1"/>
  <c r="P3283" i="1"/>
  <c r="P3282" i="1"/>
  <c r="P3281" i="1"/>
  <c r="P3277" i="1"/>
  <c r="P3711" i="1"/>
  <c r="P3276" i="1"/>
  <c r="P3275" i="1"/>
  <c r="P3274" i="1"/>
  <c r="P3270" i="1"/>
  <c r="P3269" i="1"/>
  <c r="P3717" i="1"/>
  <c r="P3268" i="1"/>
  <c r="P3719" i="1"/>
  <c r="P3720" i="1"/>
  <c r="P3721" i="1"/>
  <c r="P3266" i="1"/>
  <c r="P3265" i="1"/>
  <c r="P3724" i="1"/>
  <c r="P3725" i="1"/>
  <c r="P3726" i="1"/>
  <c r="P3727" i="1"/>
  <c r="P3264" i="1"/>
  <c r="P3263" i="1"/>
  <c r="P3063" i="1"/>
  <c r="P3064" i="1"/>
  <c r="P3065" i="1"/>
  <c r="P3066" i="1"/>
  <c r="P3734" i="1"/>
  <c r="P3067" i="1"/>
  <c r="P3070" i="1"/>
  <c r="P3737" i="1"/>
  <c r="P3738" i="1"/>
  <c r="P3071" i="1"/>
  <c r="P3740" i="1"/>
  <c r="P3741" i="1"/>
  <c r="P3073" i="1"/>
  <c r="P3074" i="1"/>
  <c r="P3075" i="1"/>
  <c r="P3077" i="1"/>
  <c r="P3078" i="1"/>
  <c r="P3080" i="1"/>
  <c r="P3081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082" i="1"/>
  <c r="P3791" i="1"/>
  <c r="P3083" i="1"/>
  <c r="P3084" i="1"/>
  <c r="P3085" i="1"/>
  <c r="P3086" i="1"/>
  <c r="P3796" i="1"/>
  <c r="P3797" i="1"/>
  <c r="P3087" i="1"/>
  <c r="P3089" i="1"/>
  <c r="P3090" i="1"/>
  <c r="P3091" i="1"/>
  <c r="P3092" i="1"/>
  <c r="P3093" i="1"/>
  <c r="P3094" i="1"/>
  <c r="P3096" i="1"/>
  <c r="P3097" i="1"/>
  <c r="P3098" i="1"/>
  <c r="P3808" i="1"/>
  <c r="P3100" i="1"/>
  <c r="P3810" i="1"/>
  <c r="P3811" i="1"/>
  <c r="P3239" i="1"/>
  <c r="P3813" i="1"/>
  <c r="P3814" i="1"/>
  <c r="P3238" i="1"/>
  <c r="P3237" i="1"/>
  <c r="P3817" i="1"/>
  <c r="P3235" i="1"/>
  <c r="P3234" i="1"/>
  <c r="P3233" i="1"/>
  <c r="P3232" i="1"/>
  <c r="P3822" i="1"/>
  <c r="P3231" i="1"/>
  <c r="P3824" i="1"/>
  <c r="P3230" i="1"/>
  <c r="P3826" i="1"/>
  <c r="P3227" i="1"/>
  <c r="P3828" i="1"/>
  <c r="P3829" i="1"/>
  <c r="P3226" i="1"/>
  <c r="P3225" i="1"/>
  <c r="P3224" i="1"/>
  <c r="P3222" i="1"/>
  <c r="P3221" i="1"/>
  <c r="P3835" i="1"/>
  <c r="P3836" i="1"/>
  <c r="P3837" i="1"/>
  <c r="P3219" i="1"/>
  <c r="P3839" i="1"/>
  <c r="P3840" i="1"/>
  <c r="P3217" i="1"/>
  <c r="P3842" i="1"/>
  <c r="P3101" i="1"/>
  <c r="P3844" i="1"/>
  <c r="P3102" i="1"/>
  <c r="P3105" i="1"/>
  <c r="P3107" i="1"/>
  <c r="P3109" i="1"/>
  <c r="P3110" i="1"/>
  <c r="P3111" i="1"/>
  <c r="P3851" i="1"/>
  <c r="P3112" i="1"/>
  <c r="P3853" i="1"/>
  <c r="P3113" i="1"/>
  <c r="P3114" i="1"/>
  <c r="P3115" i="1"/>
  <c r="P3116" i="1"/>
  <c r="P3118" i="1"/>
  <c r="P3121" i="1"/>
  <c r="P3860" i="1"/>
  <c r="P3130" i="1"/>
  <c r="P3131" i="1"/>
  <c r="P3132" i="1"/>
  <c r="P3133" i="1"/>
  <c r="P3134" i="1"/>
  <c r="P3137" i="1"/>
  <c r="P3867" i="1"/>
  <c r="P3139" i="1"/>
  <c r="P3146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147" i="1"/>
  <c r="P3149" i="1"/>
  <c r="P3150" i="1"/>
  <c r="P3151" i="1"/>
  <c r="P3152" i="1"/>
  <c r="P3153" i="1"/>
  <c r="P3155" i="1"/>
  <c r="P3156" i="1"/>
  <c r="P3899" i="1"/>
  <c r="P3900" i="1"/>
  <c r="P3158" i="1"/>
  <c r="P3159" i="1"/>
  <c r="P3160" i="1"/>
  <c r="P3904" i="1"/>
  <c r="P3161" i="1"/>
  <c r="P3162" i="1"/>
  <c r="P3907" i="1"/>
  <c r="P3908" i="1"/>
  <c r="P3164" i="1"/>
  <c r="P3165" i="1"/>
  <c r="P3166" i="1"/>
  <c r="P3167" i="1"/>
  <c r="P3168" i="1"/>
  <c r="P3169" i="1"/>
  <c r="P3170" i="1"/>
  <c r="P3916" i="1"/>
  <c r="P3917" i="1"/>
  <c r="P3918" i="1"/>
  <c r="P3919" i="1"/>
  <c r="P3920" i="1"/>
  <c r="P3921" i="1"/>
  <c r="P3922" i="1"/>
  <c r="P3923" i="1"/>
  <c r="P3171" i="1"/>
  <c r="P3925" i="1"/>
  <c r="P3172" i="1"/>
  <c r="P3174" i="1"/>
  <c r="P3928" i="1"/>
  <c r="P3929" i="1"/>
  <c r="P3175" i="1"/>
  <c r="P3176" i="1"/>
  <c r="P3932" i="1"/>
  <c r="P3177" i="1"/>
  <c r="P3178" i="1"/>
  <c r="P3179" i="1"/>
  <c r="P3181" i="1"/>
  <c r="P3937" i="1"/>
  <c r="P3184" i="1"/>
  <c r="P3185" i="1"/>
  <c r="P3186" i="1"/>
  <c r="P3941" i="1"/>
  <c r="P3189" i="1"/>
  <c r="P3193" i="1"/>
  <c r="P3196" i="1"/>
  <c r="P3197" i="1"/>
  <c r="P3198" i="1"/>
  <c r="P3201" i="1"/>
  <c r="P3202" i="1"/>
  <c r="P3204" i="1"/>
  <c r="P3950" i="1"/>
  <c r="P3951" i="1"/>
  <c r="P3205" i="1"/>
  <c r="P3953" i="1"/>
  <c r="P3206" i="1"/>
  <c r="P3208" i="1"/>
  <c r="P3956" i="1"/>
  <c r="P3209" i="1"/>
  <c r="P3210" i="1"/>
  <c r="P3211" i="1"/>
  <c r="P3212" i="1"/>
  <c r="P3213" i="1"/>
  <c r="P3214" i="1"/>
  <c r="P3963" i="1"/>
  <c r="P3964" i="1"/>
  <c r="P3965" i="1"/>
  <c r="P3243" i="1"/>
  <c r="P3244" i="1"/>
  <c r="P3245" i="1"/>
  <c r="P3247" i="1"/>
  <c r="P3248" i="1"/>
  <c r="P3250" i="1"/>
  <c r="P3251" i="1"/>
  <c r="P3252" i="1"/>
  <c r="P3253" i="1"/>
  <c r="P3255" i="1"/>
  <c r="P3976" i="1"/>
  <c r="P3258" i="1"/>
  <c r="P3260" i="1"/>
  <c r="P3261" i="1"/>
  <c r="P3262" i="1"/>
  <c r="P3981" i="1"/>
  <c r="P3630" i="1"/>
  <c r="P3631" i="1"/>
  <c r="P3984" i="1"/>
  <c r="P3633" i="1"/>
  <c r="P3986" i="1"/>
  <c r="P3635" i="1"/>
  <c r="P3988" i="1"/>
  <c r="P3989" i="1"/>
  <c r="P3637" i="1"/>
  <c r="P3638" i="1"/>
  <c r="P3992" i="1"/>
  <c r="P3639" i="1"/>
  <c r="P3641" i="1"/>
  <c r="P3642" i="1"/>
  <c r="P3643" i="1"/>
  <c r="P3997" i="1"/>
  <c r="P3645" i="1"/>
  <c r="P3999" i="1"/>
  <c r="P3646" i="1"/>
  <c r="P3648" i="1"/>
  <c r="P3790" i="1"/>
  <c r="P4003" i="1"/>
  <c r="P3792" i="1"/>
  <c r="P3793" i="1"/>
  <c r="P3794" i="1"/>
  <c r="P3795" i="1"/>
  <c r="P3798" i="1"/>
  <c r="P3799" i="1"/>
  <c r="P4010" i="1"/>
  <c r="P4011" i="1"/>
  <c r="P3800" i="1"/>
  <c r="P4013" i="1"/>
  <c r="P4014" i="1"/>
  <c r="P3801" i="1"/>
  <c r="P3802" i="1"/>
  <c r="P3803" i="1"/>
  <c r="P4018" i="1"/>
  <c r="P3804" i="1"/>
  <c r="P4020" i="1"/>
  <c r="P3805" i="1"/>
  <c r="P3806" i="1"/>
  <c r="P3807" i="1"/>
  <c r="P3809" i="1"/>
  <c r="P3955" i="1"/>
  <c r="P3957" i="1"/>
  <c r="P4027" i="1"/>
  <c r="P3958" i="1"/>
  <c r="P3959" i="1"/>
  <c r="P3960" i="1"/>
  <c r="P3961" i="1"/>
  <c r="P3962" i="1"/>
  <c r="P3966" i="1"/>
  <c r="P3967" i="1"/>
  <c r="P4035" i="1"/>
  <c r="P3968" i="1"/>
  <c r="P3969" i="1"/>
  <c r="P3970" i="1"/>
  <c r="P3971" i="1"/>
  <c r="P3972" i="1"/>
  <c r="P3973" i="1"/>
  <c r="P3974" i="1"/>
  <c r="P4043" i="1"/>
  <c r="P3975" i="1"/>
  <c r="P4045" i="1"/>
  <c r="P3977" i="1"/>
  <c r="P4047" i="1"/>
  <c r="P3978" i="1"/>
  <c r="P3979" i="1"/>
  <c r="P4050" i="1"/>
  <c r="P3980" i="1"/>
  <c r="P3982" i="1"/>
  <c r="P3983" i="1"/>
  <c r="P3985" i="1"/>
  <c r="P4055" i="1"/>
  <c r="P3987" i="1"/>
  <c r="P4057" i="1"/>
  <c r="P3990" i="1"/>
  <c r="P4059" i="1"/>
  <c r="P3991" i="1"/>
  <c r="P4061" i="1"/>
  <c r="P4062" i="1"/>
  <c r="P3993" i="1"/>
  <c r="P3994" i="1"/>
  <c r="P4065" i="1"/>
  <c r="P4066" i="1"/>
  <c r="P3995" i="1"/>
  <c r="P3996" i="1"/>
  <c r="P3998" i="1"/>
  <c r="P4000" i="1"/>
  <c r="P4071" i="1"/>
  <c r="P4001" i="1"/>
  <c r="P4073" i="1"/>
  <c r="P4074" i="1"/>
  <c r="P4002" i="1"/>
  <c r="P4076" i="1"/>
  <c r="P4077" i="1"/>
  <c r="P4004" i="1"/>
  <c r="P4005" i="1"/>
  <c r="P4080" i="1"/>
  <c r="P4006" i="1"/>
  <c r="P4007" i="1"/>
  <c r="P4008" i="1"/>
  <c r="P4009" i="1"/>
  <c r="P4012" i="1"/>
  <c r="P4086" i="1"/>
  <c r="P4015" i="1"/>
  <c r="P4016" i="1"/>
  <c r="P4017" i="1"/>
  <c r="P4090" i="1"/>
  <c r="P4019" i="1"/>
  <c r="P4021" i="1"/>
  <c r="P4022" i="1"/>
  <c r="P4023" i="1"/>
  <c r="P4095" i="1"/>
  <c r="P4024" i="1"/>
  <c r="P4097" i="1"/>
  <c r="P4098" i="1"/>
  <c r="P4099" i="1"/>
  <c r="P4025" i="1"/>
  <c r="P4026" i="1"/>
  <c r="P4028" i="1"/>
  <c r="P4029" i="1"/>
  <c r="P4030" i="1"/>
  <c r="P4031" i="1"/>
  <c r="P4106" i="1"/>
  <c r="P4107" i="1"/>
  <c r="P4032" i="1"/>
  <c r="P4033" i="1"/>
  <c r="P4034" i="1"/>
  <c r="P4111" i="1"/>
  <c r="P4112" i="1"/>
  <c r="P4036" i="1"/>
  <c r="P4114" i="1"/>
  <c r="P4037" i="1"/>
  <c r="P3" i="1"/>
  <c r="P2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4115" i="1"/>
  <c r="T4113" i="1"/>
  <c r="T4110" i="1"/>
  <c r="T526" i="1"/>
  <c r="T4109" i="1"/>
  <c r="T528" i="1"/>
  <c r="T4108" i="1"/>
  <c r="T4105" i="1"/>
  <c r="T531" i="1"/>
  <c r="T4104" i="1"/>
  <c r="T4103" i="1"/>
  <c r="T4102" i="1"/>
  <c r="T535" i="1"/>
  <c r="T536" i="1"/>
  <c r="T537" i="1"/>
  <c r="T538" i="1"/>
  <c r="T4101" i="1"/>
  <c r="T4100" i="1"/>
  <c r="T541" i="1"/>
  <c r="T523" i="1"/>
  <c r="T524" i="1"/>
  <c r="T525" i="1"/>
  <c r="T545" i="1"/>
  <c r="T527" i="1"/>
  <c r="T547" i="1"/>
  <c r="T529" i="1"/>
  <c r="T549" i="1"/>
  <c r="T550" i="1"/>
  <c r="T551" i="1"/>
  <c r="T552" i="1"/>
  <c r="T530" i="1"/>
  <c r="T554" i="1"/>
  <c r="T532" i="1"/>
  <c r="T533" i="1"/>
  <c r="T557" i="1"/>
  <c r="T534" i="1"/>
  <c r="T559" i="1"/>
  <c r="T539" i="1"/>
  <c r="T540" i="1"/>
  <c r="T562" i="1"/>
  <c r="T542" i="1"/>
  <c r="T564" i="1"/>
  <c r="T565" i="1"/>
  <c r="T566" i="1"/>
  <c r="T567" i="1"/>
  <c r="T543" i="1"/>
  <c r="T544" i="1"/>
  <c r="T570" i="1"/>
  <c r="T571" i="1"/>
  <c r="T546" i="1"/>
  <c r="T548" i="1"/>
  <c r="T553" i="1"/>
  <c r="T555" i="1"/>
  <c r="T576" i="1"/>
  <c r="T577" i="1"/>
  <c r="T556" i="1"/>
  <c r="T558" i="1"/>
  <c r="T580" i="1"/>
  <c r="T560" i="1"/>
  <c r="T561" i="1"/>
  <c r="T563" i="1"/>
  <c r="T568" i="1"/>
  <c r="T569" i="1"/>
  <c r="T572" i="1"/>
  <c r="T587" i="1"/>
  <c r="T573" i="1"/>
  <c r="T589" i="1"/>
  <c r="T590" i="1"/>
  <c r="T574" i="1"/>
  <c r="T592" i="1"/>
  <c r="T575" i="1"/>
  <c r="T578" i="1"/>
  <c r="T595" i="1"/>
  <c r="T579" i="1"/>
  <c r="T581" i="1"/>
  <c r="T582" i="1"/>
  <c r="T583" i="1"/>
  <c r="T584" i="1"/>
  <c r="T585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586" i="1"/>
  <c r="T588" i="1"/>
  <c r="T591" i="1"/>
  <c r="T665" i="1"/>
  <c r="T593" i="1"/>
  <c r="T594" i="1"/>
  <c r="T596" i="1"/>
  <c r="T669" i="1"/>
  <c r="T597" i="1"/>
  <c r="T671" i="1"/>
  <c r="T672" i="1"/>
  <c r="T598" i="1"/>
  <c r="T599" i="1"/>
  <c r="T600" i="1"/>
  <c r="T601" i="1"/>
  <c r="T662" i="1"/>
  <c r="T678" i="1"/>
  <c r="T679" i="1"/>
  <c r="T663" i="1"/>
  <c r="T664" i="1"/>
  <c r="T666" i="1"/>
  <c r="T667" i="1"/>
  <c r="T668" i="1"/>
  <c r="T670" i="1"/>
  <c r="T673" i="1"/>
  <c r="T674" i="1"/>
  <c r="T688" i="1"/>
  <c r="T689" i="1"/>
  <c r="T675" i="1"/>
  <c r="T676" i="1"/>
  <c r="T677" i="1"/>
  <c r="T680" i="1"/>
  <c r="T694" i="1"/>
  <c r="T681" i="1"/>
  <c r="T682" i="1"/>
  <c r="T683" i="1"/>
  <c r="T698" i="1"/>
  <c r="T699" i="1"/>
  <c r="T684" i="1"/>
  <c r="T685" i="1"/>
  <c r="T702" i="1"/>
  <c r="T703" i="1"/>
  <c r="T686" i="1"/>
  <c r="T687" i="1"/>
  <c r="T706" i="1"/>
  <c r="T707" i="1"/>
  <c r="T708" i="1"/>
  <c r="T709" i="1"/>
  <c r="T710" i="1"/>
  <c r="T690" i="1"/>
  <c r="T712" i="1"/>
  <c r="T713" i="1"/>
  <c r="T691" i="1"/>
  <c r="T715" i="1"/>
  <c r="T692" i="1"/>
  <c r="T693" i="1"/>
  <c r="T695" i="1"/>
  <c r="T696" i="1"/>
  <c r="T697" i="1"/>
  <c r="T700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01" i="1"/>
  <c r="T704" i="1"/>
  <c r="T764" i="1"/>
  <c r="T765" i="1"/>
  <c r="T705" i="1"/>
  <c r="T711" i="1"/>
  <c r="T768" i="1"/>
  <c r="T714" i="1"/>
  <c r="T716" i="1"/>
  <c r="T717" i="1"/>
  <c r="T718" i="1"/>
  <c r="T719" i="1"/>
  <c r="T720" i="1"/>
  <c r="T775" i="1"/>
  <c r="T721" i="1"/>
  <c r="T762" i="1"/>
  <c r="T763" i="1"/>
  <c r="T766" i="1"/>
  <c r="T767" i="1"/>
  <c r="T769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770" i="1"/>
  <c r="T771" i="1"/>
  <c r="T864" i="1"/>
  <c r="T772" i="1"/>
  <c r="T773" i="1"/>
  <c r="T774" i="1"/>
  <c r="T776" i="1"/>
  <c r="T777" i="1"/>
  <c r="T778" i="1"/>
  <c r="T779" i="1"/>
  <c r="T872" i="1"/>
  <c r="T780" i="1"/>
  <c r="T781" i="1"/>
  <c r="T862" i="1"/>
  <c r="T863" i="1"/>
  <c r="T865" i="1"/>
  <c r="T878" i="1"/>
  <c r="T866" i="1"/>
  <c r="T867" i="1"/>
  <c r="T868" i="1"/>
  <c r="T869" i="1"/>
  <c r="T870" i="1"/>
  <c r="T871" i="1"/>
  <c r="T873" i="1"/>
  <c r="T874" i="1"/>
  <c r="T875" i="1"/>
  <c r="T876" i="1"/>
  <c r="T877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12" i="1"/>
  <c r="T901" i="1"/>
  <c r="T902" i="1"/>
  <c r="T903" i="1"/>
  <c r="T904" i="1"/>
  <c r="T905" i="1"/>
  <c r="T906" i="1"/>
  <c r="T907" i="1"/>
  <c r="T920" i="1"/>
  <c r="T908" i="1"/>
  <c r="T909" i="1"/>
  <c r="T910" i="1"/>
  <c r="T911" i="1"/>
  <c r="T913" i="1"/>
  <c r="T914" i="1"/>
  <c r="T915" i="1"/>
  <c r="T916" i="1"/>
  <c r="T917" i="1"/>
  <c r="T918" i="1"/>
  <c r="T919" i="1"/>
  <c r="T921" i="1"/>
  <c r="T933" i="1"/>
  <c r="T922" i="1"/>
  <c r="T923" i="1"/>
  <c r="T936" i="1"/>
  <c r="T924" i="1"/>
  <c r="T925" i="1"/>
  <c r="T926" i="1"/>
  <c r="T927" i="1"/>
  <c r="T928" i="1"/>
  <c r="T929" i="1"/>
  <c r="T930" i="1"/>
  <c r="T931" i="1"/>
  <c r="T932" i="1"/>
  <c r="T934" i="1"/>
  <c r="T947" i="1"/>
  <c r="T935" i="1"/>
  <c r="T937" i="1"/>
  <c r="T950" i="1"/>
  <c r="T951" i="1"/>
  <c r="T952" i="1"/>
  <c r="T938" i="1"/>
  <c r="T939" i="1"/>
  <c r="T940" i="1"/>
  <c r="T941" i="1"/>
  <c r="T942" i="1"/>
  <c r="T943" i="1"/>
  <c r="T944" i="1"/>
  <c r="T945" i="1"/>
  <c r="T946" i="1"/>
  <c r="T948" i="1"/>
  <c r="T949" i="1"/>
  <c r="T953" i="1"/>
  <c r="T954" i="1"/>
  <c r="T966" i="1"/>
  <c r="T955" i="1"/>
  <c r="T956" i="1"/>
  <c r="T957" i="1"/>
  <c r="T958" i="1"/>
  <c r="T971" i="1"/>
  <c r="T972" i="1"/>
  <c r="T959" i="1"/>
  <c r="T960" i="1"/>
  <c r="T961" i="1"/>
  <c r="T962" i="1"/>
  <c r="T963" i="1"/>
  <c r="T978" i="1"/>
  <c r="T979" i="1"/>
  <c r="T980" i="1"/>
  <c r="T964" i="1"/>
  <c r="T965" i="1"/>
  <c r="T967" i="1"/>
  <c r="T968" i="1"/>
  <c r="T985" i="1"/>
  <c r="T969" i="1"/>
  <c r="T987" i="1"/>
  <c r="T988" i="1"/>
  <c r="T989" i="1"/>
  <c r="T990" i="1"/>
  <c r="T970" i="1"/>
  <c r="T973" i="1"/>
  <c r="T993" i="1"/>
  <c r="T974" i="1"/>
  <c r="T975" i="1"/>
  <c r="T976" i="1"/>
  <c r="T977" i="1"/>
  <c r="T981" i="1"/>
  <c r="T982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983" i="1"/>
  <c r="T1067" i="1"/>
  <c r="T984" i="1"/>
  <c r="T986" i="1"/>
  <c r="T991" i="1"/>
  <c r="T992" i="1"/>
  <c r="T994" i="1"/>
  <c r="T1073" i="1"/>
  <c r="T995" i="1"/>
  <c r="T996" i="1"/>
  <c r="T997" i="1"/>
  <c r="T998" i="1"/>
  <c r="T999" i="1"/>
  <c r="T1066" i="1"/>
  <c r="T1068" i="1"/>
  <c r="T1081" i="1"/>
  <c r="T1069" i="1"/>
  <c r="T1070" i="1"/>
  <c r="T1071" i="1"/>
  <c r="T1085" i="1"/>
  <c r="T1072" i="1"/>
  <c r="T1087" i="1"/>
  <c r="T1074" i="1"/>
  <c r="T1075" i="1"/>
  <c r="T1076" i="1"/>
  <c r="T1091" i="1"/>
  <c r="T1092" i="1"/>
  <c r="T1093" i="1"/>
  <c r="T1077" i="1"/>
  <c r="T1095" i="1"/>
  <c r="T1078" i="1"/>
  <c r="T1079" i="1"/>
  <c r="T1080" i="1"/>
  <c r="T1082" i="1"/>
  <c r="T1083" i="1"/>
  <c r="T1101" i="1"/>
  <c r="T1102" i="1"/>
  <c r="T1084" i="1"/>
  <c r="T1086" i="1"/>
  <c r="T1088" i="1"/>
  <c r="T1106" i="1"/>
  <c r="T1089" i="1"/>
  <c r="T1090" i="1"/>
  <c r="T1094" i="1"/>
  <c r="T1096" i="1"/>
  <c r="T1097" i="1"/>
  <c r="T1098" i="1"/>
  <c r="T1099" i="1"/>
  <c r="T1100" i="1"/>
  <c r="T1115" i="1"/>
  <c r="T1116" i="1"/>
  <c r="T1103" i="1"/>
  <c r="T1104" i="1"/>
  <c r="T1119" i="1"/>
  <c r="T1120" i="1"/>
  <c r="T1105" i="1"/>
  <c r="T1107" i="1"/>
  <c r="T1108" i="1"/>
  <c r="T1124" i="1"/>
  <c r="T1109" i="1"/>
  <c r="T1110" i="1"/>
  <c r="T1127" i="1"/>
  <c r="T1111" i="1"/>
  <c r="T1112" i="1"/>
  <c r="T1130" i="1"/>
  <c r="T1113" i="1"/>
  <c r="T1114" i="1"/>
  <c r="T1133" i="1"/>
  <c r="T1134" i="1"/>
  <c r="T1135" i="1"/>
  <c r="T1136" i="1"/>
  <c r="T1137" i="1"/>
  <c r="T1138" i="1"/>
  <c r="T1117" i="1"/>
  <c r="T1118" i="1"/>
  <c r="T1121" i="1"/>
  <c r="T1142" i="1"/>
  <c r="T1143" i="1"/>
  <c r="T1122" i="1"/>
  <c r="T1123" i="1"/>
  <c r="T1125" i="1"/>
  <c r="T1126" i="1"/>
  <c r="T1128" i="1"/>
  <c r="T1149" i="1"/>
  <c r="T1129" i="1"/>
  <c r="T1131" i="1"/>
  <c r="T1132" i="1"/>
  <c r="T1139" i="1"/>
  <c r="T1140" i="1"/>
  <c r="T1141" i="1"/>
  <c r="T1144" i="1"/>
  <c r="T1145" i="1"/>
  <c r="T1146" i="1"/>
  <c r="T1147" i="1"/>
  <c r="T1148" i="1"/>
  <c r="T1150" i="1"/>
  <c r="T1151" i="1"/>
  <c r="T1152" i="1"/>
  <c r="T1153" i="1"/>
  <c r="T1154" i="1"/>
  <c r="T1155" i="1"/>
  <c r="T1156" i="1"/>
  <c r="T1157" i="1"/>
  <c r="T1158" i="1"/>
  <c r="T1159" i="1"/>
  <c r="T1160" i="1"/>
  <c r="T1172" i="1"/>
  <c r="T1161" i="1"/>
  <c r="T1162" i="1"/>
  <c r="T1163" i="1"/>
  <c r="T1164" i="1"/>
  <c r="T1165" i="1"/>
  <c r="T1178" i="1"/>
  <c r="T1179" i="1"/>
  <c r="T1166" i="1"/>
  <c r="T1181" i="1"/>
  <c r="T1167" i="1"/>
  <c r="T1168" i="1"/>
  <c r="T1169" i="1"/>
  <c r="T1170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4096" i="1"/>
  <c r="T1287" i="1"/>
  <c r="T1288" i="1"/>
  <c r="T1289" i="1"/>
  <c r="T4094" i="1"/>
  <c r="T4093" i="1"/>
  <c r="T4092" i="1"/>
  <c r="T4091" i="1"/>
  <c r="T1294" i="1"/>
  <c r="T4089" i="1"/>
  <c r="T1296" i="1"/>
  <c r="T1297" i="1"/>
  <c r="T1298" i="1"/>
  <c r="T4088" i="1"/>
  <c r="T1300" i="1"/>
  <c r="T4087" i="1"/>
  <c r="T4085" i="1"/>
  <c r="T4084" i="1"/>
  <c r="T4083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171" i="1"/>
  <c r="T1408" i="1"/>
  <c r="T1173" i="1"/>
  <c r="T1410" i="1"/>
  <c r="T1174" i="1"/>
  <c r="T1412" i="1"/>
  <c r="T1413" i="1"/>
  <c r="T1175" i="1"/>
  <c r="T1415" i="1"/>
  <c r="T1176" i="1"/>
  <c r="T1177" i="1"/>
  <c r="T1180" i="1"/>
  <c r="T1182" i="1"/>
  <c r="T1420" i="1"/>
  <c r="T1183" i="1"/>
  <c r="T1184" i="1"/>
  <c r="T1423" i="1"/>
  <c r="T1424" i="1"/>
  <c r="T1425" i="1"/>
  <c r="T1185" i="1"/>
  <c r="T1286" i="1"/>
  <c r="T1428" i="1"/>
  <c r="T1429" i="1"/>
  <c r="T1430" i="1"/>
  <c r="T1290" i="1"/>
  <c r="T1291" i="1"/>
  <c r="T1292" i="1"/>
  <c r="T1293" i="1"/>
  <c r="T1435" i="1"/>
  <c r="T1436" i="1"/>
  <c r="T1437" i="1"/>
  <c r="T1438" i="1"/>
  <c r="T1295" i="1"/>
  <c r="T1440" i="1"/>
  <c r="T1441" i="1"/>
  <c r="T1442" i="1"/>
  <c r="T1443" i="1"/>
  <c r="T1299" i="1"/>
  <c r="T1445" i="1"/>
  <c r="T1446" i="1"/>
  <c r="T1447" i="1"/>
  <c r="T1448" i="1"/>
  <c r="T1301" i="1"/>
  <c r="T1450" i="1"/>
  <c r="T1302" i="1"/>
  <c r="T1303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304" i="1"/>
  <c r="T1407" i="1"/>
  <c r="T1409" i="1"/>
  <c r="T1411" i="1"/>
  <c r="T1414" i="1"/>
  <c r="T1416" i="1"/>
  <c r="T1490" i="1"/>
  <c r="T1417" i="1"/>
  <c r="T1418" i="1"/>
  <c r="T1419" i="1"/>
  <c r="T1421" i="1"/>
  <c r="T1422" i="1"/>
  <c r="T1426" i="1"/>
  <c r="T1427" i="1"/>
  <c r="T1431" i="1"/>
  <c r="T1432" i="1"/>
  <c r="T1433" i="1"/>
  <c r="T1434" i="1"/>
  <c r="T1439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444" i="1"/>
  <c r="T1544" i="1"/>
  <c r="T1449" i="1"/>
  <c r="T1451" i="1"/>
  <c r="T1452" i="1"/>
  <c r="T1548" i="1"/>
  <c r="T1484" i="1"/>
  <c r="T1485" i="1"/>
  <c r="T1486" i="1"/>
  <c r="T1552" i="1"/>
  <c r="T1487" i="1"/>
  <c r="T1488" i="1"/>
  <c r="T1489" i="1"/>
  <c r="T1556" i="1"/>
  <c r="T1491" i="1"/>
  <c r="T1558" i="1"/>
  <c r="T1492" i="1"/>
  <c r="T1560" i="1"/>
  <c r="T1493" i="1"/>
  <c r="T1494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495" i="1"/>
  <c r="T1585" i="1"/>
  <c r="T1496" i="1"/>
  <c r="T1587" i="1"/>
  <c r="T1497" i="1"/>
  <c r="T1498" i="1"/>
  <c r="T1499" i="1"/>
  <c r="T1500" i="1"/>
  <c r="T1592" i="1"/>
  <c r="T1593" i="1"/>
  <c r="T1501" i="1"/>
  <c r="T1502" i="1"/>
  <c r="T1543" i="1"/>
  <c r="T1545" i="1"/>
  <c r="T1598" i="1"/>
  <c r="T1546" i="1"/>
  <c r="T1547" i="1"/>
  <c r="T1601" i="1"/>
  <c r="T1549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550" i="1"/>
  <c r="T1551" i="1"/>
  <c r="T1553" i="1"/>
  <c r="T1554" i="1"/>
  <c r="T1555" i="1"/>
  <c r="T1708" i="1"/>
  <c r="T1557" i="1"/>
  <c r="T1559" i="1"/>
  <c r="T1561" i="1"/>
  <c r="T1712" i="1"/>
  <c r="T1562" i="1"/>
  <c r="T1584" i="1"/>
  <c r="T1586" i="1"/>
  <c r="T1588" i="1"/>
  <c r="T1589" i="1"/>
  <c r="T1590" i="1"/>
  <c r="T1591" i="1"/>
  <c r="T1594" i="1"/>
  <c r="T1595" i="1"/>
  <c r="T1596" i="1"/>
  <c r="T1597" i="1"/>
  <c r="T1599" i="1"/>
  <c r="T1600" i="1"/>
  <c r="T1602" i="1"/>
  <c r="T1703" i="1"/>
  <c r="T1704" i="1"/>
  <c r="T1729" i="1"/>
  <c r="T1705" i="1"/>
  <c r="T1706" i="1"/>
  <c r="T1707" i="1"/>
  <c r="T1709" i="1"/>
  <c r="T1710" i="1"/>
  <c r="T1711" i="1"/>
  <c r="T1713" i="1"/>
  <c r="T1714" i="1"/>
  <c r="T1715" i="1"/>
  <c r="T1716" i="1"/>
  <c r="T1717" i="1"/>
  <c r="T1718" i="1"/>
  <c r="T1719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20" i="1"/>
  <c r="T1768" i="1"/>
  <c r="T1721" i="1"/>
  <c r="T1722" i="1"/>
  <c r="T1723" i="1"/>
  <c r="T1724" i="1"/>
  <c r="T1773" i="1"/>
  <c r="T1774" i="1"/>
  <c r="T1725" i="1"/>
  <c r="T1726" i="1"/>
  <c r="T1727" i="1"/>
  <c r="T1778" i="1"/>
  <c r="T1779" i="1"/>
  <c r="T1728" i="1"/>
  <c r="T1730" i="1"/>
  <c r="T1731" i="1"/>
  <c r="T1732" i="1"/>
  <c r="T1733" i="1"/>
  <c r="T1734" i="1"/>
  <c r="T1735" i="1"/>
  <c r="T1736" i="1"/>
  <c r="T1788" i="1"/>
  <c r="T1737" i="1"/>
  <c r="T1790" i="1"/>
  <c r="T1738" i="1"/>
  <c r="T1739" i="1"/>
  <c r="T1793" i="1"/>
  <c r="T1740" i="1"/>
  <c r="T1795" i="1"/>
  <c r="T1741" i="1"/>
  <c r="T1797" i="1"/>
  <c r="T1798" i="1"/>
  <c r="T1742" i="1"/>
  <c r="T1767" i="1"/>
  <c r="T1801" i="1"/>
  <c r="T1802" i="1"/>
  <c r="T1803" i="1"/>
  <c r="T1804" i="1"/>
  <c r="T1769" i="1"/>
  <c r="T1770" i="1"/>
  <c r="T1807" i="1"/>
  <c r="T1808" i="1"/>
  <c r="T1771" i="1"/>
  <c r="T1772" i="1"/>
  <c r="T1811" i="1"/>
  <c r="T1775" i="1"/>
  <c r="T1776" i="1"/>
  <c r="T1814" i="1"/>
  <c r="T1815" i="1"/>
  <c r="T1816" i="1"/>
  <c r="T1777" i="1"/>
  <c r="T1818" i="1"/>
  <c r="T1780" i="1"/>
  <c r="T1781" i="1"/>
  <c r="T1782" i="1"/>
  <c r="T1783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784" i="1"/>
  <c r="T1785" i="1"/>
  <c r="T1786" i="1"/>
  <c r="T1867" i="1"/>
  <c r="T1787" i="1"/>
  <c r="T1789" i="1"/>
  <c r="T1791" i="1"/>
  <c r="T1792" i="1"/>
  <c r="T1794" i="1"/>
  <c r="T1796" i="1"/>
  <c r="T1799" i="1"/>
  <c r="T1875" i="1"/>
  <c r="T1800" i="1"/>
  <c r="T1805" i="1"/>
  <c r="T1878" i="1"/>
  <c r="T1806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809" i="1"/>
  <c r="T1810" i="1"/>
  <c r="T1812" i="1"/>
  <c r="T1813" i="1"/>
  <c r="T1817" i="1"/>
  <c r="T1819" i="1"/>
  <c r="T1820" i="1"/>
  <c r="T1912" i="1"/>
  <c r="T1913" i="1"/>
  <c r="T1821" i="1"/>
  <c r="T1915" i="1"/>
  <c r="T1822" i="1"/>
  <c r="T1864" i="1"/>
  <c r="T1865" i="1"/>
  <c r="T1919" i="1"/>
  <c r="T1866" i="1"/>
  <c r="T1868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869" i="1"/>
  <c r="T1870" i="1"/>
  <c r="T1987" i="1"/>
  <c r="T1988" i="1"/>
  <c r="T1989" i="1"/>
  <c r="T1871" i="1"/>
  <c r="T1872" i="1"/>
  <c r="T1873" i="1"/>
  <c r="T1874" i="1"/>
  <c r="T1876" i="1"/>
  <c r="T1995" i="1"/>
  <c r="T1877" i="1"/>
  <c r="T1997" i="1"/>
  <c r="T1879" i="1"/>
  <c r="T1905" i="1"/>
  <c r="T1906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1907" i="1"/>
  <c r="T1908" i="1"/>
  <c r="T1909" i="1"/>
  <c r="T1910" i="1"/>
  <c r="T2129" i="1"/>
  <c r="T2130" i="1"/>
  <c r="T1911" i="1"/>
  <c r="T1914" i="1"/>
  <c r="T1916" i="1"/>
  <c r="T1917" i="1"/>
  <c r="T1918" i="1"/>
  <c r="T1920" i="1"/>
  <c r="T1921" i="1"/>
  <c r="T1985" i="1"/>
  <c r="T2139" i="1"/>
  <c r="T2140" i="1"/>
  <c r="T1986" i="1"/>
  <c r="T1990" i="1"/>
  <c r="T1991" i="1"/>
  <c r="T2144" i="1"/>
  <c r="T1992" i="1"/>
  <c r="T1993" i="1"/>
  <c r="T1994" i="1"/>
  <c r="T1996" i="1"/>
  <c r="T1998" i="1"/>
  <c r="T2150" i="1"/>
  <c r="T1999" i="1"/>
  <c r="T2152" i="1"/>
  <c r="T2000" i="1"/>
  <c r="T2125" i="1"/>
  <c r="T2126" i="1"/>
  <c r="T2127" i="1"/>
  <c r="T2157" i="1"/>
  <c r="T2128" i="1"/>
  <c r="T2131" i="1"/>
  <c r="T2132" i="1"/>
  <c r="T2133" i="1"/>
  <c r="T2134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135" i="1"/>
  <c r="T2136" i="1"/>
  <c r="T2405" i="1"/>
  <c r="T2137" i="1"/>
  <c r="T2138" i="1"/>
  <c r="T2141" i="1"/>
  <c r="T2142" i="1"/>
  <c r="T2143" i="1"/>
  <c r="T2145" i="1"/>
  <c r="T2412" i="1"/>
  <c r="T2146" i="1"/>
  <c r="T2414" i="1"/>
  <c r="T2147" i="1"/>
  <c r="T2148" i="1"/>
  <c r="T2149" i="1"/>
  <c r="T2151" i="1"/>
  <c r="T2153" i="1"/>
  <c r="T2154" i="1"/>
  <c r="T2155" i="1"/>
  <c r="T2156" i="1"/>
  <c r="T2158" i="1"/>
  <c r="T2159" i="1"/>
  <c r="T2160" i="1"/>
  <c r="T2161" i="1"/>
  <c r="T2162" i="1"/>
  <c r="T2403" i="1"/>
  <c r="T2404" i="1"/>
  <c r="T2406" i="1"/>
  <c r="T2431" i="1"/>
  <c r="T2407" i="1"/>
  <c r="T2408" i="1"/>
  <c r="T2409" i="1"/>
  <c r="T2410" i="1"/>
  <c r="T2411" i="1"/>
  <c r="T2437" i="1"/>
  <c r="T2438" i="1"/>
  <c r="T2413" i="1"/>
  <c r="T2415" i="1"/>
  <c r="T2416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417" i="1"/>
  <c r="T2418" i="1"/>
  <c r="T2419" i="1"/>
  <c r="T2420" i="1"/>
  <c r="T2508" i="1"/>
  <c r="T2421" i="1"/>
  <c r="T2422" i="1"/>
  <c r="T2511" i="1"/>
  <c r="T2423" i="1"/>
  <c r="T2513" i="1"/>
  <c r="T2424" i="1"/>
  <c r="T2515" i="1"/>
  <c r="T2425" i="1"/>
  <c r="T2426" i="1"/>
  <c r="T2427" i="1"/>
  <c r="T2519" i="1"/>
  <c r="T2428" i="1"/>
  <c r="T2429" i="1"/>
  <c r="T2430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432" i="1"/>
  <c r="T2433" i="1"/>
  <c r="T2434" i="1"/>
  <c r="T2435" i="1"/>
  <c r="T2436" i="1"/>
  <c r="T2588" i="1"/>
  <c r="T2439" i="1"/>
  <c r="T2440" i="1"/>
  <c r="T2591" i="1"/>
  <c r="T2592" i="1"/>
  <c r="T2441" i="1"/>
  <c r="T2504" i="1"/>
  <c r="T2505" i="1"/>
  <c r="T2506" i="1"/>
  <c r="T2507" i="1"/>
  <c r="T2598" i="1"/>
  <c r="T2599" i="1"/>
  <c r="T2509" i="1"/>
  <c r="T2510" i="1"/>
  <c r="T251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514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516" i="1"/>
  <c r="T2517" i="1"/>
  <c r="T2518" i="1"/>
  <c r="T2520" i="1"/>
  <c r="T2521" i="1"/>
  <c r="T2678" i="1"/>
  <c r="T2522" i="1"/>
  <c r="T2680" i="1"/>
  <c r="T2583" i="1"/>
  <c r="T2682" i="1"/>
  <c r="T2584" i="1"/>
  <c r="T2585" i="1"/>
  <c r="T2586" i="1"/>
  <c r="T2587" i="1"/>
  <c r="T2589" i="1"/>
  <c r="T2590" i="1"/>
  <c r="T2593" i="1"/>
  <c r="T2594" i="1"/>
  <c r="T2595" i="1"/>
  <c r="T2596" i="1"/>
  <c r="T2693" i="1"/>
  <c r="T2597" i="1"/>
  <c r="T2600" i="1"/>
  <c r="T2601" i="1"/>
  <c r="T2602" i="1"/>
  <c r="T2643" i="1"/>
  <c r="T2673" i="1"/>
  <c r="T2674" i="1"/>
  <c r="T2701" i="1"/>
  <c r="T2675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676" i="1"/>
  <c r="T2677" i="1"/>
  <c r="T2679" i="1"/>
  <c r="T2681" i="1"/>
  <c r="T2683" i="1"/>
  <c r="T2684" i="1"/>
  <c r="T2685" i="1"/>
  <c r="T2686" i="1"/>
  <c r="T2687" i="1"/>
  <c r="T2688" i="1"/>
  <c r="T2689" i="1"/>
  <c r="T2690" i="1"/>
  <c r="T2691" i="1"/>
  <c r="T2692" i="1"/>
  <c r="T2757" i="1"/>
  <c r="T2694" i="1"/>
  <c r="T2695" i="1"/>
  <c r="T2760" i="1"/>
  <c r="T2761" i="1"/>
  <c r="T2762" i="1"/>
  <c r="T2696" i="1"/>
  <c r="T2697" i="1"/>
  <c r="T2698" i="1"/>
  <c r="T2699" i="1"/>
  <c r="T2700" i="1"/>
  <c r="T2702" i="1"/>
  <c r="T2769" i="1"/>
  <c r="T2743" i="1"/>
  <c r="T2771" i="1"/>
  <c r="T2744" i="1"/>
  <c r="T2745" i="1"/>
  <c r="T2746" i="1"/>
  <c r="T2775" i="1"/>
  <c r="T2747" i="1"/>
  <c r="T2748" i="1"/>
  <c r="T2749" i="1"/>
  <c r="T2750" i="1"/>
  <c r="T2751" i="1"/>
  <c r="T2752" i="1"/>
  <c r="T2782" i="1"/>
  <c r="T4082" i="1"/>
  <c r="T4081" i="1"/>
  <c r="T2785" i="1"/>
  <c r="T4079" i="1"/>
  <c r="T4078" i="1"/>
  <c r="T2788" i="1"/>
  <c r="T4075" i="1"/>
  <c r="T4072" i="1"/>
  <c r="T4070" i="1"/>
  <c r="T4069" i="1"/>
  <c r="T4068" i="1"/>
  <c r="T4067" i="1"/>
  <c r="T2795" i="1"/>
  <c r="T2796" i="1"/>
  <c r="T4064" i="1"/>
  <c r="T2798" i="1"/>
  <c r="T2799" i="1"/>
  <c r="T2800" i="1"/>
  <c r="T2801" i="1"/>
  <c r="T2802" i="1"/>
  <c r="T2803" i="1"/>
  <c r="T2804" i="1"/>
  <c r="T4063" i="1"/>
  <c r="T2806" i="1"/>
  <c r="T2807" i="1"/>
  <c r="T2808" i="1"/>
  <c r="T4060" i="1"/>
  <c r="T4058" i="1"/>
  <c r="T4056" i="1"/>
  <c r="T4054" i="1"/>
  <c r="T2813" i="1"/>
  <c r="T2814" i="1"/>
  <c r="T4053" i="1"/>
  <c r="T2816" i="1"/>
  <c r="T2817" i="1"/>
  <c r="T2818" i="1"/>
  <c r="T2819" i="1"/>
  <c r="T4052" i="1"/>
  <c r="T2821" i="1"/>
  <c r="T2822" i="1"/>
  <c r="T2823" i="1"/>
  <c r="T4051" i="1"/>
  <c r="T2825" i="1"/>
  <c r="T4049" i="1"/>
  <c r="T2827" i="1"/>
  <c r="T4048" i="1"/>
  <c r="T4046" i="1"/>
  <c r="T2830" i="1"/>
  <c r="T2831" i="1"/>
  <c r="T4044" i="1"/>
  <c r="T4042" i="1"/>
  <c r="T2834" i="1"/>
  <c r="T4041" i="1"/>
  <c r="T2836" i="1"/>
  <c r="T2837" i="1"/>
  <c r="T4040" i="1"/>
  <c r="T2839" i="1"/>
  <c r="T4039" i="1"/>
  <c r="T4038" i="1"/>
  <c r="T2842" i="1"/>
  <c r="T2843" i="1"/>
  <c r="T2844" i="1"/>
  <c r="T2753" i="1"/>
  <c r="T2846" i="1"/>
  <c r="T2754" i="1"/>
  <c r="T2755" i="1"/>
  <c r="T2756" i="1"/>
  <c r="T2758" i="1"/>
  <c r="T2851" i="1"/>
  <c r="T2759" i="1"/>
  <c r="T2853" i="1"/>
  <c r="T2763" i="1"/>
  <c r="T2855" i="1"/>
  <c r="T2856" i="1"/>
  <c r="T2764" i="1"/>
  <c r="T2765" i="1"/>
  <c r="T2859" i="1"/>
  <c r="T2860" i="1"/>
  <c r="T2861" i="1"/>
  <c r="T2766" i="1"/>
  <c r="T2863" i="1"/>
  <c r="T2767" i="1"/>
  <c r="T2768" i="1"/>
  <c r="T2866" i="1"/>
  <c r="T2770" i="1"/>
  <c r="T2772" i="1"/>
  <c r="T2773" i="1"/>
  <c r="T2774" i="1"/>
  <c r="T2776" i="1"/>
  <c r="T2777" i="1"/>
  <c r="T2778" i="1"/>
  <c r="T2779" i="1"/>
  <c r="T2780" i="1"/>
  <c r="T2781" i="1"/>
  <c r="T2783" i="1"/>
  <c r="T2784" i="1"/>
  <c r="T2786" i="1"/>
  <c r="T2880" i="1"/>
  <c r="T2787" i="1"/>
  <c r="T2789" i="1"/>
  <c r="T2790" i="1"/>
  <c r="T2791" i="1"/>
  <c r="T2792" i="1"/>
  <c r="T2793" i="1"/>
  <c r="T2794" i="1"/>
  <c r="T2797" i="1"/>
  <c r="T2805" i="1"/>
  <c r="T2809" i="1"/>
  <c r="T2810" i="1"/>
  <c r="T2811" i="1"/>
  <c r="T2812" i="1"/>
  <c r="T2815" i="1"/>
  <c r="T2820" i="1"/>
  <c r="T2824" i="1"/>
  <c r="T2826" i="1"/>
  <c r="T2828" i="1"/>
  <c r="T2829" i="1"/>
  <c r="T2832" i="1"/>
  <c r="T2833" i="1"/>
  <c r="T2835" i="1"/>
  <c r="T2838" i="1"/>
  <c r="T2840" i="1"/>
  <c r="T2841" i="1"/>
  <c r="T2906" i="1"/>
  <c r="T2845" i="1"/>
  <c r="T2847" i="1"/>
  <c r="T2848" i="1"/>
  <c r="T2849" i="1"/>
  <c r="T2850" i="1"/>
  <c r="T2912" i="1"/>
  <c r="T2852" i="1"/>
  <c r="T2854" i="1"/>
  <c r="T2857" i="1"/>
  <c r="T2916" i="1"/>
  <c r="T2917" i="1"/>
  <c r="T2918" i="1"/>
  <c r="T2858" i="1"/>
  <c r="T2862" i="1"/>
  <c r="T2864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865" i="1"/>
  <c r="T2944" i="1"/>
  <c r="T2867" i="1"/>
  <c r="T2868" i="1"/>
  <c r="T2869" i="1"/>
  <c r="T2948" i="1"/>
  <c r="T2870" i="1"/>
  <c r="T2871" i="1"/>
  <c r="T2872" i="1"/>
  <c r="T2873" i="1"/>
  <c r="T2953" i="1"/>
  <c r="T2954" i="1"/>
  <c r="T2955" i="1"/>
  <c r="T2956" i="1"/>
  <c r="T2957" i="1"/>
  <c r="T2958" i="1"/>
  <c r="T2959" i="1"/>
  <c r="T2960" i="1"/>
  <c r="T2961" i="1"/>
  <c r="T2962" i="1"/>
  <c r="T3954" i="1"/>
  <c r="T3952" i="1"/>
  <c r="T3949" i="1"/>
  <c r="T3948" i="1"/>
  <c r="T3947" i="1"/>
  <c r="T3946" i="1"/>
  <c r="T3945" i="1"/>
  <c r="T3944" i="1"/>
  <c r="T2971" i="1"/>
  <c r="T3943" i="1"/>
  <c r="T3942" i="1"/>
  <c r="T3940" i="1"/>
  <c r="T3939" i="1"/>
  <c r="T3938" i="1"/>
  <c r="T3936" i="1"/>
  <c r="T2978" i="1"/>
  <c r="T3935" i="1"/>
  <c r="T3934" i="1"/>
  <c r="T3933" i="1"/>
  <c r="T3931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2874" i="1"/>
  <c r="T2875" i="1"/>
  <c r="T2876" i="1"/>
  <c r="T2877" i="1"/>
  <c r="T2878" i="1"/>
  <c r="T3059" i="1"/>
  <c r="T3060" i="1"/>
  <c r="T2879" i="1"/>
  <c r="T2881" i="1"/>
  <c r="T2882" i="1"/>
  <c r="T2883" i="1"/>
  <c r="T2884" i="1"/>
  <c r="T2885" i="1"/>
  <c r="T2886" i="1"/>
  <c r="T3068" i="1"/>
  <c r="T3069" i="1"/>
  <c r="T2887" i="1"/>
  <c r="T2888" i="1"/>
  <c r="T3072" i="1"/>
  <c r="T2889" i="1"/>
  <c r="T2890" i="1"/>
  <c r="T2891" i="1"/>
  <c r="T3076" i="1"/>
  <c r="T2892" i="1"/>
  <c r="T2893" i="1"/>
  <c r="T3079" i="1"/>
  <c r="T2894" i="1"/>
  <c r="T2895" i="1"/>
  <c r="T2896" i="1"/>
  <c r="T2897" i="1"/>
  <c r="T2898" i="1"/>
  <c r="T2899" i="1"/>
  <c r="T2900" i="1"/>
  <c r="T2901" i="1"/>
  <c r="T3088" i="1"/>
  <c r="T2902" i="1"/>
  <c r="T2903" i="1"/>
  <c r="T2904" i="1"/>
  <c r="T2905" i="1"/>
  <c r="T2907" i="1"/>
  <c r="T2908" i="1"/>
  <c r="T3095" i="1"/>
  <c r="T2909" i="1"/>
  <c r="T2910" i="1"/>
  <c r="T2911" i="1"/>
  <c r="T3099" i="1"/>
  <c r="T2913" i="1"/>
  <c r="T2914" i="1"/>
  <c r="T2915" i="1"/>
  <c r="T3103" i="1"/>
  <c r="T3104" i="1"/>
  <c r="T2919" i="1"/>
  <c r="T3106" i="1"/>
  <c r="T2920" i="1"/>
  <c r="T3108" i="1"/>
  <c r="T2921" i="1"/>
  <c r="T2943" i="1"/>
  <c r="T2945" i="1"/>
  <c r="T2946" i="1"/>
  <c r="T2947" i="1"/>
  <c r="T2949" i="1"/>
  <c r="T2950" i="1"/>
  <c r="T2951" i="1"/>
  <c r="T3117" i="1"/>
  <c r="T2952" i="1"/>
  <c r="T3119" i="1"/>
  <c r="T3120" i="1"/>
  <c r="T2963" i="1"/>
  <c r="T3122" i="1"/>
  <c r="T3123" i="1"/>
  <c r="T3124" i="1"/>
  <c r="T3125" i="1"/>
  <c r="T3126" i="1"/>
  <c r="T3127" i="1"/>
  <c r="T3128" i="1"/>
  <c r="T3129" i="1"/>
  <c r="T3930" i="1"/>
  <c r="T3927" i="1"/>
  <c r="T3926" i="1"/>
  <c r="T3924" i="1"/>
  <c r="T3915" i="1"/>
  <c r="T3135" i="1"/>
  <c r="T3136" i="1"/>
  <c r="T3914" i="1"/>
  <c r="T3138" i="1"/>
  <c r="T3913" i="1"/>
  <c r="T3140" i="1"/>
  <c r="T3141" i="1"/>
  <c r="T3142" i="1"/>
  <c r="T3143" i="1"/>
  <c r="T3144" i="1"/>
  <c r="T3145" i="1"/>
  <c r="T3912" i="1"/>
  <c r="T3911" i="1"/>
  <c r="T3148" i="1"/>
  <c r="T3910" i="1"/>
  <c r="T3909" i="1"/>
  <c r="T3906" i="1"/>
  <c r="T3905" i="1"/>
  <c r="T3903" i="1"/>
  <c r="T3154" i="1"/>
  <c r="T3902" i="1"/>
  <c r="T3901" i="1"/>
  <c r="T3157" i="1"/>
  <c r="T3898" i="1"/>
  <c r="T3897" i="1"/>
  <c r="T3896" i="1"/>
  <c r="T3895" i="1"/>
  <c r="T3894" i="1"/>
  <c r="T3163" i="1"/>
  <c r="T3893" i="1"/>
  <c r="T3892" i="1"/>
  <c r="T3891" i="1"/>
  <c r="T3869" i="1"/>
  <c r="T3868" i="1"/>
  <c r="T3866" i="1"/>
  <c r="T3865" i="1"/>
  <c r="T3864" i="1"/>
  <c r="T3863" i="1"/>
  <c r="T3173" i="1"/>
  <c r="T3862" i="1"/>
  <c r="T3861" i="1"/>
  <c r="T3859" i="1"/>
  <c r="T3858" i="1"/>
  <c r="T3857" i="1"/>
  <c r="T3856" i="1"/>
  <c r="T3180" i="1"/>
  <c r="T3855" i="1"/>
  <c r="T3182" i="1"/>
  <c r="T3183" i="1"/>
  <c r="T3854" i="1"/>
  <c r="T3852" i="1"/>
  <c r="T3850" i="1"/>
  <c r="T3187" i="1"/>
  <c r="T3188" i="1"/>
  <c r="T3849" i="1"/>
  <c r="T3190" i="1"/>
  <c r="T3191" i="1"/>
  <c r="T3192" i="1"/>
  <c r="T2964" i="1"/>
  <c r="T3194" i="1"/>
  <c r="T3195" i="1"/>
  <c r="T2965" i="1"/>
  <c r="T2966" i="1"/>
  <c r="T2967" i="1"/>
  <c r="T3199" i="1"/>
  <c r="T3200" i="1"/>
  <c r="T2968" i="1"/>
  <c r="T2969" i="1"/>
  <c r="T3203" i="1"/>
  <c r="T2970" i="1"/>
  <c r="T2972" i="1"/>
  <c r="T2973" i="1"/>
  <c r="T3207" i="1"/>
  <c r="T2974" i="1"/>
  <c r="T2975" i="1"/>
  <c r="T3848" i="1"/>
  <c r="T3847" i="1"/>
  <c r="T3846" i="1"/>
  <c r="T3845" i="1"/>
  <c r="T3843" i="1"/>
  <c r="T3215" i="1"/>
  <c r="T3216" i="1"/>
  <c r="T3841" i="1"/>
  <c r="T3218" i="1"/>
  <c r="T3838" i="1"/>
  <c r="T3220" i="1"/>
  <c r="T3834" i="1"/>
  <c r="T3833" i="1"/>
  <c r="T3223" i="1"/>
  <c r="T3832" i="1"/>
  <c r="T3831" i="1"/>
  <c r="T3830" i="1"/>
  <c r="T3827" i="1"/>
  <c r="T3228" i="1"/>
  <c r="T3229" i="1"/>
  <c r="T3825" i="1"/>
  <c r="T3823" i="1"/>
  <c r="T3821" i="1"/>
  <c r="T3820" i="1"/>
  <c r="T3819" i="1"/>
  <c r="T3818" i="1"/>
  <c r="T3236" i="1"/>
  <c r="T3816" i="1"/>
  <c r="T3815" i="1"/>
  <c r="T3812" i="1"/>
  <c r="T3240" i="1"/>
  <c r="T3241" i="1"/>
  <c r="T3242" i="1"/>
  <c r="T3748" i="1"/>
  <c r="T3747" i="1"/>
  <c r="T3746" i="1"/>
  <c r="T3246" i="1"/>
  <c r="T3745" i="1"/>
  <c r="T3744" i="1"/>
  <c r="T3249" i="1"/>
  <c r="T3743" i="1"/>
  <c r="T3742" i="1"/>
  <c r="T3739" i="1"/>
  <c r="T3736" i="1"/>
  <c r="T3254" i="1"/>
  <c r="T3735" i="1"/>
  <c r="T3256" i="1"/>
  <c r="T3257" i="1"/>
  <c r="T3733" i="1"/>
  <c r="T3259" i="1"/>
  <c r="T3732" i="1"/>
  <c r="T3731" i="1"/>
  <c r="T3730" i="1"/>
  <c r="T3729" i="1"/>
  <c r="T3728" i="1"/>
  <c r="T3723" i="1"/>
  <c r="T3722" i="1"/>
  <c r="T3267" i="1"/>
  <c r="T3718" i="1"/>
  <c r="T3716" i="1"/>
  <c r="T3715" i="1"/>
  <c r="T3271" i="1"/>
  <c r="T3272" i="1"/>
  <c r="T3273" i="1"/>
  <c r="T3714" i="1"/>
  <c r="T3713" i="1"/>
  <c r="T3712" i="1"/>
  <c r="T3710" i="1"/>
  <c r="T3278" i="1"/>
  <c r="T3279" i="1"/>
  <c r="T3280" i="1"/>
  <c r="T3709" i="1"/>
  <c r="T3708" i="1"/>
  <c r="T3707" i="1"/>
  <c r="T3705" i="1"/>
  <c r="T3285" i="1"/>
  <c r="T3702" i="1"/>
  <c r="T3701" i="1"/>
  <c r="T3700" i="1"/>
  <c r="T3289" i="1"/>
  <c r="T3290" i="1"/>
  <c r="T3291" i="1"/>
  <c r="T3292" i="1"/>
  <c r="T3697" i="1"/>
  <c r="T3294" i="1"/>
  <c r="T3295" i="1"/>
  <c r="T3296" i="1"/>
  <c r="T3297" i="1"/>
  <c r="T3298" i="1"/>
  <c r="T3299" i="1"/>
  <c r="T3696" i="1"/>
  <c r="T3694" i="1"/>
  <c r="T3693" i="1"/>
  <c r="T3692" i="1"/>
  <c r="T3304" i="1"/>
  <c r="T3691" i="1"/>
  <c r="T3689" i="1"/>
  <c r="T3688" i="1"/>
  <c r="T3687" i="1"/>
  <c r="T3686" i="1"/>
  <c r="T3685" i="1"/>
  <c r="T3311" i="1"/>
  <c r="T3684" i="1"/>
  <c r="T3683" i="1"/>
  <c r="T3682" i="1"/>
  <c r="T3681" i="1"/>
  <c r="T3316" i="1"/>
  <c r="T3317" i="1"/>
  <c r="T3679" i="1"/>
  <c r="T3678" i="1"/>
  <c r="T3320" i="1"/>
  <c r="T3321" i="1"/>
  <c r="T3673" i="1"/>
  <c r="T3670" i="1"/>
  <c r="T3668" i="1"/>
  <c r="T3325" i="1"/>
  <c r="T3326" i="1"/>
  <c r="T3327" i="1"/>
  <c r="T3666" i="1"/>
  <c r="T3329" i="1"/>
  <c r="T3663" i="1"/>
  <c r="T3331" i="1"/>
  <c r="T3332" i="1"/>
  <c r="T3661" i="1"/>
  <c r="T3660" i="1"/>
  <c r="T3657" i="1"/>
  <c r="T3653" i="1"/>
  <c r="T3337" i="1"/>
  <c r="T3338" i="1"/>
  <c r="T3339" i="1"/>
  <c r="T3650" i="1"/>
  <c r="T3629" i="1"/>
  <c r="T3626" i="1"/>
  <c r="T3343" i="1"/>
  <c r="T3625" i="1"/>
  <c r="T3345" i="1"/>
  <c r="T3624" i="1"/>
  <c r="T3623" i="1"/>
  <c r="T3622" i="1"/>
  <c r="T3349" i="1"/>
  <c r="T3621" i="1"/>
  <c r="T3616" i="1"/>
  <c r="T3352" i="1"/>
  <c r="T3353" i="1"/>
  <c r="T3354" i="1"/>
  <c r="T3355" i="1"/>
  <c r="T3615" i="1"/>
  <c r="T3357" i="1"/>
  <c r="T3358" i="1"/>
  <c r="T3359" i="1"/>
  <c r="T3606" i="1"/>
  <c r="T3605" i="1"/>
  <c r="T3362" i="1"/>
  <c r="T3604" i="1"/>
  <c r="T3602" i="1"/>
  <c r="T3601" i="1"/>
  <c r="T3366" i="1"/>
  <c r="T3600" i="1"/>
  <c r="T3599" i="1"/>
  <c r="T3369" i="1"/>
  <c r="T3597" i="1"/>
  <c r="T3371" i="1"/>
  <c r="T3596" i="1"/>
  <c r="T3595" i="1"/>
  <c r="T3594" i="1"/>
  <c r="T3375" i="1"/>
  <c r="T3376" i="1"/>
  <c r="T3377" i="1"/>
  <c r="T3593" i="1"/>
  <c r="T3379" i="1"/>
  <c r="T3380" i="1"/>
  <c r="T3381" i="1"/>
  <c r="T3591" i="1"/>
  <c r="T3588" i="1"/>
  <c r="T3384" i="1"/>
  <c r="T3587" i="1"/>
  <c r="T3585" i="1"/>
  <c r="T3584" i="1"/>
  <c r="T3582" i="1"/>
  <c r="T3579" i="1"/>
  <c r="T3390" i="1"/>
  <c r="T3578" i="1"/>
  <c r="T3577" i="1"/>
  <c r="T3576" i="1"/>
  <c r="T3394" i="1"/>
  <c r="T3572" i="1"/>
  <c r="T3396" i="1"/>
  <c r="T3397" i="1"/>
  <c r="T3571" i="1"/>
  <c r="T3399" i="1"/>
  <c r="T3570" i="1"/>
  <c r="T3401" i="1"/>
  <c r="T3567" i="1"/>
  <c r="T3403" i="1"/>
  <c r="T3563" i="1"/>
  <c r="T3405" i="1"/>
  <c r="T3559" i="1"/>
  <c r="T3407" i="1"/>
  <c r="T3556" i="1"/>
  <c r="T3409" i="1"/>
  <c r="T3555" i="1"/>
  <c r="T3411" i="1"/>
  <c r="T3553" i="1"/>
  <c r="T3550" i="1"/>
  <c r="T3414" i="1"/>
  <c r="T3549" i="1"/>
  <c r="T3548" i="1"/>
  <c r="T3547" i="1"/>
  <c r="T3418" i="1"/>
  <c r="T3546" i="1"/>
  <c r="T3544" i="1"/>
  <c r="T3421" i="1"/>
  <c r="T3422" i="1"/>
  <c r="T3541" i="1"/>
  <c r="T3424" i="1"/>
  <c r="T3536" i="1"/>
  <c r="T3535" i="1"/>
  <c r="T3534" i="1"/>
  <c r="T3533" i="1"/>
  <c r="T3429" i="1"/>
  <c r="T3430" i="1"/>
  <c r="T3431" i="1"/>
  <c r="T3432" i="1"/>
  <c r="T3531" i="1"/>
  <c r="T3529" i="1"/>
  <c r="T3528" i="1"/>
  <c r="T3527" i="1"/>
  <c r="T3526" i="1"/>
  <c r="T3523" i="1"/>
  <c r="T3520" i="1"/>
  <c r="T3440" i="1"/>
  <c r="T3518" i="1"/>
  <c r="T3517" i="1"/>
  <c r="T3516" i="1"/>
  <c r="T3515" i="1"/>
  <c r="T3512" i="1"/>
  <c r="T3446" i="1"/>
  <c r="T3447" i="1"/>
  <c r="T3448" i="1"/>
  <c r="T3511" i="1"/>
  <c r="T3509" i="1"/>
  <c r="T3508" i="1"/>
  <c r="T3452" i="1"/>
  <c r="T3507" i="1"/>
  <c r="T3506" i="1"/>
  <c r="T3455" i="1"/>
  <c r="T3456" i="1"/>
  <c r="T3504" i="1"/>
  <c r="T3502" i="1"/>
  <c r="T3501" i="1"/>
  <c r="T3499" i="1"/>
  <c r="T3461" i="1"/>
  <c r="T3462" i="1"/>
  <c r="T3498" i="1"/>
  <c r="T3496" i="1"/>
  <c r="T3465" i="1"/>
  <c r="T3495" i="1"/>
  <c r="T3467" i="1"/>
  <c r="T3494" i="1"/>
  <c r="T3493" i="1"/>
  <c r="T3492" i="1"/>
  <c r="T3490" i="1"/>
  <c r="T3488" i="1"/>
  <c r="T3473" i="1"/>
  <c r="T3487" i="1"/>
  <c r="T3486" i="1"/>
  <c r="T3476" i="1"/>
  <c r="T3477" i="1"/>
  <c r="T3485" i="1"/>
  <c r="T3482" i="1"/>
  <c r="T3480" i="1"/>
  <c r="T3481" i="1"/>
  <c r="T3479" i="1"/>
  <c r="T3483" i="1"/>
  <c r="T3484" i="1"/>
  <c r="T3478" i="1"/>
  <c r="T3475" i="1"/>
  <c r="T3474" i="1"/>
  <c r="T3472" i="1"/>
  <c r="T3489" i="1"/>
  <c r="T3471" i="1"/>
  <c r="T3491" i="1"/>
  <c r="T3470" i="1"/>
  <c r="T3469" i="1"/>
  <c r="T3468" i="1"/>
  <c r="T3466" i="1"/>
  <c r="T3464" i="1"/>
  <c r="T3497" i="1"/>
  <c r="T3463" i="1"/>
  <c r="T3460" i="1"/>
  <c r="T3500" i="1"/>
  <c r="T3459" i="1"/>
  <c r="T3458" i="1"/>
  <c r="T3503" i="1"/>
  <c r="T3457" i="1"/>
  <c r="T3505" i="1"/>
  <c r="T3454" i="1"/>
  <c r="T3453" i="1"/>
  <c r="T3451" i="1"/>
  <c r="T3450" i="1"/>
  <c r="T3510" i="1"/>
  <c r="T3449" i="1"/>
  <c r="T3445" i="1"/>
  <c r="T3513" i="1"/>
  <c r="T3514" i="1"/>
  <c r="T3444" i="1"/>
  <c r="T3443" i="1"/>
  <c r="T3442" i="1"/>
  <c r="T3441" i="1"/>
  <c r="T3519" i="1"/>
  <c r="T3439" i="1"/>
  <c r="T3521" i="1"/>
  <c r="T3522" i="1"/>
  <c r="T3438" i="1"/>
  <c r="T3524" i="1"/>
  <c r="T3525" i="1"/>
  <c r="T3437" i="1"/>
  <c r="T3436" i="1"/>
  <c r="T3435" i="1"/>
  <c r="T3434" i="1"/>
  <c r="T3530" i="1"/>
  <c r="T3433" i="1"/>
  <c r="T3532" i="1"/>
  <c r="T3428" i="1"/>
  <c r="T3427" i="1"/>
  <c r="T3426" i="1"/>
  <c r="T3425" i="1"/>
  <c r="T3537" i="1"/>
  <c r="T3538" i="1"/>
  <c r="T3539" i="1"/>
  <c r="T3540" i="1"/>
  <c r="T3423" i="1"/>
  <c r="T3542" i="1"/>
  <c r="T3543" i="1"/>
  <c r="T3420" i="1"/>
  <c r="T3545" i="1"/>
  <c r="T3419" i="1"/>
  <c r="T3417" i="1"/>
  <c r="T3416" i="1"/>
  <c r="T3415" i="1"/>
  <c r="T3413" i="1"/>
  <c r="T3551" i="1"/>
  <c r="T3552" i="1"/>
  <c r="T3412" i="1"/>
  <c r="T3554" i="1"/>
  <c r="T3410" i="1"/>
  <c r="T3408" i="1"/>
  <c r="T3557" i="1"/>
  <c r="T3558" i="1"/>
  <c r="T3406" i="1"/>
  <c r="T3560" i="1"/>
  <c r="T3561" i="1"/>
  <c r="T3562" i="1"/>
  <c r="T3404" i="1"/>
  <c r="T3564" i="1"/>
  <c r="T3565" i="1"/>
  <c r="T3566" i="1"/>
  <c r="T3402" i="1"/>
  <c r="T3568" i="1"/>
  <c r="T3569" i="1"/>
  <c r="T3400" i="1"/>
  <c r="T3398" i="1"/>
  <c r="T3395" i="1"/>
  <c r="T3573" i="1"/>
  <c r="T3574" i="1"/>
  <c r="T3575" i="1"/>
  <c r="T3393" i="1"/>
  <c r="T3392" i="1"/>
  <c r="T3391" i="1"/>
  <c r="T3389" i="1"/>
  <c r="T3580" i="1"/>
  <c r="T3581" i="1"/>
  <c r="T3388" i="1"/>
  <c r="T3583" i="1"/>
  <c r="T3387" i="1"/>
  <c r="T3386" i="1"/>
  <c r="T3586" i="1"/>
  <c r="T3385" i="1"/>
  <c r="T3383" i="1"/>
  <c r="T3589" i="1"/>
  <c r="T3590" i="1"/>
  <c r="T3382" i="1"/>
  <c r="T3592" i="1"/>
  <c r="T3378" i="1"/>
  <c r="T3374" i="1"/>
  <c r="T3373" i="1"/>
  <c r="T3372" i="1"/>
  <c r="T3370" i="1"/>
  <c r="T3598" i="1"/>
  <c r="T3368" i="1"/>
  <c r="T3367" i="1"/>
  <c r="T3365" i="1"/>
  <c r="T3364" i="1"/>
  <c r="T3603" i="1"/>
  <c r="T3363" i="1"/>
  <c r="T3361" i="1"/>
  <c r="T3360" i="1"/>
  <c r="T3607" i="1"/>
  <c r="T3608" i="1"/>
  <c r="T3609" i="1"/>
  <c r="T3610" i="1"/>
  <c r="T3611" i="1"/>
  <c r="T3612" i="1"/>
  <c r="T3613" i="1"/>
  <c r="T3614" i="1"/>
  <c r="T3356" i="1"/>
  <c r="T3351" i="1"/>
  <c r="T3617" i="1"/>
  <c r="T3618" i="1"/>
  <c r="T3619" i="1"/>
  <c r="T3620" i="1"/>
  <c r="T3350" i="1"/>
  <c r="T3348" i="1"/>
  <c r="T3347" i="1"/>
  <c r="T3346" i="1"/>
  <c r="T3344" i="1"/>
  <c r="T3342" i="1"/>
  <c r="T3627" i="1"/>
  <c r="T3628" i="1"/>
  <c r="T3341" i="1"/>
  <c r="T2976" i="1"/>
  <c r="T2977" i="1"/>
  <c r="T3632" i="1"/>
  <c r="T2979" i="1"/>
  <c r="T3634" i="1"/>
  <c r="T2980" i="1"/>
  <c r="T3636" i="1"/>
  <c r="T2981" i="1"/>
  <c r="T2982" i="1"/>
  <c r="T3054" i="1"/>
  <c r="T3640" i="1"/>
  <c r="T3055" i="1"/>
  <c r="T3056" i="1"/>
  <c r="T3057" i="1"/>
  <c r="T3644" i="1"/>
  <c r="T3058" i="1"/>
  <c r="T3061" i="1"/>
  <c r="T3647" i="1"/>
  <c r="T3062" i="1"/>
  <c r="T3649" i="1"/>
  <c r="T3340" i="1"/>
  <c r="T3651" i="1"/>
  <c r="T3652" i="1"/>
  <c r="T3336" i="1"/>
  <c r="T3654" i="1"/>
  <c r="T3655" i="1"/>
  <c r="T3656" i="1"/>
  <c r="T3335" i="1"/>
  <c r="T3658" i="1"/>
  <c r="T3659" i="1"/>
  <c r="T3334" i="1"/>
  <c r="T3333" i="1"/>
  <c r="T3662" i="1"/>
  <c r="T3330" i="1"/>
  <c r="T3664" i="1"/>
  <c r="T3665" i="1"/>
  <c r="T3328" i="1"/>
  <c r="T3667" i="1"/>
  <c r="T3324" i="1"/>
  <c r="T3669" i="1"/>
  <c r="T3323" i="1"/>
  <c r="T3671" i="1"/>
  <c r="T3672" i="1"/>
  <c r="T3322" i="1"/>
  <c r="T3674" i="1"/>
  <c r="T3675" i="1"/>
  <c r="T3676" i="1"/>
  <c r="T3677" i="1"/>
  <c r="T3319" i="1"/>
  <c r="T3318" i="1"/>
  <c r="T3680" i="1"/>
  <c r="T3315" i="1"/>
  <c r="T3314" i="1"/>
  <c r="T3313" i="1"/>
  <c r="T3312" i="1"/>
  <c r="T3310" i="1"/>
  <c r="T3309" i="1"/>
  <c r="T3308" i="1"/>
  <c r="T3307" i="1"/>
  <c r="T3306" i="1"/>
  <c r="T3690" i="1"/>
  <c r="T3305" i="1"/>
  <c r="T3303" i="1"/>
  <c r="T3302" i="1"/>
  <c r="T3301" i="1"/>
  <c r="T3695" i="1"/>
  <c r="T3300" i="1"/>
  <c r="T3293" i="1"/>
  <c r="T3698" i="1"/>
  <c r="T3699" i="1"/>
  <c r="T3288" i="1"/>
  <c r="T3287" i="1"/>
  <c r="T3286" i="1"/>
  <c r="T3703" i="1"/>
  <c r="T3704" i="1"/>
  <c r="T3284" i="1"/>
  <c r="T3706" i="1"/>
  <c r="T3283" i="1"/>
  <c r="T3282" i="1"/>
  <c r="T3281" i="1"/>
  <c r="T3277" i="1"/>
  <c r="T3711" i="1"/>
  <c r="T3276" i="1"/>
  <c r="T3275" i="1"/>
  <c r="T3274" i="1"/>
  <c r="T3270" i="1"/>
  <c r="T3269" i="1"/>
  <c r="T3717" i="1"/>
  <c r="T3268" i="1"/>
  <c r="T3719" i="1"/>
  <c r="T3720" i="1"/>
  <c r="T3721" i="1"/>
  <c r="T3266" i="1"/>
  <c r="T3265" i="1"/>
  <c r="T3724" i="1"/>
  <c r="T3725" i="1"/>
  <c r="T3726" i="1"/>
  <c r="T3727" i="1"/>
  <c r="T3264" i="1"/>
  <c r="T3263" i="1"/>
  <c r="T3063" i="1"/>
  <c r="T3064" i="1"/>
  <c r="T3065" i="1"/>
  <c r="T3066" i="1"/>
  <c r="T3734" i="1"/>
  <c r="T3067" i="1"/>
  <c r="T3070" i="1"/>
  <c r="T3737" i="1"/>
  <c r="T3738" i="1"/>
  <c r="T3071" i="1"/>
  <c r="T3740" i="1"/>
  <c r="T3741" i="1"/>
  <c r="T3073" i="1"/>
  <c r="T3074" i="1"/>
  <c r="T3075" i="1"/>
  <c r="T3077" i="1"/>
  <c r="T3078" i="1"/>
  <c r="T3080" i="1"/>
  <c r="T3081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082" i="1"/>
  <c r="T3791" i="1"/>
  <c r="T3083" i="1"/>
  <c r="T3084" i="1"/>
  <c r="T3085" i="1"/>
  <c r="T3086" i="1"/>
  <c r="T3796" i="1"/>
  <c r="T3797" i="1"/>
  <c r="T3087" i="1"/>
  <c r="T3089" i="1"/>
  <c r="T3090" i="1"/>
  <c r="T3091" i="1"/>
  <c r="T3092" i="1"/>
  <c r="T3093" i="1"/>
  <c r="T3094" i="1"/>
  <c r="T3096" i="1"/>
  <c r="T3097" i="1"/>
  <c r="T3098" i="1"/>
  <c r="T3808" i="1"/>
  <c r="T3100" i="1"/>
  <c r="T3810" i="1"/>
  <c r="T3811" i="1"/>
  <c r="T3239" i="1"/>
  <c r="T3813" i="1"/>
  <c r="T3814" i="1"/>
  <c r="T3238" i="1"/>
  <c r="T3237" i="1"/>
  <c r="T3817" i="1"/>
  <c r="T3235" i="1"/>
  <c r="T3234" i="1"/>
  <c r="T3233" i="1"/>
  <c r="T3232" i="1"/>
  <c r="T3822" i="1"/>
  <c r="T3231" i="1"/>
  <c r="T3824" i="1"/>
  <c r="T3230" i="1"/>
  <c r="T3826" i="1"/>
  <c r="T3227" i="1"/>
  <c r="T3828" i="1"/>
  <c r="T3829" i="1"/>
  <c r="T3226" i="1"/>
  <c r="T3225" i="1"/>
  <c r="T3224" i="1"/>
  <c r="T3222" i="1"/>
  <c r="T3221" i="1"/>
  <c r="T3835" i="1"/>
  <c r="T3836" i="1"/>
  <c r="T3837" i="1"/>
  <c r="T3219" i="1"/>
  <c r="T3839" i="1"/>
  <c r="T3840" i="1"/>
  <c r="T3217" i="1"/>
  <c r="T3842" i="1"/>
  <c r="T3101" i="1"/>
  <c r="T3844" i="1"/>
  <c r="T3102" i="1"/>
  <c r="T3105" i="1"/>
  <c r="T3107" i="1"/>
  <c r="T3109" i="1"/>
  <c r="T3110" i="1"/>
  <c r="T3111" i="1"/>
  <c r="T3851" i="1"/>
  <c r="T3112" i="1"/>
  <c r="T3853" i="1"/>
  <c r="T3113" i="1"/>
  <c r="T3114" i="1"/>
  <c r="T3115" i="1"/>
  <c r="T3116" i="1"/>
  <c r="T3118" i="1"/>
  <c r="T3121" i="1"/>
  <c r="T3860" i="1"/>
  <c r="T3130" i="1"/>
  <c r="T3131" i="1"/>
  <c r="T3132" i="1"/>
  <c r="T3133" i="1"/>
  <c r="T3134" i="1"/>
  <c r="T3137" i="1"/>
  <c r="T3867" i="1"/>
  <c r="T3139" i="1"/>
  <c r="T3146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147" i="1"/>
  <c r="T3149" i="1"/>
  <c r="T3150" i="1"/>
  <c r="T3151" i="1"/>
  <c r="T3152" i="1"/>
  <c r="T3153" i="1"/>
  <c r="T3155" i="1"/>
  <c r="T3156" i="1"/>
  <c r="T3899" i="1"/>
  <c r="T3900" i="1"/>
  <c r="T3158" i="1"/>
  <c r="T3159" i="1"/>
  <c r="T3160" i="1"/>
  <c r="T3904" i="1"/>
  <c r="T3161" i="1"/>
  <c r="T3162" i="1"/>
  <c r="T3907" i="1"/>
  <c r="T3908" i="1"/>
  <c r="T3164" i="1"/>
  <c r="T3165" i="1"/>
  <c r="T3166" i="1"/>
  <c r="T3167" i="1"/>
  <c r="T3168" i="1"/>
  <c r="T3169" i="1"/>
  <c r="T3170" i="1"/>
  <c r="T3916" i="1"/>
  <c r="T3917" i="1"/>
  <c r="T3918" i="1"/>
  <c r="T3919" i="1"/>
  <c r="T3920" i="1"/>
  <c r="T3921" i="1"/>
  <c r="T3922" i="1"/>
  <c r="T3923" i="1"/>
  <c r="T3171" i="1"/>
  <c r="T3925" i="1"/>
  <c r="T3172" i="1"/>
  <c r="T3174" i="1"/>
  <c r="T3928" i="1"/>
  <c r="T3929" i="1"/>
  <c r="T3175" i="1"/>
  <c r="T3176" i="1"/>
  <c r="T3932" i="1"/>
  <c r="T3177" i="1"/>
  <c r="T3178" i="1"/>
  <c r="T3179" i="1"/>
  <c r="T3181" i="1"/>
  <c r="T3937" i="1"/>
  <c r="T3184" i="1"/>
  <c r="T3185" i="1"/>
  <c r="T3186" i="1"/>
  <c r="T3941" i="1"/>
  <c r="T3189" i="1"/>
  <c r="T3193" i="1"/>
  <c r="T3196" i="1"/>
  <c r="T3197" i="1"/>
  <c r="T3198" i="1"/>
  <c r="T3201" i="1"/>
  <c r="T3202" i="1"/>
  <c r="T3204" i="1"/>
  <c r="T3950" i="1"/>
  <c r="T3951" i="1"/>
  <c r="T3205" i="1"/>
  <c r="T3953" i="1"/>
  <c r="T3206" i="1"/>
  <c r="T3208" i="1"/>
  <c r="T3956" i="1"/>
  <c r="T3209" i="1"/>
  <c r="T3210" i="1"/>
  <c r="T3211" i="1"/>
  <c r="T3212" i="1"/>
  <c r="T3213" i="1"/>
  <c r="T3214" i="1"/>
  <c r="T3963" i="1"/>
  <c r="T3964" i="1"/>
  <c r="T3965" i="1"/>
  <c r="T3243" i="1"/>
  <c r="T3244" i="1"/>
  <c r="T3245" i="1"/>
  <c r="T3247" i="1"/>
  <c r="T3248" i="1"/>
  <c r="T3250" i="1"/>
  <c r="T3251" i="1"/>
  <c r="T3252" i="1"/>
  <c r="T3253" i="1"/>
  <c r="T3255" i="1"/>
  <c r="T3976" i="1"/>
  <c r="T3258" i="1"/>
  <c r="T3260" i="1"/>
  <c r="T3261" i="1"/>
  <c r="T3262" i="1"/>
  <c r="T3981" i="1"/>
  <c r="T3630" i="1"/>
  <c r="T3631" i="1"/>
  <c r="T3984" i="1"/>
  <c r="T3633" i="1"/>
  <c r="T3986" i="1"/>
  <c r="T3635" i="1"/>
  <c r="T3988" i="1"/>
  <c r="T3989" i="1"/>
  <c r="T3637" i="1"/>
  <c r="T3638" i="1"/>
  <c r="T3992" i="1"/>
  <c r="T3639" i="1"/>
  <c r="T3641" i="1"/>
  <c r="T3642" i="1"/>
  <c r="T3643" i="1"/>
  <c r="T3997" i="1"/>
  <c r="T3645" i="1"/>
  <c r="T3999" i="1"/>
  <c r="T3646" i="1"/>
  <c r="T3648" i="1"/>
  <c r="T3790" i="1"/>
  <c r="T4003" i="1"/>
  <c r="T3792" i="1"/>
  <c r="T3793" i="1"/>
  <c r="T3794" i="1"/>
  <c r="T3795" i="1"/>
  <c r="T3798" i="1"/>
  <c r="T3799" i="1"/>
  <c r="T4010" i="1"/>
  <c r="T4011" i="1"/>
  <c r="T3800" i="1"/>
  <c r="T4013" i="1"/>
  <c r="T4014" i="1"/>
  <c r="T3801" i="1"/>
  <c r="T3802" i="1"/>
  <c r="T3803" i="1"/>
  <c r="T4018" i="1"/>
  <c r="T3804" i="1"/>
  <c r="T4020" i="1"/>
  <c r="T3805" i="1"/>
  <c r="T3806" i="1"/>
  <c r="T3807" i="1"/>
  <c r="T3809" i="1"/>
  <c r="T3955" i="1"/>
  <c r="T3957" i="1"/>
  <c r="T4027" i="1"/>
  <c r="T3958" i="1"/>
  <c r="T3959" i="1"/>
  <c r="T3960" i="1"/>
  <c r="T3961" i="1"/>
  <c r="T3962" i="1"/>
  <c r="T3966" i="1"/>
  <c r="T3967" i="1"/>
  <c r="T4035" i="1"/>
  <c r="T3968" i="1"/>
  <c r="T3969" i="1"/>
  <c r="T3970" i="1"/>
  <c r="T3971" i="1"/>
  <c r="T3972" i="1"/>
  <c r="T3973" i="1"/>
  <c r="T3974" i="1"/>
  <c r="T4043" i="1"/>
  <c r="T3975" i="1"/>
  <c r="T4045" i="1"/>
  <c r="T3977" i="1"/>
  <c r="T4047" i="1"/>
  <c r="T3978" i="1"/>
  <c r="T3979" i="1"/>
  <c r="T4050" i="1"/>
  <c r="T3980" i="1"/>
  <c r="T3982" i="1"/>
  <c r="T3983" i="1"/>
  <c r="T3985" i="1"/>
  <c r="T4055" i="1"/>
  <c r="T3987" i="1"/>
  <c r="T4057" i="1"/>
  <c r="T3990" i="1"/>
  <c r="T4059" i="1"/>
  <c r="T3991" i="1"/>
  <c r="T4061" i="1"/>
  <c r="T4062" i="1"/>
  <c r="T3993" i="1"/>
  <c r="T3994" i="1"/>
  <c r="T4065" i="1"/>
  <c r="T4066" i="1"/>
  <c r="T3995" i="1"/>
  <c r="T3996" i="1"/>
  <c r="T3998" i="1"/>
  <c r="T4000" i="1"/>
  <c r="T4071" i="1"/>
  <c r="T4001" i="1"/>
  <c r="T4073" i="1"/>
  <c r="T4074" i="1"/>
  <c r="T4002" i="1"/>
  <c r="T4076" i="1"/>
  <c r="T4077" i="1"/>
  <c r="T4004" i="1"/>
  <c r="T4005" i="1"/>
  <c r="T4080" i="1"/>
  <c r="T4006" i="1"/>
  <c r="T4007" i="1"/>
  <c r="T4008" i="1"/>
  <c r="T4009" i="1"/>
  <c r="T4012" i="1"/>
  <c r="T4086" i="1"/>
  <c r="T4015" i="1"/>
  <c r="T4016" i="1"/>
  <c r="T4017" i="1"/>
  <c r="T4090" i="1"/>
  <c r="T4019" i="1"/>
  <c r="T4021" i="1"/>
  <c r="T4022" i="1"/>
  <c r="T4023" i="1"/>
  <c r="T4095" i="1"/>
  <c r="T4024" i="1"/>
  <c r="T4097" i="1"/>
  <c r="T4098" i="1"/>
  <c r="T4099" i="1"/>
  <c r="T4025" i="1"/>
  <c r="T4026" i="1"/>
  <c r="T4028" i="1"/>
  <c r="T4029" i="1"/>
  <c r="T4030" i="1"/>
  <c r="T4031" i="1"/>
  <c r="T4106" i="1"/>
  <c r="T4107" i="1"/>
  <c r="T4032" i="1"/>
  <c r="T4033" i="1"/>
  <c r="T4034" i="1"/>
  <c r="T4111" i="1"/>
  <c r="T4112" i="1"/>
  <c r="T4036" i="1"/>
  <c r="T4114" i="1"/>
  <c r="T4037" i="1"/>
  <c r="T3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4115" i="1"/>
  <c r="U4115" i="1" s="1"/>
  <c r="S4113" i="1"/>
  <c r="U4113" i="1" s="1"/>
  <c r="S4110" i="1"/>
  <c r="U4110" i="1" s="1"/>
  <c r="S526" i="1"/>
  <c r="U526" i="1" s="1"/>
  <c r="S4109" i="1"/>
  <c r="U4109" i="1" s="1"/>
  <c r="S528" i="1"/>
  <c r="U528" i="1" s="1"/>
  <c r="S4108" i="1"/>
  <c r="U4108" i="1" s="1"/>
  <c r="S4105" i="1"/>
  <c r="U4105" i="1" s="1"/>
  <c r="S531" i="1"/>
  <c r="U531" i="1" s="1"/>
  <c r="S4104" i="1"/>
  <c r="U4104" i="1" s="1"/>
  <c r="S4103" i="1"/>
  <c r="U4103" i="1" s="1"/>
  <c r="S4102" i="1"/>
  <c r="U4102" i="1" s="1"/>
  <c r="S535" i="1"/>
  <c r="U535" i="1" s="1"/>
  <c r="S536" i="1"/>
  <c r="U536" i="1" s="1"/>
  <c r="S537" i="1"/>
  <c r="U537" i="1" s="1"/>
  <c r="S538" i="1"/>
  <c r="U538" i="1" s="1"/>
  <c r="S4101" i="1"/>
  <c r="U4101" i="1" s="1"/>
  <c r="S4100" i="1"/>
  <c r="U4100" i="1" s="1"/>
  <c r="S541" i="1"/>
  <c r="U541" i="1" s="1"/>
  <c r="S523" i="1"/>
  <c r="U523" i="1" s="1"/>
  <c r="S524" i="1"/>
  <c r="U524" i="1" s="1"/>
  <c r="S525" i="1"/>
  <c r="U525" i="1" s="1"/>
  <c r="S545" i="1"/>
  <c r="U545" i="1" s="1"/>
  <c r="S527" i="1"/>
  <c r="U527" i="1" s="1"/>
  <c r="S547" i="1"/>
  <c r="U547" i="1" s="1"/>
  <c r="S529" i="1"/>
  <c r="U529" i="1" s="1"/>
  <c r="S549" i="1"/>
  <c r="U549" i="1" s="1"/>
  <c r="S550" i="1"/>
  <c r="U550" i="1" s="1"/>
  <c r="S551" i="1"/>
  <c r="U551" i="1" s="1"/>
  <c r="S552" i="1"/>
  <c r="U552" i="1" s="1"/>
  <c r="S530" i="1"/>
  <c r="U530" i="1" s="1"/>
  <c r="S554" i="1"/>
  <c r="U554" i="1" s="1"/>
  <c r="S532" i="1"/>
  <c r="U532" i="1" s="1"/>
  <c r="S533" i="1"/>
  <c r="U533" i="1" s="1"/>
  <c r="S557" i="1"/>
  <c r="U557" i="1" s="1"/>
  <c r="S534" i="1"/>
  <c r="U534" i="1" s="1"/>
  <c r="S559" i="1"/>
  <c r="U559" i="1" s="1"/>
  <c r="S539" i="1"/>
  <c r="U539" i="1" s="1"/>
  <c r="S540" i="1"/>
  <c r="U540" i="1" s="1"/>
  <c r="S562" i="1"/>
  <c r="U562" i="1" s="1"/>
  <c r="S542" i="1"/>
  <c r="U542" i="1" s="1"/>
  <c r="S564" i="1"/>
  <c r="U564" i="1" s="1"/>
  <c r="S565" i="1"/>
  <c r="U565" i="1" s="1"/>
  <c r="S566" i="1"/>
  <c r="U566" i="1" s="1"/>
  <c r="S567" i="1"/>
  <c r="U567" i="1" s="1"/>
  <c r="S543" i="1"/>
  <c r="U543" i="1" s="1"/>
  <c r="S544" i="1"/>
  <c r="U544" i="1" s="1"/>
  <c r="S570" i="1"/>
  <c r="U570" i="1" s="1"/>
  <c r="S571" i="1"/>
  <c r="U571" i="1" s="1"/>
  <c r="S546" i="1"/>
  <c r="U546" i="1" s="1"/>
  <c r="S548" i="1"/>
  <c r="U548" i="1" s="1"/>
  <c r="S553" i="1"/>
  <c r="U553" i="1" s="1"/>
  <c r="S555" i="1"/>
  <c r="U555" i="1" s="1"/>
  <c r="S576" i="1"/>
  <c r="U576" i="1" s="1"/>
  <c r="S577" i="1"/>
  <c r="U577" i="1" s="1"/>
  <c r="S556" i="1"/>
  <c r="U556" i="1" s="1"/>
  <c r="S558" i="1"/>
  <c r="U558" i="1" s="1"/>
  <c r="S580" i="1"/>
  <c r="U580" i="1" s="1"/>
  <c r="S560" i="1"/>
  <c r="U560" i="1" s="1"/>
  <c r="S561" i="1"/>
  <c r="U561" i="1" s="1"/>
  <c r="S563" i="1"/>
  <c r="U563" i="1" s="1"/>
  <c r="S568" i="1"/>
  <c r="U568" i="1" s="1"/>
  <c r="S569" i="1"/>
  <c r="U569" i="1" s="1"/>
  <c r="S572" i="1"/>
  <c r="U572" i="1" s="1"/>
  <c r="S587" i="1"/>
  <c r="U587" i="1" s="1"/>
  <c r="S573" i="1"/>
  <c r="U573" i="1" s="1"/>
  <c r="S589" i="1"/>
  <c r="U589" i="1" s="1"/>
  <c r="S590" i="1"/>
  <c r="U590" i="1" s="1"/>
  <c r="S574" i="1"/>
  <c r="U574" i="1" s="1"/>
  <c r="S592" i="1"/>
  <c r="U592" i="1" s="1"/>
  <c r="S575" i="1"/>
  <c r="U575" i="1" s="1"/>
  <c r="S578" i="1"/>
  <c r="U578" i="1" s="1"/>
  <c r="S595" i="1"/>
  <c r="U595" i="1" s="1"/>
  <c r="S579" i="1"/>
  <c r="U579" i="1" s="1"/>
  <c r="S581" i="1"/>
  <c r="U581" i="1" s="1"/>
  <c r="S582" i="1"/>
  <c r="U582" i="1" s="1"/>
  <c r="S583" i="1"/>
  <c r="U583" i="1" s="1"/>
  <c r="S584" i="1"/>
  <c r="U584" i="1" s="1"/>
  <c r="S585" i="1"/>
  <c r="U585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586" i="1"/>
  <c r="U586" i="1" s="1"/>
  <c r="S588" i="1"/>
  <c r="U588" i="1" s="1"/>
  <c r="S591" i="1"/>
  <c r="U591" i="1" s="1"/>
  <c r="S665" i="1"/>
  <c r="U665" i="1" s="1"/>
  <c r="S593" i="1"/>
  <c r="U593" i="1" s="1"/>
  <c r="S594" i="1"/>
  <c r="U594" i="1" s="1"/>
  <c r="S596" i="1"/>
  <c r="U596" i="1" s="1"/>
  <c r="S669" i="1"/>
  <c r="U669" i="1" s="1"/>
  <c r="S597" i="1"/>
  <c r="U597" i="1" s="1"/>
  <c r="S671" i="1"/>
  <c r="U671" i="1" s="1"/>
  <c r="S672" i="1"/>
  <c r="U672" i="1" s="1"/>
  <c r="S598" i="1"/>
  <c r="U598" i="1" s="1"/>
  <c r="S599" i="1"/>
  <c r="U599" i="1" s="1"/>
  <c r="S600" i="1"/>
  <c r="U600" i="1" s="1"/>
  <c r="S601" i="1"/>
  <c r="U601" i="1" s="1"/>
  <c r="S662" i="1"/>
  <c r="U662" i="1" s="1"/>
  <c r="S678" i="1"/>
  <c r="U678" i="1" s="1"/>
  <c r="S679" i="1"/>
  <c r="U679" i="1" s="1"/>
  <c r="S663" i="1"/>
  <c r="U663" i="1" s="1"/>
  <c r="S664" i="1"/>
  <c r="U664" i="1" s="1"/>
  <c r="S666" i="1"/>
  <c r="U666" i="1" s="1"/>
  <c r="S667" i="1"/>
  <c r="U667" i="1" s="1"/>
  <c r="S668" i="1"/>
  <c r="U668" i="1" s="1"/>
  <c r="S670" i="1"/>
  <c r="U670" i="1" s="1"/>
  <c r="S673" i="1"/>
  <c r="U673" i="1" s="1"/>
  <c r="S674" i="1"/>
  <c r="U674" i="1" s="1"/>
  <c r="S688" i="1"/>
  <c r="U688" i="1" s="1"/>
  <c r="S689" i="1"/>
  <c r="U689" i="1" s="1"/>
  <c r="S675" i="1"/>
  <c r="U675" i="1" s="1"/>
  <c r="S676" i="1"/>
  <c r="U676" i="1" s="1"/>
  <c r="S677" i="1"/>
  <c r="U677" i="1" s="1"/>
  <c r="S680" i="1"/>
  <c r="U680" i="1" s="1"/>
  <c r="S694" i="1"/>
  <c r="U694" i="1" s="1"/>
  <c r="S681" i="1"/>
  <c r="U681" i="1" s="1"/>
  <c r="S682" i="1"/>
  <c r="U682" i="1" s="1"/>
  <c r="S683" i="1"/>
  <c r="U683" i="1" s="1"/>
  <c r="S698" i="1"/>
  <c r="U698" i="1" s="1"/>
  <c r="S699" i="1"/>
  <c r="U699" i="1" s="1"/>
  <c r="S684" i="1"/>
  <c r="U684" i="1" s="1"/>
  <c r="S685" i="1"/>
  <c r="U685" i="1" s="1"/>
  <c r="S702" i="1"/>
  <c r="U702" i="1" s="1"/>
  <c r="S703" i="1"/>
  <c r="U703" i="1" s="1"/>
  <c r="S686" i="1"/>
  <c r="U686" i="1" s="1"/>
  <c r="S687" i="1"/>
  <c r="U687" i="1" s="1"/>
  <c r="S706" i="1"/>
  <c r="U706" i="1" s="1"/>
  <c r="S707" i="1"/>
  <c r="U707" i="1" s="1"/>
  <c r="S708" i="1"/>
  <c r="U708" i="1" s="1"/>
  <c r="S709" i="1"/>
  <c r="U709" i="1" s="1"/>
  <c r="S710" i="1"/>
  <c r="U710" i="1" s="1"/>
  <c r="S690" i="1"/>
  <c r="U690" i="1" s="1"/>
  <c r="S712" i="1"/>
  <c r="U712" i="1" s="1"/>
  <c r="S713" i="1"/>
  <c r="U713" i="1" s="1"/>
  <c r="S691" i="1"/>
  <c r="U691" i="1" s="1"/>
  <c r="S715" i="1"/>
  <c r="U715" i="1" s="1"/>
  <c r="S692" i="1"/>
  <c r="U692" i="1" s="1"/>
  <c r="S693" i="1"/>
  <c r="U693" i="1" s="1"/>
  <c r="S695" i="1"/>
  <c r="U695" i="1" s="1"/>
  <c r="S696" i="1"/>
  <c r="U696" i="1" s="1"/>
  <c r="S697" i="1"/>
  <c r="U697" i="1" s="1"/>
  <c r="S700" i="1"/>
  <c r="U700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01" i="1"/>
  <c r="U701" i="1" s="1"/>
  <c r="S704" i="1"/>
  <c r="U704" i="1" s="1"/>
  <c r="S764" i="1"/>
  <c r="U764" i="1" s="1"/>
  <c r="S765" i="1"/>
  <c r="U765" i="1" s="1"/>
  <c r="S705" i="1"/>
  <c r="U705" i="1" s="1"/>
  <c r="S711" i="1"/>
  <c r="U711" i="1" s="1"/>
  <c r="S768" i="1"/>
  <c r="U768" i="1" s="1"/>
  <c r="S714" i="1"/>
  <c r="U714" i="1" s="1"/>
  <c r="S716" i="1"/>
  <c r="U716" i="1" s="1"/>
  <c r="S717" i="1"/>
  <c r="U717" i="1" s="1"/>
  <c r="S718" i="1"/>
  <c r="U718" i="1" s="1"/>
  <c r="S719" i="1"/>
  <c r="U719" i="1" s="1"/>
  <c r="S720" i="1"/>
  <c r="U720" i="1" s="1"/>
  <c r="S775" i="1"/>
  <c r="U775" i="1" s="1"/>
  <c r="S721" i="1"/>
  <c r="U721" i="1" s="1"/>
  <c r="S762" i="1"/>
  <c r="U762" i="1" s="1"/>
  <c r="S763" i="1"/>
  <c r="U763" i="1" s="1"/>
  <c r="S766" i="1"/>
  <c r="U766" i="1" s="1"/>
  <c r="S767" i="1"/>
  <c r="U767" i="1" s="1"/>
  <c r="S769" i="1"/>
  <c r="U769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770" i="1"/>
  <c r="U770" i="1" s="1"/>
  <c r="S771" i="1"/>
  <c r="U771" i="1" s="1"/>
  <c r="S864" i="1"/>
  <c r="U864" i="1" s="1"/>
  <c r="S772" i="1"/>
  <c r="U772" i="1" s="1"/>
  <c r="S773" i="1"/>
  <c r="U773" i="1" s="1"/>
  <c r="S774" i="1"/>
  <c r="U774" i="1" s="1"/>
  <c r="S776" i="1"/>
  <c r="U776" i="1" s="1"/>
  <c r="S777" i="1"/>
  <c r="U777" i="1" s="1"/>
  <c r="S778" i="1"/>
  <c r="U778" i="1" s="1"/>
  <c r="S779" i="1"/>
  <c r="U779" i="1" s="1"/>
  <c r="S872" i="1"/>
  <c r="U872" i="1" s="1"/>
  <c r="S780" i="1"/>
  <c r="U780" i="1" s="1"/>
  <c r="S781" i="1"/>
  <c r="U781" i="1" s="1"/>
  <c r="S862" i="1"/>
  <c r="U862" i="1" s="1"/>
  <c r="S863" i="1"/>
  <c r="U863" i="1" s="1"/>
  <c r="S865" i="1"/>
  <c r="U865" i="1" s="1"/>
  <c r="S878" i="1"/>
  <c r="U878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3" i="1"/>
  <c r="U873" i="1" s="1"/>
  <c r="S874" i="1"/>
  <c r="U874" i="1" s="1"/>
  <c r="S875" i="1"/>
  <c r="U875" i="1" s="1"/>
  <c r="S876" i="1"/>
  <c r="U876" i="1" s="1"/>
  <c r="S877" i="1"/>
  <c r="U877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12" i="1"/>
  <c r="U912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20" i="1"/>
  <c r="U920" i="1" s="1"/>
  <c r="S908" i="1"/>
  <c r="U908" i="1" s="1"/>
  <c r="S909" i="1"/>
  <c r="U909" i="1" s="1"/>
  <c r="S910" i="1"/>
  <c r="U910" i="1" s="1"/>
  <c r="S911" i="1"/>
  <c r="U911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1" i="1"/>
  <c r="U921" i="1" s="1"/>
  <c r="S933" i="1"/>
  <c r="U933" i="1" s="1"/>
  <c r="S922" i="1"/>
  <c r="U922" i="1" s="1"/>
  <c r="S923" i="1"/>
  <c r="U923" i="1" s="1"/>
  <c r="S936" i="1"/>
  <c r="U936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4" i="1"/>
  <c r="U934" i="1" s="1"/>
  <c r="S947" i="1"/>
  <c r="U947" i="1" s="1"/>
  <c r="S935" i="1"/>
  <c r="U935" i="1" s="1"/>
  <c r="S937" i="1"/>
  <c r="U937" i="1" s="1"/>
  <c r="S950" i="1"/>
  <c r="U950" i="1" s="1"/>
  <c r="S951" i="1"/>
  <c r="U951" i="1" s="1"/>
  <c r="S952" i="1"/>
  <c r="U952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8" i="1"/>
  <c r="U948" i="1" s="1"/>
  <c r="S949" i="1"/>
  <c r="U949" i="1" s="1"/>
  <c r="S953" i="1"/>
  <c r="U953" i="1" s="1"/>
  <c r="S954" i="1"/>
  <c r="U954" i="1" s="1"/>
  <c r="S966" i="1"/>
  <c r="U966" i="1" s="1"/>
  <c r="S955" i="1"/>
  <c r="U955" i="1" s="1"/>
  <c r="S956" i="1"/>
  <c r="U956" i="1" s="1"/>
  <c r="S957" i="1"/>
  <c r="U957" i="1" s="1"/>
  <c r="S958" i="1"/>
  <c r="U958" i="1" s="1"/>
  <c r="S971" i="1"/>
  <c r="U971" i="1" s="1"/>
  <c r="S972" i="1"/>
  <c r="U972" i="1" s="1"/>
  <c r="S959" i="1"/>
  <c r="U959" i="1" s="1"/>
  <c r="S960" i="1"/>
  <c r="U960" i="1" s="1"/>
  <c r="S961" i="1"/>
  <c r="U961" i="1" s="1"/>
  <c r="S962" i="1"/>
  <c r="U962" i="1" s="1"/>
  <c r="S963" i="1"/>
  <c r="U963" i="1" s="1"/>
  <c r="S978" i="1"/>
  <c r="U978" i="1" s="1"/>
  <c r="S979" i="1"/>
  <c r="U979" i="1" s="1"/>
  <c r="S980" i="1"/>
  <c r="U980" i="1" s="1"/>
  <c r="S964" i="1"/>
  <c r="U964" i="1" s="1"/>
  <c r="S965" i="1"/>
  <c r="U965" i="1" s="1"/>
  <c r="S967" i="1"/>
  <c r="U967" i="1" s="1"/>
  <c r="S968" i="1"/>
  <c r="U968" i="1" s="1"/>
  <c r="S985" i="1"/>
  <c r="U985" i="1" s="1"/>
  <c r="S969" i="1"/>
  <c r="U969" i="1" s="1"/>
  <c r="S987" i="1"/>
  <c r="U987" i="1" s="1"/>
  <c r="S988" i="1"/>
  <c r="U988" i="1" s="1"/>
  <c r="S989" i="1"/>
  <c r="U989" i="1" s="1"/>
  <c r="S990" i="1"/>
  <c r="U990" i="1" s="1"/>
  <c r="S970" i="1"/>
  <c r="U970" i="1" s="1"/>
  <c r="S973" i="1"/>
  <c r="U973" i="1" s="1"/>
  <c r="S993" i="1"/>
  <c r="U993" i="1" s="1"/>
  <c r="S974" i="1"/>
  <c r="U974" i="1" s="1"/>
  <c r="S975" i="1"/>
  <c r="U975" i="1" s="1"/>
  <c r="S976" i="1"/>
  <c r="U976" i="1" s="1"/>
  <c r="S977" i="1"/>
  <c r="U977" i="1" s="1"/>
  <c r="S981" i="1"/>
  <c r="U981" i="1" s="1"/>
  <c r="S982" i="1"/>
  <c r="U982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983" i="1"/>
  <c r="U983" i="1" s="1"/>
  <c r="S1067" i="1"/>
  <c r="U1067" i="1" s="1"/>
  <c r="S984" i="1"/>
  <c r="U984" i="1" s="1"/>
  <c r="S986" i="1"/>
  <c r="U986" i="1" s="1"/>
  <c r="S991" i="1"/>
  <c r="U991" i="1" s="1"/>
  <c r="S992" i="1"/>
  <c r="U992" i="1" s="1"/>
  <c r="S994" i="1"/>
  <c r="U994" i="1" s="1"/>
  <c r="S1073" i="1"/>
  <c r="U1073" i="1" s="1"/>
  <c r="S995" i="1"/>
  <c r="U995" i="1" s="1"/>
  <c r="S996" i="1"/>
  <c r="U996" i="1" s="1"/>
  <c r="S997" i="1"/>
  <c r="U997" i="1" s="1"/>
  <c r="S998" i="1"/>
  <c r="U998" i="1" s="1"/>
  <c r="S999" i="1"/>
  <c r="U999" i="1" s="1"/>
  <c r="S1066" i="1"/>
  <c r="U1066" i="1" s="1"/>
  <c r="S1068" i="1"/>
  <c r="U1068" i="1" s="1"/>
  <c r="S1081" i="1"/>
  <c r="U1081" i="1" s="1"/>
  <c r="S1069" i="1"/>
  <c r="U1069" i="1" s="1"/>
  <c r="S1070" i="1"/>
  <c r="U1070" i="1" s="1"/>
  <c r="S1071" i="1"/>
  <c r="U1071" i="1" s="1"/>
  <c r="S1085" i="1"/>
  <c r="U1085" i="1" s="1"/>
  <c r="S1072" i="1"/>
  <c r="U1072" i="1" s="1"/>
  <c r="S1087" i="1"/>
  <c r="U1087" i="1" s="1"/>
  <c r="S1074" i="1"/>
  <c r="U1074" i="1" s="1"/>
  <c r="S1075" i="1"/>
  <c r="U1075" i="1" s="1"/>
  <c r="S1076" i="1"/>
  <c r="U1076" i="1" s="1"/>
  <c r="S1091" i="1"/>
  <c r="U1091" i="1" s="1"/>
  <c r="S1092" i="1"/>
  <c r="U1092" i="1" s="1"/>
  <c r="S1093" i="1"/>
  <c r="U1093" i="1" s="1"/>
  <c r="S1077" i="1"/>
  <c r="U1077" i="1" s="1"/>
  <c r="S1095" i="1"/>
  <c r="U1095" i="1" s="1"/>
  <c r="S1078" i="1"/>
  <c r="U1078" i="1" s="1"/>
  <c r="S1079" i="1"/>
  <c r="U1079" i="1" s="1"/>
  <c r="S1080" i="1"/>
  <c r="U1080" i="1" s="1"/>
  <c r="S1082" i="1"/>
  <c r="U1082" i="1" s="1"/>
  <c r="S1083" i="1"/>
  <c r="U1083" i="1" s="1"/>
  <c r="S1101" i="1"/>
  <c r="U1101" i="1" s="1"/>
  <c r="S1102" i="1"/>
  <c r="U1102" i="1" s="1"/>
  <c r="S1084" i="1"/>
  <c r="U1084" i="1" s="1"/>
  <c r="S1086" i="1"/>
  <c r="U1086" i="1" s="1"/>
  <c r="S1088" i="1"/>
  <c r="U1088" i="1" s="1"/>
  <c r="S1106" i="1"/>
  <c r="U1106" i="1" s="1"/>
  <c r="S1089" i="1"/>
  <c r="U1089" i="1" s="1"/>
  <c r="S1090" i="1"/>
  <c r="U1090" i="1" s="1"/>
  <c r="S1094" i="1"/>
  <c r="U1094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15" i="1"/>
  <c r="U1115" i="1" s="1"/>
  <c r="S1116" i="1"/>
  <c r="U1116" i="1" s="1"/>
  <c r="S1103" i="1"/>
  <c r="U1103" i="1" s="1"/>
  <c r="S1104" i="1"/>
  <c r="U1104" i="1" s="1"/>
  <c r="S1119" i="1"/>
  <c r="U1119" i="1" s="1"/>
  <c r="S1120" i="1"/>
  <c r="U1120" i="1" s="1"/>
  <c r="S1105" i="1"/>
  <c r="U1105" i="1" s="1"/>
  <c r="S1107" i="1"/>
  <c r="U1107" i="1" s="1"/>
  <c r="S1108" i="1"/>
  <c r="U1108" i="1" s="1"/>
  <c r="S1124" i="1"/>
  <c r="U1124" i="1" s="1"/>
  <c r="S1109" i="1"/>
  <c r="U1109" i="1" s="1"/>
  <c r="S1110" i="1"/>
  <c r="U1110" i="1" s="1"/>
  <c r="S1127" i="1"/>
  <c r="U1127" i="1" s="1"/>
  <c r="S1111" i="1"/>
  <c r="U1111" i="1" s="1"/>
  <c r="S1112" i="1"/>
  <c r="U1112" i="1" s="1"/>
  <c r="S1130" i="1"/>
  <c r="U1130" i="1" s="1"/>
  <c r="S1113" i="1"/>
  <c r="U1113" i="1" s="1"/>
  <c r="S1114" i="1"/>
  <c r="U1114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17" i="1"/>
  <c r="U1117" i="1" s="1"/>
  <c r="S1118" i="1"/>
  <c r="U1118" i="1" s="1"/>
  <c r="S1121" i="1"/>
  <c r="U1121" i="1" s="1"/>
  <c r="S1142" i="1"/>
  <c r="U1142" i="1" s="1"/>
  <c r="S1143" i="1"/>
  <c r="U1143" i="1" s="1"/>
  <c r="S1122" i="1"/>
  <c r="U1122" i="1" s="1"/>
  <c r="S1123" i="1"/>
  <c r="U1123" i="1" s="1"/>
  <c r="S1125" i="1"/>
  <c r="U1125" i="1" s="1"/>
  <c r="S1126" i="1"/>
  <c r="U1126" i="1" s="1"/>
  <c r="S1128" i="1"/>
  <c r="U1128" i="1" s="1"/>
  <c r="S1149" i="1"/>
  <c r="U1149" i="1" s="1"/>
  <c r="S1129" i="1"/>
  <c r="U1129" i="1" s="1"/>
  <c r="S1131" i="1"/>
  <c r="U1131" i="1" s="1"/>
  <c r="S1132" i="1"/>
  <c r="U1132" i="1" s="1"/>
  <c r="S1139" i="1"/>
  <c r="U1139" i="1" s="1"/>
  <c r="S1140" i="1"/>
  <c r="U1140" i="1" s="1"/>
  <c r="S1141" i="1"/>
  <c r="U1141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72" i="1"/>
  <c r="U1172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78" i="1"/>
  <c r="U1178" i="1" s="1"/>
  <c r="S1179" i="1"/>
  <c r="U1179" i="1" s="1"/>
  <c r="S1166" i="1"/>
  <c r="U1166" i="1" s="1"/>
  <c r="S1181" i="1"/>
  <c r="U1181" i="1" s="1"/>
  <c r="S1167" i="1"/>
  <c r="U1167" i="1" s="1"/>
  <c r="S1168" i="1"/>
  <c r="U1168" i="1" s="1"/>
  <c r="S1169" i="1"/>
  <c r="U1169" i="1" s="1"/>
  <c r="S1170" i="1"/>
  <c r="U1170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4096" i="1"/>
  <c r="U4096" i="1" s="1"/>
  <c r="S1287" i="1"/>
  <c r="U1287" i="1" s="1"/>
  <c r="S1288" i="1"/>
  <c r="U1288" i="1" s="1"/>
  <c r="S1289" i="1"/>
  <c r="U1289" i="1" s="1"/>
  <c r="S4094" i="1"/>
  <c r="U4094" i="1" s="1"/>
  <c r="S4093" i="1"/>
  <c r="U4093" i="1" s="1"/>
  <c r="S4092" i="1"/>
  <c r="U4092" i="1" s="1"/>
  <c r="S4091" i="1"/>
  <c r="U4091" i="1" s="1"/>
  <c r="S1294" i="1"/>
  <c r="U1294" i="1" s="1"/>
  <c r="S4089" i="1"/>
  <c r="U4089" i="1" s="1"/>
  <c r="S1296" i="1"/>
  <c r="U1296" i="1" s="1"/>
  <c r="S1297" i="1"/>
  <c r="U1297" i="1" s="1"/>
  <c r="S1298" i="1"/>
  <c r="U1298" i="1" s="1"/>
  <c r="S4088" i="1"/>
  <c r="U4088" i="1" s="1"/>
  <c r="S1300" i="1"/>
  <c r="U1300" i="1" s="1"/>
  <c r="S4087" i="1"/>
  <c r="U4087" i="1" s="1"/>
  <c r="S4085" i="1"/>
  <c r="U4085" i="1" s="1"/>
  <c r="S4084" i="1"/>
  <c r="U4084" i="1" s="1"/>
  <c r="S4083" i="1"/>
  <c r="U4083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171" i="1"/>
  <c r="U1171" i="1" s="1"/>
  <c r="S1408" i="1"/>
  <c r="U1408" i="1" s="1"/>
  <c r="S1173" i="1"/>
  <c r="U1173" i="1" s="1"/>
  <c r="S1410" i="1"/>
  <c r="U1410" i="1" s="1"/>
  <c r="S1174" i="1"/>
  <c r="U1174" i="1" s="1"/>
  <c r="S1412" i="1"/>
  <c r="U1412" i="1" s="1"/>
  <c r="S1413" i="1"/>
  <c r="U1413" i="1" s="1"/>
  <c r="S1175" i="1"/>
  <c r="U1175" i="1" s="1"/>
  <c r="S1415" i="1"/>
  <c r="U1415" i="1" s="1"/>
  <c r="S1176" i="1"/>
  <c r="U1176" i="1" s="1"/>
  <c r="S1177" i="1"/>
  <c r="U1177" i="1" s="1"/>
  <c r="S1180" i="1"/>
  <c r="U1180" i="1" s="1"/>
  <c r="S1182" i="1"/>
  <c r="U1182" i="1" s="1"/>
  <c r="S1420" i="1"/>
  <c r="U1420" i="1" s="1"/>
  <c r="S1183" i="1"/>
  <c r="U1183" i="1" s="1"/>
  <c r="S1184" i="1"/>
  <c r="U1184" i="1" s="1"/>
  <c r="S1423" i="1"/>
  <c r="U1423" i="1" s="1"/>
  <c r="S1424" i="1"/>
  <c r="U1424" i="1" s="1"/>
  <c r="S1425" i="1"/>
  <c r="U1425" i="1" s="1"/>
  <c r="S1185" i="1"/>
  <c r="U1185" i="1" s="1"/>
  <c r="S1286" i="1"/>
  <c r="U1286" i="1" s="1"/>
  <c r="S1428" i="1"/>
  <c r="U1428" i="1" s="1"/>
  <c r="S1429" i="1"/>
  <c r="U1429" i="1" s="1"/>
  <c r="S1430" i="1"/>
  <c r="U1430" i="1" s="1"/>
  <c r="S1290" i="1"/>
  <c r="U1290" i="1" s="1"/>
  <c r="S1291" i="1"/>
  <c r="U1291" i="1" s="1"/>
  <c r="S1292" i="1"/>
  <c r="U1292" i="1" s="1"/>
  <c r="S1293" i="1"/>
  <c r="U1293" i="1" s="1"/>
  <c r="S1435" i="1"/>
  <c r="U1435" i="1" s="1"/>
  <c r="S1436" i="1"/>
  <c r="U1436" i="1" s="1"/>
  <c r="S1437" i="1"/>
  <c r="U1437" i="1" s="1"/>
  <c r="S1438" i="1"/>
  <c r="U1438" i="1" s="1"/>
  <c r="S1295" i="1"/>
  <c r="U1295" i="1" s="1"/>
  <c r="S1440" i="1"/>
  <c r="U1440" i="1" s="1"/>
  <c r="S1441" i="1"/>
  <c r="U1441" i="1" s="1"/>
  <c r="S1442" i="1"/>
  <c r="U1442" i="1" s="1"/>
  <c r="S1443" i="1"/>
  <c r="U1443" i="1" s="1"/>
  <c r="S1299" i="1"/>
  <c r="U1299" i="1" s="1"/>
  <c r="S1445" i="1"/>
  <c r="U1445" i="1" s="1"/>
  <c r="S1446" i="1"/>
  <c r="U1446" i="1" s="1"/>
  <c r="S1447" i="1"/>
  <c r="U1447" i="1" s="1"/>
  <c r="S1448" i="1"/>
  <c r="U1448" i="1" s="1"/>
  <c r="S1301" i="1"/>
  <c r="U1301" i="1" s="1"/>
  <c r="S1450" i="1"/>
  <c r="U1450" i="1" s="1"/>
  <c r="S1302" i="1"/>
  <c r="U1302" i="1" s="1"/>
  <c r="S1303" i="1"/>
  <c r="U1303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304" i="1"/>
  <c r="U1304" i="1" s="1"/>
  <c r="S1407" i="1"/>
  <c r="U1407" i="1" s="1"/>
  <c r="S1409" i="1"/>
  <c r="U1409" i="1" s="1"/>
  <c r="S1411" i="1"/>
  <c r="U1411" i="1" s="1"/>
  <c r="S1414" i="1"/>
  <c r="U1414" i="1" s="1"/>
  <c r="S1416" i="1"/>
  <c r="U1416" i="1" s="1"/>
  <c r="S1490" i="1"/>
  <c r="U1490" i="1" s="1"/>
  <c r="S1417" i="1"/>
  <c r="U1417" i="1" s="1"/>
  <c r="S1418" i="1"/>
  <c r="U1418" i="1" s="1"/>
  <c r="S1419" i="1"/>
  <c r="U1419" i="1" s="1"/>
  <c r="S1421" i="1"/>
  <c r="U1421" i="1" s="1"/>
  <c r="S1422" i="1"/>
  <c r="U1422" i="1" s="1"/>
  <c r="S1426" i="1"/>
  <c r="U1426" i="1" s="1"/>
  <c r="S1427" i="1"/>
  <c r="U1427" i="1" s="1"/>
  <c r="S1431" i="1"/>
  <c r="U1431" i="1" s="1"/>
  <c r="S1432" i="1"/>
  <c r="U1432" i="1" s="1"/>
  <c r="S1433" i="1"/>
  <c r="U1433" i="1" s="1"/>
  <c r="S1434" i="1"/>
  <c r="U1434" i="1" s="1"/>
  <c r="S1439" i="1"/>
  <c r="U1439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444" i="1"/>
  <c r="U1444" i="1" s="1"/>
  <c r="S1544" i="1"/>
  <c r="U1544" i="1" s="1"/>
  <c r="S1449" i="1"/>
  <c r="U1449" i="1" s="1"/>
  <c r="S1451" i="1"/>
  <c r="U1451" i="1" s="1"/>
  <c r="S1452" i="1"/>
  <c r="U1452" i="1" s="1"/>
  <c r="S1548" i="1"/>
  <c r="U1548" i="1" s="1"/>
  <c r="S1484" i="1"/>
  <c r="U1484" i="1" s="1"/>
  <c r="S1485" i="1"/>
  <c r="U1485" i="1" s="1"/>
  <c r="S1486" i="1"/>
  <c r="U1486" i="1" s="1"/>
  <c r="S1552" i="1"/>
  <c r="U1552" i="1" s="1"/>
  <c r="S1487" i="1"/>
  <c r="U1487" i="1" s="1"/>
  <c r="S1488" i="1"/>
  <c r="U1488" i="1" s="1"/>
  <c r="S1489" i="1"/>
  <c r="U1489" i="1" s="1"/>
  <c r="S1556" i="1"/>
  <c r="U1556" i="1" s="1"/>
  <c r="S1491" i="1"/>
  <c r="U1491" i="1" s="1"/>
  <c r="S1558" i="1"/>
  <c r="U1558" i="1" s="1"/>
  <c r="S1492" i="1"/>
  <c r="U1492" i="1" s="1"/>
  <c r="S1560" i="1"/>
  <c r="U1560" i="1" s="1"/>
  <c r="S1493" i="1"/>
  <c r="U1493" i="1" s="1"/>
  <c r="S1494" i="1"/>
  <c r="U1494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495" i="1"/>
  <c r="U1495" i="1" s="1"/>
  <c r="S1585" i="1"/>
  <c r="U1585" i="1" s="1"/>
  <c r="S1496" i="1"/>
  <c r="U1496" i="1" s="1"/>
  <c r="S1587" i="1"/>
  <c r="U1587" i="1" s="1"/>
  <c r="S1497" i="1"/>
  <c r="U1497" i="1" s="1"/>
  <c r="S1498" i="1"/>
  <c r="U1498" i="1" s="1"/>
  <c r="S1499" i="1"/>
  <c r="U1499" i="1" s="1"/>
  <c r="S1500" i="1"/>
  <c r="U1500" i="1" s="1"/>
  <c r="S1592" i="1"/>
  <c r="U1592" i="1" s="1"/>
  <c r="S1593" i="1"/>
  <c r="U1593" i="1" s="1"/>
  <c r="S1501" i="1"/>
  <c r="U1501" i="1" s="1"/>
  <c r="S1502" i="1"/>
  <c r="U1502" i="1" s="1"/>
  <c r="S1543" i="1"/>
  <c r="U1543" i="1" s="1"/>
  <c r="S1545" i="1"/>
  <c r="U1545" i="1" s="1"/>
  <c r="S1598" i="1"/>
  <c r="U1598" i="1" s="1"/>
  <c r="S1546" i="1"/>
  <c r="U1546" i="1" s="1"/>
  <c r="S1547" i="1"/>
  <c r="U1547" i="1" s="1"/>
  <c r="S1601" i="1"/>
  <c r="U1601" i="1" s="1"/>
  <c r="S1549" i="1"/>
  <c r="U1549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550" i="1"/>
  <c r="U1550" i="1" s="1"/>
  <c r="S1551" i="1"/>
  <c r="U1551" i="1" s="1"/>
  <c r="S1553" i="1"/>
  <c r="U1553" i="1" s="1"/>
  <c r="S1554" i="1"/>
  <c r="U1554" i="1" s="1"/>
  <c r="S1555" i="1"/>
  <c r="U1555" i="1" s="1"/>
  <c r="S1708" i="1"/>
  <c r="U1708" i="1" s="1"/>
  <c r="S1557" i="1"/>
  <c r="U1557" i="1" s="1"/>
  <c r="S1559" i="1"/>
  <c r="U1559" i="1" s="1"/>
  <c r="S1561" i="1"/>
  <c r="U1561" i="1" s="1"/>
  <c r="S1712" i="1"/>
  <c r="U1712" i="1" s="1"/>
  <c r="S1562" i="1"/>
  <c r="U1562" i="1" s="1"/>
  <c r="S1584" i="1"/>
  <c r="U1584" i="1" s="1"/>
  <c r="S1586" i="1"/>
  <c r="U1586" i="1" s="1"/>
  <c r="S1588" i="1"/>
  <c r="U1588" i="1" s="1"/>
  <c r="S1589" i="1"/>
  <c r="U1589" i="1" s="1"/>
  <c r="S1590" i="1"/>
  <c r="U1590" i="1" s="1"/>
  <c r="S1591" i="1"/>
  <c r="U1591" i="1" s="1"/>
  <c r="S1594" i="1"/>
  <c r="U1594" i="1" s="1"/>
  <c r="S1595" i="1"/>
  <c r="U1595" i="1" s="1"/>
  <c r="S1596" i="1"/>
  <c r="U1596" i="1" s="1"/>
  <c r="S1597" i="1"/>
  <c r="U1597" i="1" s="1"/>
  <c r="S1599" i="1"/>
  <c r="U1599" i="1" s="1"/>
  <c r="S1600" i="1"/>
  <c r="U1600" i="1" s="1"/>
  <c r="S1602" i="1"/>
  <c r="U1602" i="1" s="1"/>
  <c r="S1703" i="1"/>
  <c r="U1703" i="1" s="1"/>
  <c r="S1704" i="1"/>
  <c r="U1704" i="1" s="1"/>
  <c r="S1729" i="1"/>
  <c r="U1729" i="1" s="1"/>
  <c r="S1705" i="1"/>
  <c r="U1705" i="1" s="1"/>
  <c r="S1706" i="1"/>
  <c r="U1706" i="1" s="1"/>
  <c r="S1707" i="1"/>
  <c r="U1707" i="1" s="1"/>
  <c r="S1709" i="1"/>
  <c r="U1709" i="1" s="1"/>
  <c r="S1710" i="1"/>
  <c r="U1710" i="1" s="1"/>
  <c r="S1711" i="1"/>
  <c r="U1711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20" i="1"/>
  <c r="U1720" i="1" s="1"/>
  <c r="S1768" i="1"/>
  <c r="U1768" i="1" s="1"/>
  <c r="S1721" i="1"/>
  <c r="U1721" i="1" s="1"/>
  <c r="S1722" i="1"/>
  <c r="U1722" i="1" s="1"/>
  <c r="S1723" i="1"/>
  <c r="U1723" i="1" s="1"/>
  <c r="S1724" i="1"/>
  <c r="U1724" i="1" s="1"/>
  <c r="S1773" i="1"/>
  <c r="U1773" i="1" s="1"/>
  <c r="S1774" i="1"/>
  <c r="U1774" i="1" s="1"/>
  <c r="S1725" i="1"/>
  <c r="U1725" i="1" s="1"/>
  <c r="S1726" i="1"/>
  <c r="U1726" i="1" s="1"/>
  <c r="S1727" i="1"/>
  <c r="U1727" i="1" s="1"/>
  <c r="S1778" i="1"/>
  <c r="U1778" i="1" s="1"/>
  <c r="S1779" i="1"/>
  <c r="U1779" i="1" s="1"/>
  <c r="S1728" i="1"/>
  <c r="U1728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88" i="1"/>
  <c r="U1788" i="1" s="1"/>
  <c r="S1737" i="1"/>
  <c r="U1737" i="1" s="1"/>
  <c r="S1790" i="1"/>
  <c r="U1790" i="1" s="1"/>
  <c r="S1738" i="1"/>
  <c r="U1738" i="1" s="1"/>
  <c r="S1739" i="1"/>
  <c r="U1739" i="1" s="1"/>
  <c r="S1793" i="1"/>
  <c r="U1793" i="1" s="1"/>
  <c r="S1740" i="1"/>
  <c r="U1740" i="1" s="1"/>
  <c r="S1795" i="1"/>
  <c r="U1795" i="1" s="1"/>
  <c r="S1741" i="1"/>
  <c r="U1741" i="1" s="1"/>
  <c r="S1797" i="1"/>
  <c r="U1797" i="1" s="1"/>
  <c r="S1798" i="1"/>
  <c r="U1798" i="1" s="1"/>
  <c r="S1742" i="1"/>
  <c r="U1742" i="1" s="1"/>
  <c r="S1767" i="1"/>
  <c r="U1767" i="1" s="1"/>
  <c r="S1801" i="1"/>
  <c r="U1801" i="1" s="1"/>
  <c r="S1802" i="1"/>
  <c r="U1802" i="1" s="1"/>
  <c r="S1803" i="1"/>
  <c r="U1803" i="1" s="1"/>
  <c r="S1804" i="1"/>
  <c r="U1804" i="1" s="1"/>
  <c r="S1769" i="1"/>
  <c r="U1769" i="1" s="1"/>
  <c r="S1770" i="1"/>
  <c r="U1770" i="1" s="1"/>
  <c r="S1807" i="1"/>
  <c r="U1807" i="1" s="1"/>
  <c r="S1808" i="1"/>
  <c r="U1808" i="1" s="1"/>
  <c r="S1771" i="1"/>
  <c r="U1771" i="1" s="1"/>
  <c r="S1772" i="1"/>
  <c r="U1772" i="1" s="1"/>
  <c r="S1811" i="1"/>
  <c r="U1811" i="1" s="1"/>
  <c r="S1775" i="1"/>
  <c r="U1775" i="1" s="1"/>
  <c r="S1776" i="1"/>
  <c r="U1776" i="1" s="1"/>
  <c r="S1814" i="1"/>
  <c r="U1814" i="1" s="1"/>
  <c r="S1815" i="1"/>
  <c r="U1815" i="1" s="1"/>
  <c r="S1816" i="1"/>
  <c r="U1816" i="1" s="1"/>
  <c r="S1777" i="1"/>
  <c r="U1777" i="1" s="1"/>
  <c r="S1818" i="1"/>
  <c r="U1818" i="1" s="1"/>
  <c r="S1780" i="1"/>
  <c r="U1780" i="1" s="1"/>
  <c r="S1781" i="1"/>
  <c r="U1781" i="1" s="1"/>
  <c r="S1782" i="1"/>
  <c r="U1782" i="1" s="1"/>
  <c r="S1783" i="1"/>
  <c r="U1783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784" i="1"/>
  <c r="U1784" i="1" s="1"/>
  <c r="S1785" i="1"/>
  <c r="U1785" i="1" s="1"/>
  <c r="S1786" i="1"/>
  <c r="U1786" i="1" s="1"/>
  <c r="S1867" i="1"/>
  <c r="U1867" i="1" s="1"/>
  <c r="S1787" i="1"/>
  <c r="U1787" i="1" s="1"/>
  <c r="S1789" i="1"/>
  <c r="U1789" i="1" s="1"/>
  <c r="S1791" i="1"/>
  <c r="U1791" i="1" s="1"/>
  <c r="S1792" i="1"/>
  <c r="U1792" i="1" s="1"/>
  <c r="S1794" i="1"/>
  <c r="U1794" i="1" s="1"/>
  <c r="S1796" i="1"/>
  <c r="U1796" i="1" s="1"/>
  <c r="S1799" i="1"/>
  <c r="U1799" i="1" s="1"/>
  <c r="S1875" i="1"/>
  <c r="U1875" i="1" s="1"/>
  <c r="S1800" i="1"/>
  <c r="U1800" i="1" s="1"/>
  <c r="S1805" i="1"/>
  <c r="U1805" i="1" s="1"/>
  <c r="S1878" i="1"/>
  <c r="U1878" i="1" s="1"/>
  <c r="S1806" i="1"/>
  <c r="U1806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809" i="1"/>
  <c r="U1809" i="1" s="1"/>
  <c r="S1810" i="1"/>
  <c r="U1810" i="1" s="1"/>
  <c r="S1812" i="1"/>
  <c r="U1812" i="1" s="1"/>
  <c r="S1813" i="1"/>
  <c r="U1813" i="1" s="1"/>
  <c r="S1817" i="1"/>
  <c r="U1817" i="1" s="1"/>
  <c r="S1819" i="1"/>
  <c r="U1819" i="1" s="1"/>
  <c r="S1820" i="1"/>
  <c r="U1820" i="1" s="1"/>
  <c r="S1912" i="1"/>
  <c r="U1912" i="1" s="1"/>
  <c r="S1913" i="1"/>
  <c r="U1913" i="1" s="1"/>
  <c r="S1821" i="1"/>
  <c r="U1821" i="1" s="1"/>
  <c r="S1915" i="1"/>
  <c r="U1915" i="1" s="1"/>
  <c r="S1822" i="1"/>
  <c r="U1822" i="1" s="1"/>
  <c r="S1864" i="1"/>
  <c r="U1864" i="1" s="1"/>
  <c r="S1865" i="1"/>
  <c r="U1865" i="1" s="1"/>
  <c r="S1919" i="1"/>
  <c r="U1919" i="1" s="1"/>
  <c r="S1866" i="1"/>
  <c r="U1866" i="1" s="1"/>
  <c r="S1868" i="1"/>
  <c r="U1868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869" i="1"/>
  <c r="U1869" i="1" s="1"/>
  <c r="S1870" i="1"/>
  <c r="U1870" i="1" s="1"/>
  <c r="S1987" i="1"/>
  <c r="U1987" i="1" s="1"/>
  <c r="S1988" i="1"/>
  <c r="U1988" i="1" s="1"/>
  <c r="S1989" i="1"/>
  <c r="U1989" i="1" s="1"/>
  <c r="S1871" i="1"/>
  <c r="U1871" i="1" s="1"/>
  <c r="S1872" i="1"/>
  <c r="U1872" i="1" s="1"/>
  <c r="S1873" i="1"/>
  <c r="U1873" i="1" s="1"/>
  <c r="S1874" i="1"/>
  <c r="U1874" i="1" s="1"/>
  <c r="S1876" i="1"/>
  <c r="U1876" i="1" s="1"/>
  <c r="S1995" i="1"/>
  <c r="U1995" i="1" s="1"/>
  <c r="S1877" i="1"/>
  <c r="U1877" i="1" s="1"/>
  <c r="S1997" i="1"/>
  <c r="U1997" i="1" s="1"/>
  <c r="S1879" i="1"/>
  <c r="U1879" i="1" s="1"/>
  <c r="S1905" i="1"/>
  <c r="U1905" i="1" s="1"/>
  <c r="S1906" i="1"/>
  <c r="U1906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1907" i="1"/>
  <c r="U1907" i="1" s="1"/>
  <c r="S1908" i="1"/>
  <c r="U1908" i="1" s="1"/>
  <c r="S1909" i="1"/>
  <c r="U1909" i="1" s="1"/>
  <c r="S1910" i="1"/>
  <c r="U1910" i="1" s="1"/>
  <c r="S2129" i="1"/>
  <c r="U2129" i="1" s="1"/>
  <c r="S2130" i="1"/>
  <c r="U2130" i="1" s="1"/>
  <c r="S1911" i="1"/>
  <c r="U1911" i="1" s="1"/>
  <c r="S1914" i="1"/>
  <c r="U1914" i="1" s="1"/>
  <c r="S1916" i="1"/>
  <c r="U1916" i="1" s="1"/>
  <c r="S1917" i="1"/>
  <c r="U1917" i="1" s="1"/>
  <c r="S1918" i="1"/>
  <c r="U1918" i="1" s="1"/>
  <c r="S1920" i="1"/>
  <c r="U1920" i="1" s="1"/>
  <c r="S1921" i="1"/>
  <c r="U1921" i="1" s="1"/>
  <c r="S1985" i="1"/>
  <c r="U1985" i="1" s="1"/>
  <c r="S2139" i="1"/>
  <c r="U2139" i="1" s="1"/>
  <c r="S2140" i="1"/>
  <c r="U2140" i="1" s="1"/>
  <c r="S1986" i="1"/>
  <c r="U1986" i="1" s="1"/>
  <c r="S1990" i="1"/>
  <c r="U1990" i="1" s="1"/>
  <c r="S1991" i="1"/>
  <c r="U1991" i="1" s="1"/>
  <c r="S2144" i="1"/>
  <c r="U2144" i="1" s="1"/>
  <c r="S1992" i="1"/>
  <c r="U1992" i="1" s="1"/>
  <c r="S1993" i="1"/>
  <c r="U1993" i="1" s="1"/>
  <c r="S1994" i="1"/>
  <c r="U1994" i="1" s="1"/>
  <c r="S1996" i="1"/>
  <c r="U1996" i="1" s="1"/>
  <c r="S1998" i="1"/>
  <c r="U1998" i="1" s="1"/>
  <c r="S2150" i="1"/>
  <c r="U2150" i="1" s="1"/>
  <c r="S1999" i="1"/>
  <c r="U1999" i="1" s="1"/>
  <c r="S2152" i="1"/>
  <c r="U2152" i="1" s="1"/>
  <c r="S2000" i="1"/>
  <c r="U2000" i="1" s="1"/>
  <c r="S2125" i="1"/>
  <c r="U2125" i="1" s="1"/>
  <c r="S2126" i="1"/>
  <c r="U2126" i="1" s="1"/>
  <c r="S2127" i="1"/>
  <c r="U2127" i="1" s="1"/>
  <c r="S2157" i="1"/>
  <c r="U2157" i="1" s="1"/>
  <c r="S2128" i="1"/>
  <c r="U2128" i="1" s="1"/>
  <c r="S2131" i="1"/>
  <c r="U2131" i="1" s="1"/>
  <c r="S2132" i="1"/>
  <c r="U2132" i="1" s="1"/>
  <c r="S2133" i="1"/>
  <c r="U2133" i="1" s="1"/>
  <c r="S2134" i="1"/>
  <c r="U2134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135" i="1"/>
  <c r="U2135" i="1" s="1"/>
  <c r="S2136" i="1"/>
  <c r="U2136" i="1" s="1"/>
  <c r="S2405" i="1"/>
  <c r="U2405" i="1" s="1"/>
  <c r="S2137" i="1"/>
  <c r="U2137" i="1" s="1"/>
  <c r="S2138" i="1"/>
  <c r="U2138" i="1" s="1"/>
  <c r="S2141" i="1"/>
  <c r="U2141" i="1" s="1"/>
  <c r="S2142" i="1"/>
  <c r="U2142" i="1" s="1"/>
  <c r="S2143" i="1"/>
  <c r="U2143" i="1" s="1"/>
  <c r="S2145" i="1"/>
  <c r="U2145" i="1" s="1"/>
  <c r="S2412" i="1"/>
  <c r="U2412" i="1" s="1"/>
  <c r="S2146" i="1"/>
  <c r="U2146" i="1" s="1"/>
  <c r="S2414" i="1"/>
  <c r="U2414" i="1" s="1"/>
  <c r="S2147" i="1"/>
  <c r="U2147" i="1" s="1"/>
  <c r="S2148" i="1"/>
  <c r="U2148" i="1" s="1"/>
  <c r="S2149" i="1"/>
  <c r="U2149" i="1" s="1"/>
  <c r="S2151" i="1"/>
  <c r="U2151" i="1" s="1"/>
  <c r="S2153" i="1"/>
  <c r="U2153" i="1" s="1"/>
  <c r="S2154" i="1"/>
  <c r="U2154" i="1" s="1"/>
  <c r="S2155" i="1"/>
  <c r="U2155" i="1" s="1"/>
  <c r="S2156" i="1"/>
  <c r="U2156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403" i="1"/>
  <c r="U2403" i="1" s="1"/>
  <c r="S2404" i="1"/>
  <c r="U2404" i="1" s="1"/>
  <c r="S2406" i="1"/>
  <c r="U2406" i="1" s="1"/>
  <c r="S2431" i="1"/>
  <c r="U2431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37" i="1"/>
  <c r="U2437" i="1" s="1"/>
  <c r="S2438" i="1"/>
  <c r="U2438" i="1" s="1"/>
  <c r="S2413" i="1"/>
  <c r="U2413" i="1" s="1"/>
  <c r="S2415" i="1"/>
  <c r="U2415" i="1" s="1"/>
  <c r="S2416" i="1"/>
  <c r="U2416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417" i="1"/>
  <c r="U2417" i="1" s="1"/>
  <c r="S2418" i="1"/>
  <c r="U2418" i="1" s="1"/>
  <c r="S2419" i="1"/>
  <c r="U2419" i="1" s="1"/>
  <c r="S2420" i="1"/>
  <c r="U2420" i="1" s="1"/>
  <c r="S2508" i="1"/>
  <c r="U2508" i="1" s="1"/>
  <c r="S2421" i="1"/>
  <c r="U2421" i="1" s="1"/>
  <c r="S2422" i="1"/>
  <c r="U2422" i="1" s="1"/>
  <c r="S2511" i="1"/>
  <c r="U2511" i="1" s="1"/>
  <c r="S2423" i="1"/>
  <c r="U2423" i="1" s="1"/>
  <c r="S2513" i="1"/>
  <c r="U2513" i="1" s="1"/>
  <c r="S2424" i="1"/>
  <c r="U2424" i="1" s="1"/>
  <c r="S2515" i="1"/>
  <c r="U2515" i="1" s="1"/>
  <c r="S2425" i="1"/>
  <c r="U2425" i="1" s="1"/>
  <c r="S2426" i="1"/>
  <c r="U2426" i="1" s="1"/>
  <c r="S2427" i="1"/>
  <c r="U2427" i="1" s="1"/>
  <c r="S2519" i="1"/>
  <c r="U2519" i="1" s="1"/>
  <c r="S2428" i="1"/>
  <c r="U2428" i="1" s="1"/>
  <c r="S2429" i="1"/>
  <c r="U2429" i="1" s="1"/>
  <c r="S2430" i="1"/>
  <c r="U2430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588" i="1"/>
  <c r="U2588" i="1" s="1"/>
  <c r="S2439" i="1"/>
  <c r="U2439" i="1" s="1"/>
  <c r="S2440" i="1"/>
  <c r="U2440" i="1" s="1"/>
  <c r="S2591" i="1"/>
  <c r="U2591" i="1" s="1"/>
  <c r="S2592" i="1"/>
  <c r="U2592" i="1" s="1"/>
  <c r="S2441" i="1"/>
  <c r="U2441" i="1" s="1"/>
  <c r="S2504" i="1"/>
  <c r="U2504" i="1" s="1"/>
  <c r="S2505" i="1"/>
  <c r="U2505" i="1" s="1"/>
  <c r="S2506" i="1"/>
  <c r="U2506" i="1" s="1"/>
  <c r="S2507" i="1"/>
  <c r="U2507" i="1" s="1"/>
  <c r="S2598" i="1"/>
  <c r="U2598" i="1" s="1"/>
  <c r="S2599" i="1"/>
  <c r="U2599" i="1" s="1"/>
  <c r="S2509" i="1"/>
  <c r="U2509" i="1" s="1"/>
  <c r="S2510" i="1"/>
  <c r="U2510" i="1" s="1"/>
  <c r="S2512" i="1"/>
  <c r="U251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514" i="1"/>
  <c r="U2514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516" i="1"/>
  <c r="U2516" i="1" s="1"/>
  <c r="S2517" i="1"/>
  <c r="U2517" i="1" s="1"/>
  <c r="S2518" i="1"/>
  <c r="U2518" i="1" s="1"/>
  <c r="S2520" i="1"/>
  <c r="U2520" i="1" s="1"/>
  <c r="S2521" i="1"/>
  <c r="U2521" i="1" s="1"/>
  <c r="S2678" i="1"/>
  <c r="U2678" i="1" s="1"/>
  <c r="S2522" i="1"/>
  <c r="U2522" i="1" s="1"/>
  <c r="S2680" i="1"/>
  <c r="U2680" i="1" s="1"/>
  <c r="S2583" i="1"/>
  <c r="U2583" i="1" s="1"/>
  <c r="S2682" i="1"/>
  <c r="U2682" i="1" s="1"/>
  <c r="S2584" i="1"/>
  <c r="U2584" i="1" s="1"/>
  <c r="S2585" i="1"/>
  <c r="U2585" i="1" s="1"/>
  <c r="S2586" i="1"/>
  <c r="U2586" i="1" s="1"/>
  <c r="S2587" i="1"/>
  <c r="U2587" i="1" s="1"/>
  <c r="S2589" i="1"/>
  <c r="U2589" i="1" s="1"/>
  <c r="S2590" i="1"/>
  <c r="U2590" i="1" s="1"/>
  <c r="S2593" i="1"/>
  <c r="U2593" i="1" s="1"/>
  <c r="S2594" i="1"/>
  <c r="U2594" i="1" s="1"/>
  <c r="S2595" i="1"/>
  <c r="U2595" i="1" s="1"/>
  <c r="S2596" i="1"/>
  <c r="U2596" i="1" s="1"/>
  <c r="S2693" i="1"/>
  <c r="U2693" i="1" s="1"/>
  <c r="S2597" i="1"/>
  <c r="U2597" i="1" s="1"/>
  <c r="S2600" i="1"/>
  <c r="U2600" i="1" s="1"/>
  <c r="S2601" i="1"/>
  <c r="U2601" i="1" s="1"/>
  <c r="S2602" i="1"/>
  <c r="U2602" i="1" s="1"/>
  <c r="S2643" i="1"/>
  <c r="U2643" i="1" s="1"/>
  <c r="S2673" i="1"/>
  <c r="U2673" i="1" s="1"/>
  <c r="S2674" i="1"/>
  <c r="U2674" i="1" s="1"/>
  <c r="S2701" i="1"/>
  <c r="U2701" i="1" s="1"/>
  <c r="S2675" i="1"/>
  <c r="U2675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676" i="1"/>
  <c r="U2676" i="1" s="1"/>
  <c r="S2677" i="1"/>
  <c r="U2677" i="1" s="1"/>
  <c r="S2679" i="1"/>
  <c r="U2679" i="1" s="1"/>
  <c r="S2681" i="1"/>
  <c r="U2681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757" i="1"/>
  <c r="U2757" i="1" s="1"/>
  <c r="S2694" i="1"/>
  <c r="U2694" i="1" s="1"/>
  <c r="S2695" i="1"/>
  <c r="U2695" i="1" s="1"/>
  <c r="S2760" i="1"/>
  <c r="U2760" i="1" s="1"/>
  <c r="S2761" i="1"/>
  <c r="U2761" i="1" s="1"/>
  <c r="S2762" i="1"/>
  <c r="U2762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2" i="1"/>
  <c r="U2702" i="1" s="1"/>
  <c r="S2769" i="1"/>
  <c r="U2769" i="1" s="1"/>
  <c r="S2743" i="1"/>
  <c r="U2743" i="1" s="1"/>
  <c r="S2771" i="1"/>
  <c r="U2771" i="1" s="1"/>
  <c r="S2744" i="1"/>
  <c r="U2744" i="1" s="1"/>
  <c r="S2745" i="1"/>
  <c r="U2745" i="1" s="1"/>
  <c r="S2746" i="1"/>
  <c r="U2746" i="1" s="1"/>
  <c r="S2775" i="1"/>
  <c r="U2775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82" i="1"/>
  <c r="U2782" i="1" s="1"/>
  <c r="S4082" i="1"/>
  <c r="U4082" i="1" s="1"/>
  <c r="S4081" i="1"/>
  <c r="U4081" i="1" s="1"/>
  <c r="S2785" i="1"/>
  <c r="U2785" i="1" s="1"/>
  <c r="S4079" i="1"/>
  <c r="U4079" i="1" s="1"/>
  <c r="S4078" i="1"/>
  <c r="U4078" i="1" s="1"/>
  <c r="S2788" i="1"/>
  <c r="U2788" i="1" s="1"/>
  <c r="S4075" i="1"/>
  <c r="U4075" i="1" s="1"/>
  <c r="S4072" i="1"/>
  <c r="U4072" i="1" s="1"/>
  <c r="S4070" i="1"/>
  <c r="U4070" i="1" s="1"/>
  <c r="S4069" i="1"/>
  <c r="U4069" i="1" s="1"/>
  <c r="S4068" i="1"/>
  <c r="U4068" i="1" s="1"/>
  <c r="S4067" i="1"/>
  <c r="U4067" i="1" s="1"/>
  <c r="S2795" i="1"/>
  <c r="U2795" i="1" s="1"/>
  <c r="S2796" i="1"/>
  <c r="U2796" i="1" s="1"/>
  <c r="S4064" i="1"/>
  <c r="U4064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4063" i="1"/>
  <c r="U4063" i="1" s="1"/>
  <c r="S2806" i="1"/>
  <c r="U2806" i="1" s="1"/>
  <c r="S2807" i="1"/>
  <c r="U2807" i="1" s="1"/>
  <c r="S2808" i="1"/>
  <c r="U2808" i="1" s="1"/>
  <c r="S4060" i="1"/>
  <c r="U4060" i="1" s="1"/>
  <c r="S4058" i="1"/>
  <c r="U4058" i="1" s="1"/>
  <c r="S4056" i="1"/>
  <c r="U4056" i="1" s="1"/>
  <c r="S4054" i="1"/>
  <c r="U4054" i="1" s="1"/>
  <c r="S2813" i="1"/>
  <c r="U2813" i="1" s="1"/>
  <c r="S2814" i="1"/>
  <c r="U2814" i="1" s="1"/>
  <c r="S4053" i="1"/>
  <c r="U4053" i="1" s="1"/>
  <c r="S2816" i="1"/>
  <c r="U2816" i="1" s="1"/>
  <c r="S2817" i="1"/>
  <c r="U2817" i="1" s="1"/>
  <c r="S2818" i="1"/>
  <c r="U2818" i="1" s="1"/>
  <c r="S2819" i="1"/>
  <c r="U2819" i="1" s="1"/>
  <c r="S4052" i="1"/>
  <c r="U4052" i="1" s="1"/>
  <c r="S2821" i="1"/>
  <c r="U2821" i="1" s="1"/>
  <c r="S2822" i="1"/>
  <c r="U2822" i="1" s="1"/>
  <c r="S2823" i="1"/>
  <c r="U2823" i="1" s="1"/>
  <c r="S4051" i="1"/>
  <c r="U4051" i="1" s="1"/>
  <c r="S2825" i="1"/>
  <c r="U2825" i="1" s="1"/>
  <c r="S4049" i="1"/>
  <c r="U4049" i="1" s="1"/>
  <c r="S2827" i="1"/>
  <c r="U2827" i="1" s="1"/>
  <c r="S4048" i="1"/>
  <c r="U4048" i="1" s="1"/>
  <c r="S4046" i="1"/>
  <c r="U4046" i="1" s="1"/>
  <c r="S2830" i="1"/>
  <c r="U2830" i="1" s="1"/>
  <c r="S2831" i="1"/>
  <c r="U2831" i="1" s="1"/>
  <c r="S4044" i="1"/>
  <c r="U4044" i="1" s="1"/>
  <c r="S4042" i="1"/>
  <c r="U4042" i="1" s="1"/>
  <c r="S2834" i="1"/>
  <c r="U2834" i="1" s="1"/>
  <c r="S4041" i="1"/>
  <c r="U4041" i="1" s="1"/>
  <c r="S2836" i="1"/>
  <c r="U2836" i="1" s="1"/>
  <c r="S2837" i="1"/>
  <c r="U2837" i="1" s="1"/>
  <c r="S4040" i="1"/>
  <c r="U4040" i="1" s="1"/>
  <c r="S2839" i="1"/>
  <c r="U2839" i="1" s="1"/>
  <c r="S4039" i="1"/>
  <c r="U4039" i="1" s="1"/>
  <c r="S4038" i="1"/>
  <c r="U4038" i="1" s="1"/>
  <c r="S2842" i="1"/>
  <c r="U2842" i="1" s="1"/>
  <c r="S2843" i="1"/>
  <c r="U2843" i="1" s="1"/>
  <c r="S2844" i="1"/>
  <c r="U2844" i="1" s="1"/>
  <c r="S2753" i="1"/>
  <c r="U2753" i="1" s="1"/>
  <c r="S2846" i="1"/>
  <c r="U2846" i="1" s="1"/>
  <c r="S2754" i="1"/>
  <c r="U2754" i="1" s="1"/>
  <c r="S2755" i="1"/>
  <c r="U2755" i="1" s="1"/>
  <c r="S2756" i="1"/>
  <c r="U2756" i="1" s="1"/>
  <c r="S2758" i="1"/>
  <c r="U2758" i="1" s="1"/>
  <c r="S2851" i="1"/>
  <c r="U2851" i="1" s="1"/>
  <c r="S2759" i="1"/>
  <c r="U2759" i="1" s="1"/>
  <c r="S2853" i="1"/>
  <c r="U2853" i="1" s="1"/>
  <c r="S2763" i="1"/>
  <c r="U2763" i="1" s="1"/>
  <c r="S2855" i="1"/>
  <c r="U2855" i="1" s="1"/>
  <c r="S2856" i="1"/>
  <c r="U2856" i="1" s="1"/>
  <c r="S2764" i="1"/>
  <c r="U2764" i="1" s="1"/>
  <c r="S2765" i="1"/>
  <c r="U2765" i="1" s="1"/>
  <c r="S2859" i="1"/>
  <c r="U2859" i="1" s="1"/>
  <c r="S2860" i="1"/>
  <c r="U2860" i="1" s="1"/>
  <c r="S2861" i="1"/>
  <c r="U2861" i="1" s="1"/>
  <c r="S2766" i="1"/>
  <c r="U2766" i="1" s="1"/>
  <c r="S2863" i="1"/>
  <c r="U2863" i="1" s="1"/>
  <c r="S2767" i="1"/>
  <c r="U2767" i="1" s="1"/>
  <c r="S2768" i="1"/>
  <c r="U2768" i="1" s="1"/>
  <c r="S2866" i="1"/>
  <c r="U2866" i="1" s="1"/>
  <c r="S2770" i="1"/>
  <c r="U2770" i="1" s="1"/>
  <c r="S2772" i="1"/>
  <c r="U2772" i="1" s="1"/>
  <c r="S2773" i="1"/>
  <c r="U2773" i="1" s="1"/>
  <c r="S2774" i="1"/>
  <c r="U2774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3" i="1"/>
  <c r="U2783" i="1" s="1"/>
  <c r="S2784" i="1"/>
  <c r="U2784" i="1" s="1"/>
  <c r="S2786" i="1"/>
  <c r="U2786" i="1" s="1"/>
  <c r="S2880" i="1"/>
  <c r="U2880" i="1" s="1"/>
  <c r="S2787" i="1"/>
  <c r="U2787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7" i="1"/>
  <c r="U2797" i="1" s="1"/>
  <c r="S2805" i="1"/>
  <c r="U2805" i="1" s="1"/>
  <c r="S2809" i="1"/>
  <c r="U2809" i="1" s="1"/>
  <c r="S2810" i="1"/>
  <c r="U2810" i="1" s="1"/>
  <c r="S2811" i="1"/>
  <c r="U2811" i="1" s="1"/>
  <c r="S2812" i="1"/>
  <c r="U2812" i="1" s="1"/>
  <c r="S2815" i="1"/>
  <c r="U2815" i="1" s="1"/>
  <c r="S2820" i="1"/>
  <c r="U2820" i="1" s="1"/>
  <c r="S2824" i="1"/>
  <c r="U2824" i="1" s="1"/>
  <c r="S2826" i="1"/>
  <c r="U2826" i="1" s="1"/>
  <c r="S2828" i="1"/>
  <c r="U2828" i="1" s="1"/>
  <c r="S2829" i="1"/>
  <c r="U2829" i="1" s="1"/>
  <c r="S2832" i="1"/>
  <c r="U2832" i="1" s="1"/>
  <c r="S2833" i="1"/>
  <c r="U2833" i="1" s="1"/>
  <c r="S2835" i="1"/>
  <c r="U2835" i="1" s="1"/>
  <c r="S2838" i="1"/>
  <c r="U2838" i="1" s="1"/>
  <c r="S2840" i="1"/>
  <c r="U2840" i="1" s="1"/>
  <c r="S2841" i="1"/>
  <c r="U2841" i="1" s="1"/>
  <c r="S2906" i="1"/>
  <c r="U2906" i="1" s="1"/>
  <c r="S2845" i="1"/>
  <c r="U2845" i="1" s="1"/>
  <c r="S2847" i="1"/>
  <c r="U2847" i="1" s="1"/>
  <c r="S2848" i="1"/>
  <c r="U2848" i="1" s="1"/>
  <c r="S2849" i="1"/>
  <c r="U2849" i="1" s="1"/>
  <c r="S2850" i="1"/>
  <c r="U2850" i="1" s="1"/>
  <c r="S2912" i="1"/>
  <c r="U2912" i="1" s="1"/>
  <c r="S2852" i="1"/>
  <c r="U2852" i="1" s="1"/>
  <c r="S2854" i="1"/>
  <c r="U2854" i="1" s="1"/>
  <c r="S2857" i="1"/>
  <c r="U2857" i="1" s="1"/>
  <c r="S2916" i="1"/>
  <c r="U2916" i="1" s="1"/>
  <c r="S2917" i="1"/>
  <c r="U2917" i="1" s="1"/>
  <c r="S2918" i="1"/>
  <c r="U2918" i="1" s="1"/>
  <c r="S2858" i="1"/>
  <c r="U2858" i="1" s="1"/>
  <c r="S2862" i="1"/>
  <c r="U2862" i="1" s="1"/>
  <c r="S2864" i="1"/>
  <c r="U2864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865" i="1"/>
  <c r="U2865" i="1" s="1"/>
  <c r="S2944" i="1"/>
  <c r="U2944" i="1" s="1"/>
  <c r="S2867" i="1"/>
  <c r="U2867" i="1" s="1"/>
  <c r="S2868" i="1"/>
  <c r="U2868" i="1" s="1"/>
  <c r="S2869" i="1"/>
  <c r="U2869" i="1" s="1"/>
  <c r="S2948" i="1"/>
  <c r="U2948" i="1" s="1"/>
  <c r="S2870" i="1"/>
  <c r="U2870" i="1" s="1"/>
  <c r="S2871" i="1"/>
  <c r="U2871" i="1" s="1"/>
  <c r="S2872" i="1"/>
  <c r="U2872" i="1" s="1"/>
  <c r="S2873" i="1"/>
  <c r="U2873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954" i="1"/>
  <c r="U3954" i="1" s="1"/>
  <c r="S3952" i="1"/>
  <c r="U3952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2971" i="1"/>
  <c r="U2971" i="1" s="1"/>
  <c r="S3943" i="1"/>
  <c r="U3943" i="1" s="1"/>
  <c r="S3942" i="1"/>
  <c r="U3942" i="1" s="1"/>
  <c r="S3940" i="1"/>
  <c r="U3940" i="1" s="1"/>
  <c r="S3939" i="1"/>
  <c r="U3939" i="1" s="1"/>
  <c r="S3938" i="1"/>
  <c r="U3938" i="1" s="1"/>
  <c r="S3936" i="1"/>
  <c r="U3936" i="1" s="1"/>
  <c r="S2978" i="1"/>
  <c r="U2978" i="1" s="1"/>
  <c r="S3935" i="1"/>
  <c r="U3935" i="1" s="1"/>
  <c r="S3934" i="1"/>
  <c r="U3934" i="1" s="1"/>
  <c r="S3933" i="1"/>
  <c r="U3933" i="1" s="1"/>
  <c r="S3931" i="1"/>
  <c r="U3931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3059" i="1"/>
  <c r="U3059" i="1" s="1"/>
  <c r="S3060" i="1"/>
  <c r="U3060" i="1" s="1"/>
  <c r="S2879" i="1"/>
  <c r="U2879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3068" i="1"/>
  <c r="U3068" i="1" s="1"/>
  <c r="S3069" i="1"/>
  <c r="U3069" i="1" s="1"/>
  <c r="S2887" i="1"/>
  <c r="U2887" i="1" s="1"/>
  <c r="S2888" i="1"/>
  <c r="U2888" i="1" s="1"/>
  <c r="S3072" i="1"/>
  <c r="U3072" i="1" s="1"/>
  <c r="S2889" i="1"/>
  <c r="U2889" i="1" s="1"/>
  <c r="S2890" i="1"/>
  <c r="U2890" i="1" s="1"/>
  <c r="S2891" i="1"/>
  <c r="U2891" i="1" s="1"/>
  <c r="S3076" i="1"/>
  <c r="U3076" i="1" s="1"/>
  <c r="S2892" i="1"/>
  <c r="U2892" i="1" s="1"/>
  <c r="S2893" i="1"/>
  <c r="U2893" i="1" s="1"/>
  <c r="S3079" i="1"/>
  <c r="U3079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3088" i="1"/>
  <c r="U3088" i="1" s="1"/>
  <c r="S2902" i="1"/>
  <c r="U2902" i="1" s="1"/>
  <c r="S2903" i="1"/>
  <c r="U2903" i="1" s="1"/>
  <c r="S2904" i="1"/>
  <c r="U2904" i="1" s="1"/>
  <c r="S2905" i="1"/>
  <c r="U2905" i="1" s="1"/>
  <c r="S2907" i="1"/>
  <c r="U2907" i="1" s="1"/>
  <c r="S2908" i="1"/>
  <c r="U2908" i="1" s="1"/>
  <c r="S3095" i="1"/>
  <c r="U3095" i="1" s="1"/>
  <c r="S2909" i="1"/>
  <c r="U2909" i="1" s="1"/>
  <c r="S2910" i="1"/>
  <c r="U2910" i="1" s="1"/>
  <c r="S2911" i="1"/>
  <c r="U2911" i="1" s="1"/>
  <c r="S3099" i="1"/>
  <c r="U3099" i="1" s="1"/>
  <c r="S2913" i="1"/>
  <c r="U2913" i="1" s="1"/>
  <c r="S2914" i="1"/>
  <c r="U2914" i="1" s="1"/>
  <c r="S2915" i="1"/>
  <c r="U2915" i="1" s="1"/>
  <c r="S3103" i="1"/>
  <c r="U3103" i="1" s="1"/>
  <c r="S3104" i="1"/>
  <c r="U3104" i="1" s="1"/>
  <c r="S2919" i="1"/>
  <c r="U2919" i="1" s="1"/>
  <c r="S3106" i="1"/>
  <c r="U3106" i="1" s="1"/>
  <c r="S2920" i="1"/>
  <c r="U2920" i="1" s="1"/>
  <c r="S3108" i="1"/>
  <c r="U3108" i="1" s="1"/>
  <c r="S2921" i="1"/>
  <c r="U2921" i="1" s="1"/>
  <c r="S2943" i="1"/>
  <c r="U2943" i="1" s="1"/>
  <c r="S2945" i="1"/>
  <c r="U2945" i="1" s="1"/>
  <c r="S2946" i="1"/>
  <c r="U2946" i="1" s="1"/>
  <c r="S2947" i="1"/>
  <c r="U2947" i="1" s="1"/>
  <c r="S2949" i="1"/>
  <c r="U2949" i="1" s="1"/>
  <c r="S2950" i="1"/>
  <c r="U2950" i="1" s="1"/>
  <c r="S2951" i="1"/>
  <c r="U2951" i="1" s="1"/>
  <c r="S3117" i="1"/>
  <c r="U3117" i="1" s="1"/>
  <c r="S2952" i="1"/>
  <c r="U2952" i="1" s="1"/>
  <c r="S3119" i="1"/>
  <c r="U3119" i="1" s="1"/>
  <c r="S3120" i="1"/>
  <c r="U3120" i="1" s="1"/>
  <c r="S2963" i="1"/>
  <c r="U2963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930" i="1"/>
  <c r="U3930" i="1" s="1"/>
  <c r="S3927" i="1"/>
  <c r="U3927" i="1" s="1"/>
  <c r="S3926" i="1"/>
  <c r="U3926" i="1" s="1"/>
  <c r="S3924" i="1"/>
  <c r="U3924" i="1" s="1"/>
  <c r="S3915" i="1"/>
  <c r="U3915" i="1" s="1"/>
  <c r="S3135" i="1"/>
  <c r="U3135" i="1" s="1"/>
  <c r="S3136" i="1"/>
  <c r="U3136" i="1" s="1"/>
  <c r="S3914" i="1"/>
  <c r="U3914" i="1" s="1"/>
  <c r="S3138" i="1"/>
  <c r="U3138" i="1" s="1"/>
  <c r="S3913" i="1"/>
  <c r="U3913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912" i="1"/>
  <c r="U3912" i="1" s="1"/>
  <c r="S3911" i="1"/>
  <c r="U3911" i="1" s="1"/>
  <c r="S3148" i="1"/>
  <c r="U3148" i="1" s="1"/>
  <c r="S3910" i="1"/>
  <c r="U3910" i="1" s="1"/>
  <c r="S3909" i="1"/>
  <c r="U3909" i="1" s="1"/>
  <c r="S3906" i="1"/>
  <c r="U3906" i="1" s="1"/>
  <c r="S3905" i="1"/>
  <c r="U3905" i="1" s="1"/>
  <c r="S3903" i="1"/>
  <c r="U3903" i="1" s="1"/>
  <c r="S3154" i="1"/>
  <c r="U3154" i="1" s="1"/>
  <c r="S3902" i="1"/>
  <c r="U3902" i="1" s="1"/>
  <c r="S3901" i="1"/>
  <c r="U3901" i="1" s="1"/>
  <c r="S3157" i="1"/>
  <c r="U3157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163" i="1"/>
  <c r="U3163" i="1" s="1"/>
  <c r="S3893" i="1"/>
  <c r="U3893" i="1" s="1"/>
  <c r="S3892" i="1"/>
  <c r="U3892" i="1" s="1"/>
  <c r="S3891" i="1"/>
  <c r="U3891" i="1" s="1"/>
  <c r="S3869" i="1"/>
  <c r="U3869" i="1" s="1"/>
  <c r="S3868" i="1"/>
  <c r="U3868" i="1" s="1"/>
  <c r="S3866" i="1"/>
  <c r="U3866" i="1" s="1"/>
  <c r="S3865" i="1"/>
  <c r="U3865" i="1" s="1"/>
  <c r="S3864" i="1"/>
  <c r="U3864" i="1" s="1"/>
  <c r="S3863" i="1"/>
  <c r="U3863" i="1" s="1"/>
  <c r="S3173" i="1"/>
  <c r="U3173" i="1" s="1"/>
  <c r="S3862" i="1"/>
  <c r="U3862" i="1" s="1"/>
  <c r="S3861" i="1"/>
  <c r="U3861" i="1" s="1"/>
  <c r="S3859" i="1"/>
  <c r="U3859" i="1" s="1"/>
  <c r="S3858" i="1"/>
  <c r="U3858" i="1" s="1"/>
  <c r="S3857" i="1"/>
  <c r="U3857" i="1" s="1"/>
  <c r="S3856" i="1"/>
  <c r="U3856" i="1" s="1"/>
  <c r="S3180" i="1"/>
  <c r="U3180" i="1" s="1"/>
  <c r="S3855" i="1"/>
  <c r="U3855" i="1" s="1"/>
  <c r="S3182" i="1"/>
  <c r="U3182" i="1" s="1"/>
  <c r="S3183" i="1"/>
  <c r="U3183" i="1" s="1"/>
  <c r="S3854" i="1"/>
  <c r="U3854" i="1" s="1"/>
  <c r="S3852" i="1"/>
  <c r="U3852" i="1" s="1"/>
  <c r="S3850" i="1"/>
  <c r="U3850" i="1" s="1"/>
  <c r="S3187" i="1"/>
  <c r="U3187" i="1" s="1"/>
  <c r="S3188" i="1"/>
  <c r="U3188" i="1" s="1"/>
  <c r="S3849" i="1"/>
  <c r="U3849" i="1" s="1"/>
  <c r="S3190" i="1"/>
  <c r="U3190" i="1" s="1"/>
  <c r="S3191" i="1"/>
  <c r="U3191" i="1" s="1"/>
  <c r="S3192" i="1"/>
  <c r="U3192" i="1" s="1"/>
  <c r="S2964" i="1"/>
  <c r="U2964" i="1" s="1"/>
  <c r="S3194" i="1"/>
  <c r="U3194" i="1" s="1"/>
  <c r="S3195" i="1"/>
  <c r="U3195" i="1" s="1"/>
  <c r="S2965" i="1"/>
  <c r="U2965" i="1" s="1"/>
  <c r="S2966" i="1"/>
  <c r="U2966" i="1" s="1"/>
  <c r="S2967" i="1"/>
  <c r="U2967" i="1" s="1"/>
  <c r="S3199" i="1"/>
  <c r="U3199" i="1" s="1"/>
  <c r="S3200" i="1"/>
  <c r="U3200" i="1" s="1"/>
  <c r="S2968" i="1"/>
  <c r="U2968" i="1" s="1"/>
  <c r="S2969" i="1"/>
  <c r="U2969" i="1" s="1"/>
  <c r="S3203" i="1"/>
  <c r="U3203" i="1" s="1"/>
  <c r="S2970" i="1"/>
  <c r="U2970" i="1" s="1"/>
  <c r="S2972" i="1"/>
  <c r="U2972" i="1" s="1"/>
  <c r="S2973" i="1"/>
  <c r="U2973" i="1" s="1"/>
  <c r="S3207" i="1"/>
  <c r="U3207" i="1" s="1"/>
  <c r="S2974" i="1"/>
  <c r="U2974" i="1" s="1"/>
  <c r="S2975" i="1"/>
  <c r="U2975" i="1" s="1"/>
  <c r="S3848" i="1"/>
  <c r="U3848" i="1" s="1"/>
  <c r="S3847" i="1"/>
  <c r="U3847" i="1" s="1"/>
  <c r="S3846" i="1"/>
  <c r="U3846" i="1" s="1"/>
  <c r="S3845" i="1"/>
  <c r="U3845" i="1" s="1"/>
  <c r="S3843" i="1"/>
  <c r="U3843" i="1" s="1"/>
  <c r="S3215" i="1"/>
  <c r="U3215" i="1" s="1"/>
  <c r="S3216" i="1"/>
  <c r="U3216" i="1" s="1"/>
  <c r="S3841" i="1"/>
  <c r="U3841" i="1" s="1"/>
  <c r="S3218" i="1"/>
  <c r="U3218" i="1" s="1"/>
  <c r="S3838" i="1"/>
  <c r="U3838" i="1" s="1"/>
  <c r="S3220" i="1"/>
  <c r="U3220" i="1" s="1"/>
  <c r="S3834" i="1"/>
  <c r="U3834" i="1" s="1"/>
  <c r="S3833" i="1"/>
  <c r="U3833" i="1" s="1"/>
  <c r="S3223" i="1"/>
  <c r="U3223" i="1" s="1"/>
  <c r="S3832" i="1"/>
  <c r="U3832" i="1" s="1"/>
  <c r="S3831" i="1"/>
  <c r="U3831" i="1" s="1"/>
  <c r="S3830" i="1"/>
  <c r="U3830" i="1" s="1"/>
  <c r="S3827" i="1"/>
  <c r="U3827" i="1" s="1"/>
  <c r="S3228" i="1"/>
  <c r="U3228" i="1" s="1"/>
  <c r="S3229" i="1"/>
  <c r="U3229" i="1" s="1"/>
  <c r="S3825" i="1"/>
  <c r="U3825" i="1" s="1"/>
  <c r="S3823" i="1"/>
  <c r="U3823" i="1" s="1"/>
  <c r="S3821" i="1"/>
  <c r="U3821" i="1" s="1"/>
  <c r="S3820" i="1"/>
  <c r="U3820" i="1" s="1"/>
  <c r="S3819" i="1"/>
  <c r="U3819" i="1" s="1"/>
  <c r="S3818" i="1"/>
  <c r="U3818" i="1" s="1"/>
  <c r="S3236" i="1"/>
  <c r="U3236" i="1" s="1"/>
  <c r="S3816" i="1"/>
  <c r="U3816" i="1" s="1"/>
  <c r="S3815" i="1"/>
  <c r="U3815" i="1" s="1"/>
  <c r="S3812" i="1"/>
  <c r="U3812" i="1" s="1"/>
  <c r="S3240" i="1"/>
  <c r="U3240" i="1" s="1"/>
  <c r="S3241" i="1"/>
  <c r="U3241" i="1" s="1"/>
  <c r="S3242" i="1"/>
  <c r="U3242" i="1" s="1"/>
  <c r="S3748" i="1"/>
  <c r="U3748" i="1" s="1"/>
  <c r="S3747" i="1"/>
  <c r="U3747" i="1" s="1"/>
  <c r="S3746" i="1"/>
  <c r="U3746" i="1" s="1"/>
  <c r="S3246" i="1"/>
  <c r="U3246" i="1" s="1"/>
  <c r="S3745" i="1"/>
  <c r="U3745" i="1" s="1"/>
  <c r="S3744" i="1"/>
  <c r="U3744" i="1" s="1"/>
  <c r="S3249" i="1"/>
  <c r="U3249" i="1" s="1"/>
  <c r="S3743" i="1"/>
  <c r="U3743" i="1" s="1"/>
  <c r="S3742" i="1"/>
  <c r="U3742" i="1" s="1"/>
  <c r="S3739" i="1"/>
  <c r="U3739" i="1" s="1"/>
  <c r="S3736" i="1"/>
  <c r="U3736" i="1" s="1"/>
  <c r="S3254" i="1"/>
  <c r="U3254" i="1" s="1"/>
  <c r="S3735" i="1"/>
  <c r="U3735" i="1" s="1"/>
  <c r="S3256" i="1"/>
  <c r="U3256" i="1" s="1"/>
  <c r="S3257" i="1"/>
  <c r="U3257" i="1" s="1"/>
  <c r="S3733" i="1"/>
  <c r="U3733" i="1" s="1"/>
  <c r="S3259" i="1"/>
  <c r="U3259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3" i="1"/>
  <c r="U3723" i="1" s="1"/>
  <c r="S3722" i="1"/>
  <c r="U3722" i="1" s="1"/>
  <c r="S3267" i="1"/>
  <c r="U3267" i="1" s="1"/>
  <c r="S3718" i="1"/>
  <c r="U3718" i="1" s="1"/>
  <c r="S3716" i="1"/>
  <c r="U3716" i="1" s="1"/>
  <c r="S3715" i="1"/>
  <c r="U3715" i="1" s="1"/>
  <c r="S3271" i="1"/>
  <c r="U3271" i="1" s="1"/>
  <c r="S3272" i="1"/>
  <c r="U3272" i="1" s="1"/>
  <c r="S3273" i="1"/>
  <c r="U3273" i="1" s="1"/>
  <c r="S3714" i="1"/>
  <c r="U3714" i="1" s="1"/>
  <c r="S3713" i="1"/>
  <c r="U3713" i="1" s="1"/>
  <c r="S3712" i="1"/>
  <c r="U3712" i="1" s="1"/>
  <c r="S3710" i="1"/>
  <c r="U3710" i="1" s="1"/>
  <c r="S3278" i="1"/>
  <c r="U3278" i="1" s="1"/>
  <c r="S3279" i="1"/>
  <c r="U3279" i="1" s="1"/>
  <c r="S3280" i="1"/>
  <c r="U3280" i="1" s="1"/>
  <c r="S3709" i="1"/>
  <c r="U3709" i="1" s="1"/>
  <c r="S3708" i="1"/>
  <c r="U3708" i="1" s="1"/>
  <c r="S3707" i="1"/>
  <c r="U3707" i="1" s="1"/>
  <c r="S3705" i="1"/>
  <c r="U3705" i="1" s="1"/>
  <c r="S3285" i="1"/>
  <c r="U3285" i="1" s="1"/>
  <c r="S3702" i="1"/>
  <c r="U3702" i="1" s="1"/>
  <c r="S3701" i="1"/>
  <c r="U3701" i="1" s="1"/>
  <c r="S3700" i="1"/>
  <c r="U3700" i="1" s="1"/>
  <c r="S3289" i="1"/>
  <c r="U3289" i="1" s="1"/>
  <c r="S3290" i="1"/>
  <c r="U3290" i="1" s="1"/>
  <c r="S3291" i="1"/>
  <c r="U3291" i="1" s="1"/>
  <c r="S3292" i="1"/>
  <c r="U3292" i="1" s="1"/>
  <c r="S3697" i="1"/>
  <c r="U3697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696" i="1"/>
  <c r="U3696" i="1" s="1"/>
  <c r="S3694" i="1"/>
  <c r="U3694" i="1" s="1"/>
  <c r="S3693" i="1"/>
  <c r="U3693" i="1" s="1"/>
  <c r="S3692" i="1"/>
  <c r="U3692" i="1" s="1"/>
  <c r="S3304" i="1"/>
  <c r="U3304" i="1" s="1"/>
  <c r="S3691" i="1"/>
  <c r="U3691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311" i="1"/>
  <c r="U3311" i="1" s="1"/>
  <c r="S3684" i="1"/>
  <c r="U3684" i="1" s="1"/>
  <c r="S3683" i="1"/>
  <c r="U3683" i="1" s="1"/>
  <c r="S3682" i="1"/>
  <c r="U3682" i="1" s="1"/>
  <c r="S3681" i="1"/>
  <c r="U3681" i="1" s="1"/>
  <c r="S3316" i="1"/>
  <c r="U3316" i="1" s="1"/>
  <c r="S3317" i="1"/>
  <c r="U3317" i="1" s="1"/>
  <c r="S3679" i="1"/>
  <c r="U3679" i="1" s="1"/>
  <c r="S3678" i="1"/>
  <c r="U3678" i="1" s="1"/>
  <c r="S3320" i="1"/>
  <c r="U3320" i="1" s="1"/>
  <c r="S3321" i="1"/>
  <c r="U3321" i="1" s="1"/>
  <c r="S3673" i="1"/>
  <c r="U3673" i="1" s="1"/>
  <c r="S3670" i="1"/>
  <c r="U3670" i="1" s="1"/>
  <c r="S3668" i="1"/>
  <c r="U3668" i="1" s="1"/>
  <c r="S3325" i="1"/>
  <c r="U3325" i="1" s="1"/>
  <c r="S3326" i="1"/>
  <c r="U3326" i="1" s="1"/>
  <c r="S3327" i="1"/>
  <c r="U3327" i="1" s="1"/>
  <c r="S3666" i="1"/>
  <c r="U3666" i="1" s="1"/>
  <c r="S3329" i="1"/>
  <c r="U3329" i="1" s="1"/>
  <c r="S3663" i="1"/>
  <c r="U3663" i="1" s="1"/>
  <c r="S3331" i="1"/>
  <c r="U3331" i="1" s="1"/>
  <c r="S3332" i="1"/>
  <c r="U3332" i="1" s="1"/>
  <c r="S3661" i="1"/>
  <c r="U3661" i="1" s="1"/>
  <c r="S3660" i="1"/>
  <c r="U3660" i="1" s="1"/>
  <c r="S3657" i="1"/>
  <c r="U3657" i="1" s="1"/>
  <c r="S3653" i="1"/>
  <c r="U3653" i="1" s="1"/>
  <c r="S3337" i="1"/>
  <c r="U3337" i="1" s="1"/>
  <c r="S3338" i="1"/>
  <c r="U3338" i="1" s="1"/>
  <c r="S3339" i="1"/>
  <c r="U3339" i="1" s="1"/>
  <c r="S3650" i="1"/>
  <c r="U3650" i="1" s="1"/>
  <c r="S3629" i="1"/>
  <c r="U3629" i="1" s="1"/>
  <c r="S3626" i="1"/>
  <c r="U3626" i="1" s="1"/>
  <c r="S3343" i="1"/>
  <c r="U3343" i="1" s="1"/>
  <c r="S3625" i="1"/>
  <c r="U3625" i="1" s="1"/>
  <c r="S3345" i="1"/>
  <c r="U3345" i="1" s="1"/>
  <c r="S3624" i="1"/>
  <c r="U3624" i="1" s="1"/>
  <c r="S3623" i="1"/>
  <c r="U3623" i="1" s="1"/>
  <c r="S3622" i="1"/>
  <c r="U3622" i="1" s="1"/>
  <c r="S3349" i="1"/>
  <c r="U3349" i="1" s="1"/>
  <c r="S3621" i="1"/>
  <c r="U3621" i="1" s="1"/>
  <c r="S3616" i="1"/>
  <c r="U3616" i="1" s="1"/>
  <c r="S3352" i="1"/>
  <c r="U3352" i="1" s="1"/>
  <c r="S3353" i="1"/>
  <c r="U3353" i="1" s="1"/>
  <c r="S3354" i="1"/>
  <c r="U3354" i="1" s="1"/>
  <c r="S3355" i="1"/>
  <c r="U3355" i="1" s="1"/>
  <c r="S3615" i="1"/>
  <c r="U3615" i="1" s="1"/>
  <c r="S3357" i="1"/>
  <c r="U3357" i="1" s="1"/>
  <c r="S3358" i="1"/>
  <c r="U3358" i="1" s="1"/>
  <c r="S3359" i="1"/>
  <c r="U3359" i="1" s="1"/>
  <c r="S3606" i="1"/>
  <c r="U3606" i="1" s="1"/>
  <c r="S3605" i="1"/>
  <c r="U3605" i="1" s="1"/>
  <c r="S3362" i="1"/>
  <c r="U3362" i="1" s="1"/>
  <c r="S3604" i="1"/>
  <c r="U3604" i="1" s="1"/>
  <c r="S3602" i="1"/>
  <c r="U3602" i="1" s="1"/>
  <c r="S3601" i="1"/>
  <c r="U3601" i="1" s="1"/>
  <c r="S3366" i="1"/>
  <c r="U3366" i="1" s="1"/>
  <c r="S3600" i="1"/>
  <c r="U3600" i="1" s="1"/>
  <c r="S3599" i="1"/>
  <c r="U3599" i="1" s="1"/>
  <c r="S3369" i="1"/>
  <c r="U3369" i="1" s="1"/>
  <c r="S3597" i="1"/>
  <c r="U3597" i="1" s="1"/>
  <c r="S3371" i="1"/>
  <c r="U3371" i="1" s="1"/>
  <c r="S3596" i="1"/>
  <c r="U3596" i="1" s="1"/>
  <c r="S3595" i="1"/>
  <c r="U3595" i="1" s="1"/>
  <c r="S3594" i="1"/>
  <c r="U3594" i="1" s="1"/>
  <c r="S3375" i="1"/>
  <c r="U3375" i="1" s="1"/>
  <c r="S3376" i="1"/>
  <c r="U3376" i="1" s="1"/>
  <c r="S3377" i="1"/>
  <c r="U3377" i="1" s="1"/>
  <c r="S3593" i="1"/>
  <c r="U3593" i="1" s="1"/>
  <c r="S3379" i="1"/>
  <c r="U3379" i="1" s="1"/>
  <c r="S3380" i="1"/>
  <c r="U3380" i="1" s="1"/>
  <c r="S3381" i="1"/>
  <c r="U3381" i="1" s="1"/>
  <c r="S3591" i="1"/>
  <c r="U3591" i="1" s="1"/>
  <c r="S3588" i="1"/>
  <c r="U3588" i="1" s="1"/>
  <c r="S3384" i="1"/>
  <c r="U3384" i="1" s="1"/>
  <c r="S3587" i="1"/>
  <c r="U3587" i="1" s="1"/>
  <c r="S3585" i="1"/>
  <c r="U3585" i="1" s="1"/>
  <c r="S3584" i="1"/>
  <c r="U3584" i="1" s="1"/>
  <c r="S3582" i="1"/>
  <c r="U3582" i="1" s="1"/>
  <c r="S3579" i="1"/>
  <c r="U3579" i="1" s="1"/>
  <c r="S3390" i="1"/>
  <c r="U3390" i="1" s="1"/>
  <c r="S3578" i="1"/>
  <c r="U3578" i="1" s="1"/>
  <c r="S3577" i="1"/>
  <c r="U3577" i="1" s="1"/>
  <c r="S3576" i="1"/>
  <c r="U3576" i="1" s="1"/>
  <c r="S3394" i="1"/>
  <c r="U3394" i="1" s="1"/>
  <c r="S3572" i="1"/>
  <c r="U3572" i="1" s="1"/>
  <c r="S3396" i="1"/>
  <c r="U3396" i="1" s="1"/>
  <c r="S3397" i="1"/>
  <c r="U3397" i="1" s="1"/>
  <c r="S3571" i="1"/>
  <c r="U3571" i="1" s="1"/>
  <c r="S3399" i="1"/>
  <c r="U3399" i="1" s="1"/>
  <c r="S3570" i="1"/>
  <c r="U3570" i="1" s="1"/>
  <c r="S3401" i="1"/>
  <c r="U3401" i="1" s="1"/>
  <c r="S3567" i="1"/>
  <c r="U3567" i="1" s="1"/>
  <c r="S3403" i="1"/>
  <c r="U3403" i="1" s="1"/>
  <c r="S3563" i="1"/>
  <c r="U3563" i="1" s="1"/>
  <c r="S3405" i="1"/>
  <c r="U3405" i="1" s="1"/>
  <c r="S3559" i="1"/>
  <c r="U3559" i="1" s="1"/>
  <c r="S3407" i="1"/>
  <c r="U3407" i="1" s="1"/>
  <c r="S3556" i="1"/>
  <c r="U3556" i="1" s="1"/>
  <c r="S3409" i="1"/>
  <c r="U3409" i="1" s="1"/>
  <c r="S3555" i="1"/>
  <c r="U3555" i="1" s="1"/>
  <c r="S3411" i="1"/>
  <c r="U3411" i="1" s="1"/>
  <c r="S3553" i="1"/>
  <c r="U3553" i="1" s="1"/>
  <c r="S3550" i="1"/>
  <c r="U3550" i="1" s="1"/>
  <c r="S3414" i="1"/>
  <c r="U3414" i="1" s="1"/>
  <c r="S3549" i="1"/>
  <c r="U3549" i="1" s="1"/>
  <c r="S3548" i="1"/>
  <c r="U3548" i="1" s="1"/>
  <c r="S3547" i="1"/>
  <c r="U3547" i="1" s="1"/>
  <c r="S3418" i="1"/>
  <c r="U3418" i="1" s="1"/>
  <c r="S3546" i="1"/>
  <c r="U3546" i="1" s="1"/>
  <c r="S3544" i="1"/>
  <c r="U3544" i="1" s="1"/>
  <c r="S3421" i="1"/>
  <c r="U3421" i="1" s="1"/>
  <c r="S3422" i="1"/>
  <c r="U3422" i="1" s="1"/>
  <c r="S3541" i="1"/>
  <c r="U3541" i="1" s="1"/>
  <c r="S3424" i="1"/>
  <c r="U3424" i="1" s="1"/>
  <c r="S3536" i="1"/>
  <c r="U3536" i="1" s="1"/>
  <c r="S3535" i="1"/>
  <c r="U3535" i="1" s="1"/>
  <c r="S3534" i="1"/>
  <c r="U3534" i="1" s="1"/>
  <c r="S3533" i="1"/>
  <c r="U3533" i="1" s="1"/>
  <c r="S3429" i="1"/>
  <c r="U3429" i="1" s="1"/>
  <c r="S3430" i="1"/>
  <c r="U3430" i="1" s="1"/>
  <c r="S3431" i="1"/>
  <c r="U3431" i="1" s="1"/>
  <c r="S3432" i="1"/>
  <c r="U3432" i="1" s="1"/>
  <c r="S3531" i="1"/>
  <c r="U3531" i="1" s="1"/>
  <c r="S3529" i="1"/>
  <c r="U3529" i="1" s="1"/>
  <c r="S3528" i="1"/>
  <c r="U3528" i="1" s="1"/>
  <c r="S3527" i="1"/>
  <c r="U3527" i="1" s="1"/>
  <c r="S3526" i="1"/>
  <c r="U3526" i="1" s="1"/>
  <c r="S3523" i="1"/>
  <c r="U3523" i="1" s="1"/>
  <c r="S3520" i="1"/>
  <c r="U3520" i="1" s="1"/>
  <c r="S3440" i="1"/>
  <c r="U3440" i="1" s="1"/>
  <c r="S3518" i="1"/>
  <c r="U3518" i="1" s="1"/>
  <c r="S3517" i="1"/>
  <c r="U3517" i="1" s="1"/>
  <c r="S3516" i="1"/>
  <c r="U3516" i="1" s="1"/>
  <c r="S3515" i="1"/>
  <c r="U3515" i="1" s="1"/>
  <c r="S3512" i="1"/>
  <c r="U3512" i="1" s="1"/>
  <c r="S3446" i="1"/>
  <c r="U3446" i="1" s="1"/>
  <c r="S3447" i="1"/>
  <c r="U3447" i="1" s="1"/>
  <c r="S3448" i="1"/>
  <c r="U3448" i="1" s="1"/>
  <c r="S3511" i="1"/>
  <c r="U3511" i="1" s="1"/>
  <c r="S3509" i="1"/>
  <c r="U3509" i="1" s="1"/>
  <c r="S3508" i="1"/>
  <c r="U3508" i="1" s="1"/>
  <c r="S3452" i="1"/>
  <c r="U3452" i="1" s="1"/>
  <c r="S3507" i="1"/>
  <c r="U3507" i="1" s="1"/>
  <c r="S3506" i="1"/>
  <c r="U3506" i="1" s="1"/>
  <c r="S3455" i="1"/>
  <c r="U3455" i="1" s="1"/>
  <c r="S3456" i="1"/>
  <c r="U3456" i="1" s="1"/>
  <c r="S3504" i="1"/>
  <c r="U3504" i="1" s="1"/>
  <c r="S3502" i="1"/>
  <c r="U3502" i="1" s="1"/>
  <c r="S3501" i="1"/>
  <c r="U3501" i="1" s="1"/>
  <c r="S3499" i="1"/>
  <c r="U3499" i="1" s="1"/>
  <c r="S3461" i="1"/>
  <c r="U3461" i="1" s="1"/>
  <c r="S3462" i="1"/>
  <c r="U3462" i="1" s="1"/>
  <c r="S3498" i="1"/>
  <c r="U3498" i="1" s="1"/>
  <c r="S3496" i="1"/>
  <c r="U3496" i="1" s="1"/>
  <c r="S3465" i="1"/>
  <c r="U3465" i="1" s="1"/>
  <c r="S3495" i="1"/>
  <c r="U3495" i="1" s="1"/>
  <c r="S3467" i="1"/>
  <c r="U3467" i="1" s="1"/>
  <c r="S3494" i="1"/>
  <c r="U3494" i="1" s="1"/>
  <c r="S3493" i="1"/>
  <c r="U3493" i="1" s="1"/>
  <c r="S3492" i="1"/>
  <c r="U3492" i="1" s="1"/>
  <c r="S3490" i="1"/>
  <c r="U3490" i="1" s="1"/>
  <c r="S3488" i="1"/>
  <c r="U3488" i="1" s="1"/>
  <c r="S3473" i="1"/>
  <c r="U3473" i="1" s="1"/>
  <c r="S3487" i="1"/>
  <c r="U3487" i="1" s="1"/>
  <c r="S3486" i="1"/>
  <c r="U3486" i="1" s="1"/>
  <c r="S3476" i="1"/>
  <c r="U3476" i="1" s="1"/>
  <c r="S3477" i="1"/>
  <c r="U3477" i="1" s="1"/>
  <c r="S3485" i="1"/>
  <c r="U3485" i="1" s="1"/>
  <c r="S3482" i="1"/>
  <c r="U3482" i="1" s="1"/>
  <c r="S3480" i="1"/>
  <c r="U3480" i="1" s="1"/>
  <c r="S3481" i="1"/>
  <c r="U3481" i="1" s="1"/>
  <c r="S3479" i="1"/>
  <c r="U3479" i="1" s="1"/>
  <c r="S3483" i="1"/>
  <c r="U3483" i="1" s="1"/>
  <c r="S3484" i="1"/>
  <c r="U3484" i="1" s="1"/>
  <c r="S3478" i="1"/>
  <c r="U3478" i="1" s="1"/>
  <c r="S3475" i="1"/>
  <c r="U3475" i="1" s="1"/>
  <c r="S3474" i="1"/>
  <c r="U3474" i="1" s="1"/>
  <c r="S3472" i="1"/>
  <c r="U3472" i="1" s="1"/>
  <c r="S3489" i="1"/>
  <c r="U3489" i="1" s="1"/>
  <c r="S3471" i="1"/>
  <c r="U3471" i="1" s="1"/>
  <c r="S3491" i="1"/>
  <c r="U3491" i="1" s="1"/>
  <c r="S3470" i="1"/>
  <c r="U3470" i="1" s="1"/>
  <c r="S3469" i="1"/>
  <c r="U3469" i="1" s="1"/>
  <c r="S3468" i="1"/>
  <c r="U3468" i="1" s="1"/>
  <c r="S3466" i="1"/>
  <c r="U3466" i="1" s="1"/>
  <c r="S3464" i="1"/>
  <c r="U3464" i="1" s="1"/>
  <c r="S3497" i="1"/>
  <c r="U3497" i="1" s="1"/>
  <c r="S3463" i="1"/>
  <c r="U3463" i="1" s="1"/>
  <c r="S3460" i="1"/>
  <c r="U3460" i="1" s="1"/>
  <c r="S3500" i="1"/>
  <c r="U3500" i="1" s="1"/>
  <c r="S3459" i="1"/>
  <c r="U3459" i="1" s="1"/>
  <c r="S3458" i="1"/>
  <c r="U3458" i="1" s="1"/>
  <c r="S3503" i="1"/>
  <c r="U3503" i="1" s="1"/>
  <c r="S3457" i="1"/>
  <c r="U3457" i="1" s="1"/>
  <c r="S3505" i="1"/>
  <c r="U3505" i="1" s="1"/>
  <c r="S3454" i="1"/>
  <c r="U3454" i="1" s="1"/>
  <c r="S3453" i="1"/>
  <c r="U3453" i="1" s="1"/>
  <c r="S3451" i="1"/>
  <c r="U3451" i="1" s="1"/>
  <c r="S3450" i="1"/>
  <c r="U3450" i="1" s="1"/>
  <c r="S3510" i="1"/>
  <c r="U3510" i="1" s="1"/>
  <c r="S3449" i="1"/>
  <c r="U3449" i="1" s="1"/>
  <c r="S3445" i="1"/>
  <c r="U3445" i="1" s="1"/>
  <c r="S3513" i="1"/>
  <c r="U3513" i="1" s="1"/>
  <c r="S3514" i="1"/>
  <c r="U3514" i="1" s="1"/>
  <c r="S3444" i="1"/>
  <c r="U3444" i="1" s="1"/>
  <c r="S3443" i="1"/>
  <c r="U3443" i="1" s="1"/>
  <c r="S3442" i="1"/>
  <c r="U3442" i="1" s="1"/>
  <c r="S3441" i="1"/>
  <c r="U3441" i="1" s="1"/>
  <c r="S3519" i="1"/>
  <c r="U3519" i="1" s="1"/>
  <c r="S3439" i="1"/>
  <c r="U3439" i="1" s="1"/>
  <c r="S3521" i="1"/>
  <c r="U3521" i="1" s="1"/>
  <c r="S3522" i="1"/>
  <c r="U3522" i="1" s="1"/>
  <c r="S3438" i="1"/>
  <c r="U3438" i="1" s="1"/>
  <c r="S3524" i="1"/>
  <c r="U3524" i="1" s="1"/>
  <c r="S3525" i="1"/>
  <c r="U3525" i="1" s="1"/>
  <c r="S3437" i="1"/>
  <c r="U3437" i="1" s="1"/>
  <c r="S3436" i="1"/>
  <c r="U3436" i="1" s="1"/>
  <c r="S3435" i="1"/>
  <c r="U3435" i="1" s="1"/>
  <c r="S3434" i="1"/>
  <c r="U3434" i="1" s="1"/>
  <c r="S3530" i="1"/>
  <c r="U3530" i="1" s="1"/>
  <c r="S3433" i="1"/>
  <c r="U3433" i="1" s="1"/>
  <c r="S3532" i="1"/>
  <c r="U3532" i="1" s="1"/>
  <c r="S3428" i="1"/>
  <c r="U3428" i="1" s="1"/>
  <c r="S3427" i="1"/>
  <c r="U3427" i="1" s="1"/>
  <c r="S3426" i="1"/>
  <c r="U3426" i="1" s="1"/>
  <c r="S3425" i="1"/>
  <c r="U3425" i="1" s="1"/>
  <c r="S3537" i="1"/>
  <c r="U3537" i="1" s="1"/>
  <c r="S3538" i="1"/>
  <c r="U3538" i="1" s="1"/>
  <c r="S3539" i="1"/>
  <c r="U3539" i="1" s="1"/>
  <c r="S3540" i="1"/>
  <c r="U3540" i="1" s="1"/>
  <c r="S3423" i="1"/>
  <c r="U3423" i="1" s="1"/>
  <c r="S3542" i="1"/>
  <c r="U3542" i="1" s="1"/>
  <c r="S3543" i="1"/>
  <c r="U3543" i="1" s="1"/>
  <c r="S3420" i="1"/>
  <c r="U3420" i="1" s="1"/>
  <c r="S3545" i="1"/>
  <c r="U3545" i="1" s="1"/>
  <c r="S3419" i="1"/>
  <c r="U3419" i="1" s="1"/>
  <c r="S3417" i="1"/>
  <c r="U3417" i="1" s="1"/>
  <c r="S3416" i="1"/>
  <c r="U3416" i="1" s="1"/>
  <c r="S3415" i="1"/>
  <c r="U3415" i="1" s="1"/>
  <c r="S3413" i="1"/>
  <c r="U3413" i="1" s="1"/>
  <c r="S3551" i="1"/>
  <c r="U3551" i="1" s="1"/>
  <c r="S3552" i="1"/>
  <c r="U3552" i="1" s="1"/>
  <c r="S3412" i="1"/>
  <c r="U3412" i="1" s="1"/>
  <c r="S3554" i="1"/>
  <c r="U3554" i="1" s="1"/>
  <c r="S3410" i="1"/>
  <c r="U3410" i="1" s="1"/>
  <c r="S3408" i="1"/>
  <c r="U3408" i="1" s="1"/>
  <c r="S3557" i="1"/>
  <c r="U3557" i="1" s="1"/>
  <c r="S3558" i="1"/>
  <c r="U3558" i="1" s="1"/>
  <c r="S3406" i="1"/>
  <c r="U3406" i="1" s="1"/>
  <c r="S3560" i="1"/>
  <c r="U3560" i="1" s="1"/>
  <c r="S3561" i="1"/>
  <c r="U3561" i="1" s="1"/>
  <c r="S3562" i="1"/>
  <c r="U3562" i="1" s="1"/>
  <c r="S3404" i="1"/>
  <c r="U3404" i="1" s="1"/>
  <c r="S3564" i="1"/>
  <c r="U3564" i="1" s="1"/>
  <c r="S3565" i="1"/>
  <c r="U3565" i="1" s="1"/>
  <c r="S3566" i="1"/>
  <c r="U3566" i="1" s="1"/>
  <c r="S3402" i="1"/>
  <c r="U3402" i="1" s="1"/>
  <c r="S3568" i="1"/>
  <c r="U3568" i="1" s="1"/>
  <c r="S3569" i="1"/>
  <c r="U3569" i="1" s="1"/>
  <c r="S3400" i="1"/>
  <c r="U3400" i="1" s="1"/>
  <c r="S3398" i="1"/>
  <c r="U3398" i="1" s="1"/>
  <c r="S3395" i="1"/>
  <c r="U3395" i="1" s="1"/>
  <c r="S3573" i="1"/>
  <c r="U3573" i="1" s="1"/>
  <c r="S3574" i="1"/>
  <c r="U3574" i="1" s="1"/>
  <c r="S3575" i="1"/>
  <c r="U3575" i="1" s="1"/>
  <c r="S3393" i="1"/>
  <c r="U3393" i="1" s="1"/>
  <c r="S3392" i="1"/>
  <c r="U3392" i="1" s="1"/>
  <c r="S3391" i="1"/>
  <c r="U3391" i="1" s="1"/>
  <c r="S3389" i="1"/>
  <c r="U3389" i="1" s="1"/>
  <c r="S3580" i="1"/>
  <c r="U3580" i="1" s="1"/>
  <c r="S3581" i="1"/>
  <c r="U3581" i="1" s="1"/>
  <c r="S3388" i="1"/>
  <c r="U3388" i="1" s="1"/>
  <c r="S3583" i="1"/>
  <c r="U3583" i="1" s="1"/>
  <c r="S3387" i="1"/>
  <c r="U3387" i="1" s="1"/>
  <c r="S3386" i="1"/>
  <c r="U3386" i="1" s="1"/>
  <c r="S3586" i="1"/>
  <c r="U3586" i="1" s="1"/>
  <c r="S3385" i="1"/>
  <c r="U3385" i="1" s="1"/>
  <c r="S3383" i="1"/>
  <c r="U3383" i="1" s="1"/>
  <c r="S3589" i="1"/>
  <c r="U3589" i="1" s="1"/>
  <c r="S3590" i="1"/>
  <c r="U3590" i="1" s="1"/>
  <c r="S3382" i="1"/>
  <c r="U3382" i="1" s="1"/>
  <c r="S3592" i="1"/>
  <c r="U3592" i="1" s="1"/>
  <c r="S3378" i="1"/>
  <c r="U3378" i="1" s="1"/>
  <c r="S3374" i="1"/>
  <c r="U3374" i="1" s="1"/>
  <c r="S3373" i="1"/>
  <c r="U3373" i="1" s="1"/>
  <c r="S3372" i="1"/>
  <c r="U3372" i="1" s="1"/>
  <c r="S3370" i="1"/>
  <c r="U3370" i="1" s="1"/>
  <c r="S3598" i="1"/>
  <c r="U3598" i="1" s="1"/>
  <c r="S3368" i="1"/>
  <c r="U3368" i="1" s="1"/>
  <c r="S3367" i="1"/>
  <c r="U3367" i="1" s="1"/>
  <c r="S3365" i="1"/>
  <c r="U3365" i="1" s="1"/>
  <c r="S3364" i="1"/>
  <c r="U3364" i="1" s="1"/>
  <c r="S3603" i="1"/>
  <c r="U3603" i="1" s="1"/>
  <c r="S3363" i="1"/>
  <c r="U3363" i="1" s="1"/>
  <c r="S3361" i="1"/>
  <c r="U3361" i="1" s="1"/>
  <c r="S3360" i="1"/>
  <c r="U3360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356" i="1"/>
  <c r="U3356" i="1" s="1"/>
  <c r="S3351" i="1"/>
  <c r="U3351" i="1" s="1"/>
  <c r="S3617" i="1"/>
  <c r="U3617" i="1" s="1"/>
  <c r="S3618" i="1"/>
  <c r="U3618" i="1" s="1"/>
  <c r="S3619" i="1"/>
  <c r="U3619" i="1" s="1"/>
  <c r="S3620" i="1"/>
  <c r="U3620" i="1" s="1"/>
  <c r="S3350" i="1"/>
  <c r="U3350" i="1" s="1"/>
  <c r="S3348" i="1"/>
  <c r="U3348" i="1" s="1"/>
  <c r="S3347" i="1"/>
  <c r="U3347" i="1" s="1"/>
  <c r="S3346" i="1"/>
  <c r="U3346" i="1" s="1"/>
  <c r="S3344" i="1"/>
  <c r="U3344" i="1" s="1"/>
  <c r="S3342" i="1"/>
  <c r="U3342" i="1" s="1"/>
  <c r="S3627" i="1"/>
  <c r="U3627" i="1" s="1"/>
  <c r="S3628" i="1"/>
  <c r="U3628" i="1" s="1"/>
  <c r="S3341" i="1"/>
  <c r="U3341" i="1" s="1"/>
  <c r="S2976" i="1"/>
  <c r="U2976" i="1" s="1"/>
  <c r="S2977" i="1"/>
  <c r="U2977" i="1" s="1"/>
  <c r="S3632" i="1"/>
  <c r="U3632" i="1" s="1"/>
  <c r="S2979" i="1"/>
  <c r="U2979" i="1" s="1"/>
  <c r="S3634" i="1"/>
  <c r="U3634" i="1" s="1"/>
  <c r="S2980" i="1"/>
  <c r="U2980" i="1" s="1"/>
  <c r="S3636" i="1"/>
  <c r="U3636" i="1" s="1"/>
  <c r="S2981" i="1"/>
  <c r="U2981" i="1" s="1"/>
  <c r="S2982" i="1"/>
  <c r="U2982" i="1" s="1"/>
  <c r="S3054" i="1"/>
  <c r="U3054" i="1" s="1"/>
  <c r="S3640" i="1"/>
  <c r="U3640" i="1" s="1"/>
  <c r="S3055" i="1"/>
  <c r="U3055" i="1" s="1"/>
  <c r="S3056" i="1"/>
  <c r="U3056" i="1" s="1"/>
  <c r="S3057" i="1"/>
  <c r="U3057" i="1" s="1"/>
  <c r="S3644" i="1"/>
  <c r="U3644" i="1" s="1"/>
  <c r="S3058" i="1"/>
  <c r="U3058" i="1" s="1"/>
  <c r="S3061" i="1"/>
  <c r="U3061" i="1" s="1"/>
  <c r="S3647" i="1"/>
  <c r="U3647" i="1" s="1"/>
  <c r="S3062" i="1"/>
  <c r="U3062" i="1" s="1"/>
  <c r="S3649" i="1"/>
  <c r="U3649" i="1" s="1"/>
  <c r="S3340" i="1"/>
  <c r="U3340" i="1" s="1"/>
  <c r="S3651" i="1"/>
  <c r="U3651" i="1" s="1"/>
  <c r="S3652" i="1"/>
  <c r="U3652" i="1" s="1"/>
  <c r="S3336" i="1"/>
  <c r="U3336" i="1" s="1"/>
  <c r="S3654" i="1"/>
  <c r="U3654" i="1" s="1"/>
  <c r="S3655" i="1"/>
  <c r="U3655" i="1" s="1"/>
  <c r="S3656" i="1"/>
  <c r="U3656" i="1" s="1"/>
  <c r="S3335" i="1"/>
  <c r="U3335" i="1" s="1"/>
  <c r="S3658" i="1"/>
  <c r="U3658" i="1" s="1"/>
  <c r="S3659" i="1"/>
  <c r="U3659" i="1" s="1"/>
  <c r="S3334" i="1"/>
  <c r="U3334" i="1" s="1"/>
  <c r="S3333" i="1"/>
  <c r="U3333" i="1" s="1"/>
  <c r="S3662" i="1"/>
  <c r="U3662" i="1" s="1"/>
  <c r="S3330" i="1"/>
  <c r="U3330" i="1" s="1"/>
  <c r="S3664" i="1"/>
  <c r="U3664" i="1" s="1"/>
  <c r="S3665" i="1"/>
  <c r="U3665" i="1" s="1"/>
  <c r="S3328" i="1"/>
  <c r="U3328" i="1" s="1"/>
  <c r="S3667" i="1"/>
  <c r="U3667" i="1" s="1"/>
  <c r="S3324" i="1"/>
  <c r="U3324" i="1" s="1"/>
  <c r="S3669" i="1"/>
  <c r="U3669" i="1" s="1"/>
  <c r="S3323" i="1"/>
  <c r="U3323" i="1" s="1"/>
  <c r="S3671" i="1"/>
  <c r="U3671" i="1" s="1"/>
  <c r="S3672" i="1"/>
  <c r="U3672" i="1" s="1"/>
  <c r="S3322" i="1"/>
  <c r="U3322" i="1" s="1"/>
  <c r="S3674" i="1"/>
  <c r="U3674" i="1" s="1"/>
  <c r="S3675" i="1"/>
  <c r="U3675" i="1" s="1"/>
  <c r="S3676" i="1"/>
  <c r="U3676" i="1" s="1"/>
  <c r="S3677" i="1"/>
  <c r="U3677" i="1" s="1"/>
  <c r="S3319" i="1"/>
  <c r="U3319" i="1" s="1"/>
  <c r="S3318" i="1"/>
  <c r="U3318" i="1" s="1"/>
  <c r="S3680" i="1"/>
  <c r="U3680" i="1" s="1"/>
  <c r="S3315" i="1"/>
  <c r="U3315" i="1" s="1"/>
  <c r="S3314" i="1"/>
  <c r="U3314" i="1" s="1"/>
  <c r="S3313" i="1"/>
  <c r="U3313" i="1" s="1"/>
  <c r="S3312" i="1"/>
  <c r="U3312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690" i="1"/>
  <c r="U3690" i="1" s="1"/>
  <c r="S3305" i="1"/>
  <c r="U3305" i="1" s="1"/>
  <c r="S3303" i="1"/>
  <c r="U3303" i="1" s="1"/>
  <c r="S3302" i="1"/>
  <c r="U3302" i="1" s="1"/>
  <c r="S3301" i="1"/>
  <c r="U3301" i="1" s="1"/>
  <c r="S3695" i="1"/>
  <c r="U3695" i="1" s="1"/>
  <c r="S3300" i="1"/>
  <c r="U3300" i="1" s="1"/>
  <c r="S3293" i="1"/>
  <c r="U3293" i="1" s="1"/>
  <c r="S3698" i="1"/>
  <c r="U3698" i="1" s="1"/>
  <c r="S3699" i="1"/>
  <c r="U3699" i="1" s="1"/>
  <c r="S3288" i="1"/>
  <c r="U3288" i="1" s="1"/>
  <c r="S3287" i="1"/>
  <c r="U3287" i="1" s="1"/>
  <c r="S3286" i="1"/>
  <c r="U3286" i="1" s="1"/>
  <c r="S3703" i="1"/>
  <c r="U3703" i="1" s="1"/>
  <c r="S3704" i="1"/>
  <c r="U3704" i="1" s="1"/>
  <c r="S3284" i="1"/>
  <c r="U3284" i="1" s="1"/>
  <c r="S3706" i="1"/>
  <c r="U3706" i="1" s="1"/>
  <c r="S3283" i="1"/>
  <c r="U3283" i="1" s="1"/>
  <c r="S3282" i="1"/>
  <c r="U3282" i="1" s="1"/>
  <c r="S3281" i="1"/>
  <c r="U3281" i="1" s="1"/>
  <c r="S3277" i="1"/>
  <c r="U3277" i="1" s="1"/>
  <c r="S3711" i="1"/>
  <c r="U3711" i="1" s="1"/>
  <c r="S3276" i="1"/>
  <c r="U3276" i="1" s="1"/>
  <c r="S3275" i="1"/>
  <c r="U3275" i="1" s="1"/>
  <c r="S3274" i="1"/>
  <c r="U3274" i="1" s="1"/>
  <c r="S3270" i="1"/>
  <c r="U3270" i="1" s="1"/>
  <c r="S3269" i="1"/>
  <c r="U3269" i="1" s="1"/>
  <c r="S3717" i="1"/>
  <c r="U3717" i="1" s="1"/>
  <c r="S3268" i="1"/>
  <c r="U3268" i="1" s="1"/>
  <c r="S3719" i="1"/>
  <c r="U3719" i="1" s="1"/>
  <c r="S3720" i="1"/>
  <c r="U3720" i="1" s="1"/>
  <c r="S3721" i="1"/>
  <c r="U3721" i="1" s="1"/>
  <c r="S3266" i="1"/>
  <c r="U3266" i="1" s="1"/>
  <c r="S3265" i="1"/>
  <c r="U3265" i="1" s="1"/>
  <c r="S3724" i="1"/>
  <c r="U3724" i="1" s="1"/>
  <c r="S3725" i="1"/>
  <c r="U3725" i="1" s="1"/>
  <c r="S3726" i="1"/>
  <c r="U3726" i="1" s="1"/>
  <c r="S3727" i="1"/>
  <c r="U3727" i="1" s="1"/>
  <c r="S3264" i="1"/>
  <c r="U3264" i="1" s="1"/>
  <c r="S3263" i="1"/>
  <c r="U3263" i="1" s="1"/>
  <c r="S3063" i="1"/>
  <c r="U3063" i="1" s="1"/>
  <c r="S3064" i="1"/>
  <c r="U3064" i="1" s="1"/>
  <c r="S3065" i="1"/>
  <c r="U3065" i="1" s="1"/>
  <c r="S3066" i="1"/>
  <c r="U3066" i="1" s="1"/>
  <c r="S3734" i="1"/>
  <c r="U3734" i="1" s="1"/>
  <c r="S3067" i="1"/>
  <c r="U3067" i="1" s="1"/>
  <c r="S3070" i="1"/>
  <c r="U3070" i="1" s="1"/>
  <c r="S3737" i="1"/>
  <c r="U3737" i="1" s="1"/>
  <c r="S3738" i="1"/>
  <c r="U3738" i="1" s="1"/>
  <c r="S3071" i="1"/>
  <c r="U3071" i="1" s="1"/>
  <c r="S3740" i="1"/>
  <c r="U3740" i="1" s="1"/>
  <c r="S3741" i="1"/>
  <c r="U3741" i="1" s="1"/>
  <c r="S3073" i="1"/>
  <c r="U3073" i="1" s="1"/>
  <c r="S3074" i="1"/>
  <c r="U3074" i="1" s="1"/>
  <c r="S3075" i="1"/>
  <c r="U3075" i="1" s="1"/>
  <c r="S3077" i="1"/>
  <c r="U3077" i="1" s="1"/>
  <c r="S3078" i="1"/>
  <c r="U3078" i="1" s="1"/>
  <c r="S3080" i="1"/>
  <c r="U3080" i="1" s="1"/>
  <c r="S3081" i="1"/>
  <c r="U3081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082" i="1"/>
  <c r="U3082" i="1" s="1"/>
  <c r="S3791" i="1"/>
  <c r="U3791" i="1" s="1"/>
  <c r="S3083" i="1"/>
  <c r="U3083" i="1" s="1"/>
  <c r="S3084" i="1"/>
  <c r="U3084" i="1" s="1"/>
  <c r="S3085" i="1"/>
  <c r="U3085" i="1" s="1"/>
  <c r="S3086" i="1"/>
  <c r="U3086" i="1" s="1"/>
  <c r="S3796" i="1"/>
  <c r="U3796" i="1" s="1"/>
  <c r="S3797" i="1"/>
  <c r="U3797" i="1" s="1"/>
  <c r="S3087" i="1"/>
  <c r="U3087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6" i="1"/>
  <c r="U3096" i="1" s="1"/>
  <c r="S3097" i="1"/>
  <c r="U3097" i="1" s="1"/>
  <c r="S3098" i="1"/>
  <c r="U3098" i="1" s="1"/>
  <c r="S3808" i="1"/>
  <c r="U3808" i="1" s="1"/>
  <c r="S3100" i="1"/>
  <c r="U3100" i="1" s="1"/>
  <c r="S3810" i="1"/>
  <c r="U3810" i="1" s="1"/>
  <c r="S3811" i="1"/>
  <c r="U3811" i="1" s="1"/>
  <c r="S3239" i="1"/>
  <c r="U3239" i="1" s="1"/>
  <c r="S3813" i="1"/>
  <c r="U3813" i="1" s="1"/>
  <c r="S3814" i="1"/>
  <c r="U3814" i="1" s="1"/>
  <c r="S3238" i="1"/>
  <c r="U3238" i="1" s="1"/>
  <c r="S3237" i="1"/>
  <c r="U3237" i="1" s="1"/>
  <c r="S3817" i="1"/>
  <c r="U3817" i="1" s="1"/>
  <c r="S3235" i="1"/>
  <c r="U3235" i="1" s="1"/>
  <c r="S3234" i="1"/>
  <c r="U3234" i="1" s="1"/>
  <c r="S3233" i="1"/>
  <c r="U3233" i="1" s="1"/>
  <c r="S3232" i="1"/>
  <c r="U3232" i="1" s="1"/>
  <c r="S3822" i="1"/>
  <c r="U3822" i="1" s="1"/>
  <c r="S3231" i="1"/>
  <c r="U3231" i="1" s="1"/>
  <c r="S3824" i="1"/>
  <c r="U3824" i="1" s="1"/>
  <c r="S3230" i="1"/>
  <c r="U3230" i="1" s="1"/>
  <c r="S3826" i="1"/>
  <c r="U3826" i="1" s="1"/>
  <c r="S3227" i="1"/>
  <c r="U3227" i="1" s="1"/>
  <c r="S3828" i="1"/>
  <c r="U3828" i="1" s="1"/>
  <c r="S3829" i="1"/>
  <c r="U3829" i="1" s="1"/>
  <c r="S3226" i="1"/>
  <c r="U3226" i="1" s="1"/>
  <c r="S3225" i="1"/>
  <c r="U3225" i="1" s="1"/>
  <c r="S3224" i="1"/>
  <c r="U3224" i="1" s="1"/>
  <c r="S3222" i="1"/>
  <c r="U3222" i="1" s="1"/>
  <c r="S3221" i="1"/>
  <c r="U3221" i="1" s="1"/>
  <c r="S3835" i="1"/>
  <c r="U3835" i="1" s="1"/>
  <c r="S3836" i="1"/>
  <c r="U3836" i="1" s="1"/>
  <c r="S3837" i="1"/>
  <c r="U3837" i="1" s="1"/>
  <c r="S3219" i="1"/>
  <c r="U3219" i="1" s="1"/>
  <c r="S3839" i="1"/>
  <c r="U3839" i="1" s="1"/>
  <c r="S3840" i="1"/>
  <c r="U3840" i="1" s="1"/>
  <c r="S3217" i="1"/>
  <c r="U3217" i="1" s="1"/>
  <c r="S3842" i="1"/>
  <c r="U3842" i="1" s="1"/>
  <c r="S3101" i="1"/>
  <c r="U3101" i="1" s="1"/>
  <c r="S3844" i="1"/>
  <c r="U3844" i="1" s="1"/>
  <c r="S3102" i="1"/>
  <c r="U3102" i="1" s="1"/>
  <c r="S3105" i="1"/>
  <c r="U3105" i="1" s="1"/>
  <c r="S3107" i="1"/>
  <c r="U3107" i="1" s="1"/>
  <c r="S3109" i="1"/>
  <c r="U3109" i="1" s="1"/>
  <c r="S3110" i="1"/>
  <c r="U3110" i="1" s="1"/>
  <c r="S3111" i="1"/>
  <c r="U3111" i="1" s="1"/>
  <c r="S3851" i="1"/>
  <c r="U3851" i="1" s="1"/>
  <c r="S3112" i="1"/>
  <c r="U3112" i="1" s="1"/>
  <c r="S3853" i="1"/>
  <c r="U3853" i="1" s="1"/>
  <c r="S3113" i="1"/>
  <c r="U3113" i="1" s="1"/>
  <c r="S3114" i="1"/>
  <c r="U3114" i="1" s="1"/>
  <c r="S3115" i="1"/>
  <c r="U3115" i="1" s="1"/>
  <c r="S3116" i="1"/>
  <c r="U3116" i="1" s="1"/>
  <c r="S3118" i="1"/>
  <c r="U3118" i="1" s="1"/>
  <c r="S3121" i="1"/>
  <c r="U3121" i="1" s="1"/>
  <c r="S3860" i="1"/>
  <c r="U3860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7" i="1"/>
  <c r="U3137" i="1" s="1"/>
  <c r="S3867" i="1"/>
  <c r="U3867" i="1" s="1"/>
  <c r="S3139" i="1"/>
  <c r="U3139" i="1" s="1"/>
  <c r="S3146" i="1"/>
  <c r="U3146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147" i="1"/>
  <c r="U3147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5" i="1"/>
  <c r="U3155" i="1" s="1"/>
  <c r="S3156" i="1"/>
  <c r="U3156" i="1" s="1"/>
  <c r="S3899" i="1"/>
  <c r="U3899" i="1" s="1"/>
  <c r="S3900" i="1"/>
  <c r="U3900" i="1" s="1"/>
  <c r="S3158" i="1"/>
  <c r="U3158" i="1" s="1"/>
  <c r="S3159" i="1"/>
  <c r="U3159" i="1" s="1"/>
  <c r="S3160" i="1"/>
  <c r="U3160" i="1" s="1"/>
  <c r="S3904" i="1"/>
  <c r="U3904" i="1" s="1"/>
  <c r="S3161" i="1"/>
  <c r="U3161" i="1" s="1"/>
  <c r="S3162" i="1"/>
  <c r="U3162" i="1" s="1"/>
  <c r="S3907" i="1"/>
  <c r="U3907" i="1" s="1"/>
  <c r="S3908" i="1"/>
  <c r="U3908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171" i="1"/>
  <c r="U3171" i="1" s="1"/>
  <c r="S3925" i="1"/>
  <c r="U3925" i="1" s="1"/>
  <c r="S3172" i="1"/>
  <c r="U3172" i="1" s="1"/>
  <c r="S3174" i="1"/>
  <c r="U3174" i="1" s="1"/>
  <c r="S3928" i="1"/>
  <c r="U3928" i="1" s="1"/>
  <c r="S3929" i="1"/>
  <c r="U3929" i="1" s="1"/>
  <c r="S3175" i="1"/>
  <c r="U3175" i="1" s="1"/>
  <c r="S3176" i="1"/>
  <c r="U3176" i="1" s="1"/>
  <c r="S3932" i="1"/>
  <c r="U3932" i="1" s="1"/>
  <c r="S3177" i="1"/>
  <c r="U3177" i="1" s="1"/>
  <c r="S3178" i="1"/>
  <c r="U3178" i="1" s="1"/>
  <c r="S3179" i="1"/>
  <c r="U3179" i="1" s="1"/>
  <c r="S3181" i="1"/>
  <c r="U3181" i="1" s="1"/>
  <c r="S3937" i="1"/>
  <c r="U3937" i="1" s="1"/>
  <c r="S3184" i="1"/>
  <c r="U3184" i="1" s="1"/>
  <c r="S3185" i="1"/>
  <c r="U3185" i="1" s="1"/>
  <c r="S3186" i="1"/>
  <c r="U3186" i="1" s="1"/>
  <c r="S3941" i="1"/>
  <c r="U3941" i="1" s="1"/>
  <c r="S3189" i="1"/>
  <c r="U3189" i="1" s="1"/>
  <c r="S3193" i="1"/>
  <c r="U3193" i="1" s="1"/>
  <c r="S3196" i="1"/>
  <c r="U3196" i="1" s="1"/>
  <c r="S3197" i="1"/>
  <c r="U3197" i="1" s="1"/>
  <c r="S3198" i="1"/>
  <c r="U3198" i="1" s="1"/>
  <c r="S3201" i="1"/>
  <c r="U3201" i="1" s="1"/>
  <c r="S3202" i="1"/>
  <c r="U3202" i="1" s="1"/>
  <c r="S3204" i="1"/>
  <c r="U3204" i="1" s="1"/>
  <c r="S3950" i="1"/>
  <c r="U3950" i="1" s="1"/>
  <c r="S3951" i="1"/>
  <c r="U3951" i="1" s="1"/>
  <c r="S3205" i="1"/>
  <c r="U3205" i="1" s="1"/>
  <c r="S3953" i="1"/>
  <c r="U3953" i="1" s="1"/>
  <c r="S3206" i="1"/>
  <c r="U3206" i="1" s="1"/>
  <c r="S3208" i="1"/>
  <c r="U3208" i="1" s="1"/>
  <c r="S3956" i="1"/>
  <c r="U3956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963" i="1"/>
  <c r="U3963" i="1" s="1"/>
  <c r="S3964" i="1"/>
  <c r="U3964" i="1" s="1"/>
  <c r="S3965" i="1"/>
  <c r="U3965" i="1" s="1"/>
  <c r="S3243" i="1"/>
  <c r="U3243" i="1" s="1"/>
  <c r="S3244" i="1"/>
  <c r="U3244" i="1" s="1"/>
  <c r="S3245" i="1"/>
  <c r="U3245" i="1" s="1"/>
  <c r="S3247" i="1"/>
  <c r="U3247" i="1" s="1"/>
  <c r="S3248" i="1"/>
  <c r="U3248" i="1" s="1"/>
  <c r="S3250" i="1"/>
  <c r="U3250" i="1" s="1"/>
  <c r="S3251" i="1"/>
  <c r="U3251" i="1" s="1"/>
  <c r="S3252" i="1"/>
  <c r="U3252" i="1" s="1"/>
  <c r="S3253" i="1"/>
  <c r="U3253" i="1" s="1"/>
  <c r="S3255" i="1"/>
  <c r="U3255" i="1" s="1"/>
  <c r="S3976" i="1"/>
  <c r="U3976" i="1" s="1"/>
  <c r="S3258" i="1"/>
  <c r="U3258" i="1" s="1"/>
  <c r="S3260" i="1"/>
  <c r="U3260" i="1" s="1"/>
  <c r="S3261" i="1"/>
  <c r="U3261" i="1" s="1"/>
  <c r="S3262" i="1"/>
  <c r="U3262" i="1" s="1"/>
  <c r="S3981" i="1"/>
  <c r="U3981" i="1" s="1"/>
  <c r="S3630" i="1"/>
  <c r="U3630" i="1" s="1"/>
  <c r="S3631" i="1"/>
  <c r="U3631" i="1" s="1"/>
  <c r="S3984" i="1"/>
  <c r="U3984" i="1" s="1"/>
  <c r="S3633" i="1"/>
  <c r="U3633" i="1" s="1"/>
  <c r="S3986" i="1"/>
  <c r="U3986" i="1" s="1"/>
  <c r="S3635" i="1"/>
  <c r="U3635" i="1" s="1"/>
  <c r="S3988" i="1"/>
  <c r="U3988" i="1" s="1"/>
  <c r="S3989" i="1"/>
  <c r="U3989" i="1" s="1"/>
  <c r="S3637" i="1"/>
  <c r="U3637" i="1" s="1"/>
  <c r="S3638" i="1"/>
  <c r="U3638" i="1" s="1"/>
  <c r="S3992" i="1"/>
  <c r="U3992" i="1" s="1"/>
  <c r="S3639" i="1"/>
  <c r="U3639" i="1" s="1"/>
  <c r="S3641" i="1"/>
  <c r="U3641" i="1" s="1"/>
  <c r="S3642" i="1"/>
  <c r="U3642" i="1" s="1"/>
  <c r="S3643" i="1"/>
  <c r="U3643" i="1" s="1"/>
  <c r="S3997" i="1"/>
  <c r="U3997" i="1" s="1"/>
  <c r="S3645" i="1"/>
  <c r="U3645" i="1" s="1"/>
  <c r="S3999" i="1"/>
  <c r="U3999" i="1" s="1"/>
  <c r="S3646" i="1"/>
  <c r="U3646" i="1" s="1"/>
  <c r="S3648" i="1"/>
  <c r="U3648" i="1" s="1"/>
  <c r="S3790" i="1"/>
  <c r="U3790" i="1" s="1"/>
  <c r="S4003" i="1"/>
  <c r="U4003" i="1" s="1"/>
  <c r="S3792" i="1"/>
  <c r="U3792" i="1" s="1"/>
  <c r="S3793" i="1"/>
  <c r="U3793" i="1" s="1"/>
  <c r="S3794" i="1"/>
  <c r="U3794" i="1" s="1"/>
  <c r="S3795" i="1"/>
  <c r="U3795" i="1" s="1"/>
  <c r="S3798" i="1"/>
  <c r="U3798" i="1" s="1"/>
  <c r="S3799" i="1"/>
  <c r="U3799" i="1" s="1"/>
  <c r="S4010" i="1"/>
  <c r="U4010" i="1" s="1"/>
  <c r="S4011" i="1"/>
  <c r="U4011" i="1" s="1"/>
  <c r="S3800" i="1"/>
  <c r="U3800" i="1" s="1"/>
  <c r="S4013" i="1"/>
  <c r="U4013" i="1" s="1"/>
  <c r="S4014" i="1"/>
  <c r="U4014" i="1" s="1"/>
  <c r="S3801" i="1"/>
  <c r="U3801" i="1" s="1"/>
  <c r="S3802" i="1"/>
  <c r="U3802" i="1" s="1"/>
  <c r="S3803" i="1"/>
  <c r="U3803" i="1" s="1"/>
  <c r="S4018" i="1"/>
  <c r="U4018" i="1" s="1"/>
  <c r="S3804" i="1"/>
  <c r="U3804" i="1" s="1"/>
  <c r="S4020" i="1"/>
  <c r="U4020" i="1" s="1"/>
  <c r="S3805" i="1"/>
  <c r="U3805" i="1" s="1"/>
  <c r="S3806" i="1"/>
  <c r="U3806" i="1" s="1"/>
  <c r="S3807" i="1"/>
  <c r="U3807" i="1" s="1"/>
  <c r="S3809" i="1"/>
  <c r="U3809" i="1" s="1"/>
  <c r="S3955" i="1"/>
  <c r="U3955" i="1" s="1"/>
  <c r="S3957" i="1"/>
  <c r="U3957" i="1" s="1"/>
  <c r="S4027" i="1"/>
  <c r="U402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6" i="1"/>
  <c r="U3966" i="1" s="1"/>
  <c r="S3967" i="1"/>
  <c r="U3967" i="1" s="1"/>
  <c r="S4035" i="1"/>
  <c r="U4035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4043" i="1"/>
  <c r="U4043" i="1" s="1"/>
  <c r="S3975" i="1"/>
  <c r="U3975" i="1" s="1"/>
  <c r="S4045" i="1"/>
  <c r="U4045" i="1" s="1"/>
  <c r="S3977" i="1"/>
  <c r="U3977" i="1" s="1"/>
  <c r="S4047" i="1"/>
  <c r="U4047" i="1" s="1"/>
  <c r="S3978" i="1"/>
  <c r="U3978" i="1" s="1"/>
  <c r="S3979" i="1"/>
  <c r="U3979" i="1" s="1"/>
  <c r="S4050" i="1"/>
  <c r="U4050" i="1" s="1"/>
  <c r="S3980" i="1"/>
  <c r="U3980" i="1" s="1"/>
  <c r="S3982" i="1"/>
  <c r="U3982" i="1" s="1"/>
  <c r="S3983" i="1"/>
  <c r="U3983" i="1" s="1"/>
  <c r="S3985" i="1"/>
  <c r="U3985" i="1" s="1"/>
  <c r="S4055" i="1"/>
  <c r="U4055" i="1" s="1"/>
  <c r="S3987" i="1"/>
  <c r="U3987" i="1" s="1"/>
  <c r="S4057" i="1"/>
  <c r="U4057" i="1" s="1"/>
  <c r="S3990" i="1"/>
  <c r="U3990" i="1" s="1"/>
  <c r="S4059" i="1"/>
  <c r="U4059" i="1" s="1"/>
  <c r="S3991" i="1"/>
  <c r="U3991" i="1" s="1"/>
  <c r="S4061" i="1"/>
  <c r="U4061" i="1" s="1"/>
  <c r="S4062" i="1"/>
  <c r="U4062" i="1" s="1"/>
  <c r="S3993" i="1"/>
  <c r="U3993" i="1" s="1"/>
  <c r="S3994" i="1"/>
  <c r="U3994" i="1" s="1"/>
  <c r="S4065" i="1"/>
  <c r="U4065" i="1" s="1"/>
  <c r="S4066" i="1"/>
  <c r="U4066" i="1" s="1"/>
  <c r="S3995" i="1"/>
  <c r="U3995" i="1" s="1"/>
  <c r="S3996" i="1"/>
  <c r="U3996" i="1" s="1"/>
  <c r="S3998" i="1"/>
  <c r="U3998" i="1" s="1"/>
  <c r="S4000" i="1"/>
  <c r="U4000" i="1" s="1"/>
  <c r="S4071" i="1"/>
  <c r="U4071" i="1" s="1"/>
  <c r="S4001" i="1"/>
  <c r="U4001" i="1" s="1"/>
  <c r="S4073" i="1"/>
  <c r="U4073" i="1" s="1"/>
  <c r="S4074" i="1"/>
  <c r="U4074" i="1" s="1"/>
  <c r="S4002" i="1"/>
  <c r="U4002" i="1" s="1"/>
  <c r="S4076" i="1"/>
  <c r="U4076" i="1" s="1"/>
  <c r="S4077" i="1"/>
  <c r="U4077" i="1" s="1"/>
  <c r="S4004" i="1"/>
  <c r="U4004" i="1" s="1"/>
  <c r="S4005" i="1"/>
  <c r="U4005" i="1" s="1"/>
  <c r="S4080" i="1"/>
  <c r="U4080" i="1" s="1"/>
  <c r="S4006" i="1"/>
  <c r="U4006" i="1" s="1"/>
  <c r="S4007" i="1"/>
  <c r="U4007" i="1" s="1"/>
  <c r="S4008" i="1"/>
  <c r="U4008" i="1" s="1"/>
  <c r="S4009" i="1"/>
  <c r="U4009" i="1" s="1"/>
  <c r="S4012" i="1"/>
  <c r="U4012" i="1" s="1"/>
  <c r="S4086" i="1"/>
  <c r="U4086" i="1" s="1"/>
  <c r="S4015" i="1"/>
  <c r="U4015" i="1" s="1"/>
  <c r="S4016" i="1"/>
  <c r="U4016" i="1" s="1"/>
  <c r="S4017" i="1"/>
  <c r="U4017" i="1" s="1"/>
  <c r="S4090" i="1"/>
  <c r="U4090" i="1" s="1"/>
  <c r="S4019" i="1"/>
  <c r="U4019" i="1" s="1"/>
  <c r="S4021" i="1"/>
  <c r="U4021" i="1" s="1"/>
  <c r="S4022" i="1"/>
  <c r="U4022" i="1" s="1"/>
  <c r="S4023" i="1"/>
  <c r="U4023" i="1" s="1"/>
  <c r="S4095" i="1"/>
  <c r="U4095" i="1" s="1"/>
  <c r="S4024" i="1"/>
  <c r="U4024" i="1" s="1"/>
  <c r="S4097" i="1"/>
  <c r="U4097" i="1" s="1"/>
  <c r="S4098" i="1"/>
  <c r="U4098" i="1" s="1"/>
  <c r="S4099" i="1"/>
  <c r="U4099" i="1" s="1"/>
  <c r="S4025" i="1"/>
  <c r="U4025" i="1" s="1"/>
  <c r="S4026" i="1"/>
  <c r="U4026" i="1" s="1"/>
  <c r="S4028" i="1"/>
  <c r="U4028" i="1" s="1"/>
  <c r="S4029" i="1"/>
  <c r="U4029" i="1" s="1"/>
  <c r="S4030" i="1"/>
  <c r="U4030" i="1" s="1"/>
  <c r="S4031" i="1"/>
  <c r="U4031" i="1" s="1"/>
  <c r="S4106" i="1"/>
  <c r="U4106" i="1" s="1"/>
  <c r="S4107" i="1"/>
  <c r="U4107" i="1" s="1"/>
  <c r="S4032" i="1"/>
  <c r="U4032" i="1" s="1"/>
  <c r="S4033" i="1"/>
  <c r="U4033" i="1" s="1"/>
  <c r="S4034" i="1"/>
  <c r="U4034" i="1" s="1"/>
  <c r="S4111" i="1"/>
  <c r="U4111" i="1" s="1"/>
  <c r="S4112" i="1"/>
  <c r="U4112" i="1" s="1"/>
  <c r="S4036" i="1"/>
  <c r="U4036" i="1" s="1"/>
  <c r="S4114" i="1"/>
  <c r="U4114" i="1" s="1"/>
  <c r="S4037" i="1"/>
  <c r="U4037" i="1" s="1"/>
  <c r="S2" i="1"/>
  <c r="U2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4115" i="1"/>
  <c r="O4113" i="1"/>
  <c r="O4110" i="1"/>
  <c r="O526" i="1"/>
  <c r="O4109" i="1"/>
  <c r="O528" i="1"/>
  <c r="O4108" i="1"/>
  <c r="O4105" i="1"/>
  <c r="O531" i="1"/>
  <c r="O4104" i="1"/>
  <c r="O4103" i="1"/>
  <c r="O4102" i="1"/>
  <c r="O535" i="1"/>
  <c r="O536" i="1"/>
  <c r="O537" i="1"/>
  <c r="O538" i="1"/>
  <c r="O4101" i="1"/>
  <c r="O4100" i="1"/>
  <c r="O541" i="1"/>
  <c r="O523" i="1"/>
  <c r="O524" i="1"/>
  <c r="O525" i="1"/>
  <c r="O545" i="1"/>
  <c r="O527" i="1"/>
  <c r="O547" i="1"/>
  <c r="O529" i="1"/>
  <c r="O549" i="1"/>
  <c r="O550" i="1"/>
  <c r="O551" i="1"/>
  <c r="O552" i="1"/>
  <c r="O530" i="1"/>
  <c r="O554" i="1"/>
  <c r="O532" i="1"/>
  <c r="O533" i="1"/>
  <c r="O557" i="1"/>
  <c r="O534" i="1"/>
  <c r="O559" i="1"/>
  <c r="O539" i="1"/>
  <c r="O540" i="1"/>
  <c r="O562" i="1"/>
  <c r="O542" i="1"/>
  <c r="O564" i="1"/>
  <c r="O565" i="1"/>
  <c r="O566" i="1"/>
  <c r="O567" i="1"/>
  <c r="O543" i="1"/>
  <c r="O544" i="1"/>
  <c r="O570" i="1"/>
  <c r="O571" i="1"/>
  <c r="O546" i="1"/>
  <c r="O548" i="1"/>
  <c r="O553" i="1"/>
  <c r="O555" i="1"/>
  <c r="O576" i="1"/>
  <c r="O577" i="1"/>
  <c r="O556" i="1"/>
  <c r="O558" i="1"/>
  <c r="O580" i="1"/>
  <c r="O560" i="1"/>
  <c r="O561" i="1"/>
  <c r="O563" i="1"/>
  <c r="O568" i="1"/>
  <c r="O569" i="1"/>
  <c r="O572" i="1"/>
  <c r="O587" i="1"/>
  <c r="O573" i="1"/>
  <c r="O589" i="1"/>
  <c r="O590" i="1"/>
  <c r="O574" i="1"/>
  <c r="O592" i="1"/>
  <c r="O575" i="1"/>
  <c r="O578" i="1"/>
  <c r="O595" i="1"/>
  <c r="O579" i="1"/>
  <c r="O581" i="1"/>
  <c r="O582" i="1"/>
  <c r="O583" i="1"/>
  <c r="O584" i="1"/>
  <c r="O585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586" i="1"/>
  <c r="O588" i="1"/>
  <c r="O591" i="1"/>
  <c r="O665" i="1"/>
  <c r="O593" i="1"/>
  <c r="O594" i="1"/>
  <c r="O596" i="1"/>
  <c r="O669" i="1"/>
  <c r="O597" i="1"/>
  <c r="O671" i="1"/>
  <c r="O672" i="1"/>
  <c r="O598" i="1"/>
  <c r="O599" i="1"/>
  <c r="O600" i="1"/>
  <c r="O601" i="1"/>
  <c r="O662" i="1"/>
  <c r="O678" i="1"/>
  <c r="O679" i="1"/>
  <c r="O663" i="1"/>
  <c r="O664" i="1"/>
  <c r="O666" i="1"/>
  <c r="O667" i="1"/>
  <c r="O668" i="1"/>
  <c r="O670" i="1"/>
  <c r="O673" i="1"/>
  <c r="O674" i="1"/>
  <c r="O688" i="1"/>
  <c r="O689" i="1"/>
  <c r="O675" i="1"/>
  <c r="O676" i="1"/>
  <c r="O677" i="1"/>
  <c r="O680" i="1"/>
  <c r="O694" i="1"/>
  <c r="O681" i="1"/>
  <c r="O682" i="1"/>
  <c r="O683" i="1"/>
  <c r="O698" i="1"/>
  <c r="O699" i="1"/>
  <c r="O684" i="1"/>
  <c r="O685" i="1"/>
  <c r="O702" i="1"/>
  <c r="O703" i="1"/>
  <c r="O686" i="1"/>
  <c r="O687" i="1"/>
  <c r="O706" i="1"/>
  <c r="O707" i="1"/>
  <c r="O708" i="1"/>
  <c r="O709" i="1"/>
  <c r="O710" i="1"/>
  <c r="O690" i="1"/>
  <c r="O712" i="1"/>
  <c r="O713" i="1"/>
  <c r="O691" i="1"/>
  <c r="O715" i="1"/>
  <c r="O692" i="1"/>
  <c r="O693" i="1"/>
  <c r="O695" i="1"/>
  <c r="O696" i="1"/>
  <c r="O697" i="1"/>
  <c r="O700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01" i="1"/>
  <c r="O704" i="1"/>
  <c r="O764" i="1"/>
  <c r="O765" i="1"/>
  <c r="O705" i="1"/>
  <c r="O711" i="1"/>
  <c r="O768" i="1"/>
  <c r="O714" i="1"/>
  <c r="O716" i="1"/>
  <c r="O717" i="1"/>
  <c r="O718" i="1"/>
  <c r="O719" i="1"/>
  <c r="O720" i="1"/>
  <c r="O775" i="1"/>
  <c r="O721" i="1"/>
  <c r="O762" i="1"/>
  <c r="O763" i="1"/>
  <c r="O766" i="1"/>
  <c r="O767" i="1"/>
  <c r="O769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770" i="1"/>
  <c r="O771" i="1"/>
  <c r="O864" i="1"/>
  <c r="O772" i="1"/>
  <c r="O773" i="1"/>
  <c r="O774" i="1"/>
  <c r="O776" i="1"/>
  <c r="O777" i="1"/>
  <c r="O778" i="1"/>
  <c r="O779" i="1"/>
  <c r="O872" i="1"/>
  <c r="O780" i="1"/>
  <c r="O781" i="1"/>
  <c r="O862" i="1"/>
  <c r="O863" i="1"/>
  <c r="O865" i="1"/>
  <c r="O878" i="1"/>
  <c r="O866" i="1"/>
  <c r="O867" i="1"/>
  <c r="O868" i="1"/>
  <c r="O869" i="1"/>
  <c r="O870" i="1"/>
  <c r="O871" i="1"/>
  <c r="O873" i="1"/>
  <c r="O874" i="1"/>
  <c r="O875" i="1"/>
  <c r="O876" i="1"/>
  <c r="O877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12" i="1"/>
  <c r="O901" i="1"/>
  <c r="O902" i="1"/>
  <c r="O903" i="1"/>
  <c r="O904" i="1"/>
  <c r="O905" i="1"/>
  <c r="O906" i="1"/>
  <c r="O907" i="1"/>
  <c r="O920" i="1"/>
  <c r="O908" i="1"/>
  <c r="O909" i="1"/>
  <c r="O910" i="1"/>
  <c r="O911" i="1"/>
  <c r="O913" i="1"/>
  <c r="O914" i="1"/>
  <c r="O915" i="1"/>
  <c r="O916" i="1"/>
  <c r="O917" i="1"/>
  <c r="O918" i="1"/>
  <c r="O919" i="1"/>
  <c r="O921" i="1"/>
  <c r="O933" i="1"/>
  <c r="O922" i="1"/>
  <c r="O923" i="1"/>
  <c r="O936" i="1"/>
  <c r="O924" i="1"/>
  <c r="O925" i="1"/>
  <c r="O926" i="1"/>
  <c r="O927" i="1"/>
  <c r="O928" i="1"/>
  <c r="O929" i="1"/>
  <c r="O930" i="1"/>
  <c r="O931" i="1"/>
  <c r="O932" i="1"/>
  <c r="O934" i="1"/>
  <c r="O947" i="1"/>
  <c r="O935" i="1"/>
  <c r="O937" i="1"/>
  <c r="O950" i="1"/>
  <c r="O951" i="1"/>
  <c r="O952" i="1"/>
  <c r="O938" i="1"/>
  <c r="O939" i="1"/>
  <c r="O940" i="1"/>
  <c r="O941" i="1"/>
  <c r="O942" i="1"/>
  <c r="O943" i="1"/>
  <c r="O944" i="1"/>
  <c r="O945" i="1"/>
  <c r="O946" i="1"/>
  <c r="O948" i="1"/>
  <c r="O949" i="1"/>
  <c r="O953" i="1"/>
  <c r="O954" i="1"/>
  <c r="O966" i="1"/>
  <c r="O955" i="1"/>
  <c r="O956" i="1"/>
  <c r="O957" i="1"/>
  <c r="O958" i="1"/>
  <c r="O971" i="1"/>
  <c r="O972" i="1"/>
  <c r="O959" i="1"/>
  <c r="O960" i="1"/>
  <c r="O961" i="1"/>
  <c r="O962" i="1"/>
  <c r="O963" i="1"/>
  <c r="O978" i="1"/>
  <c r="O979" i="1"/>
  <c r="O980" i="1"/>
  <c r="O964" i="1"/>
  <c r="O965" i="1"/>
  <c r="O967" i="1"/>
  <c r="O968" i="1"/>
  <c r="O985" i="1"/>
  <c r="O969" i="1"/>
  <c r="O987" i="1"/>
  <c r="O988" i="1"/>
  <c r="O989" i="1"/>
  <c r="O990" i="1"/>
  <c r="O970" i="1"/>
  <c r="O973" i="1"/>
  <c r="O993" i="1"/>
  <c r="O974" i="1"/>
  <c r="O975" i="1"/>
  <c r="O976" i="1"/>
  <c r="O977" i="1"/>
  <c r="O981" i="1"/>
  <c r="O982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983" i="1"/>
  <c r="O1067" i="1"/>
  <c r="O984" i="1"/>
  <c r="O986" i="1"/>
  <c r="O991" i="1"/>
  <c r="O992" i="1"/>
  <c r="O994" i="1"/>
  <c r="O1073" i="1"/>
  <c r="O995" i="1"/>
  <c r="O996" i="1"/>
  <c r="O997" i="1"/>
  <c r="O998" i="1"/>
  <c r="O999" i="1"/>
  <c r="O1066" i="1"/>
  <c r="O1068" i="1"/>
  <c r="O1081" i="1"/>
  <c r="O1069" i="1"/>
  <c r="O1070" i="1"/>
  <c r="O1071" i="1"/>
  <c r="O1085" i="1"/>
  <c r="O1072" i="1"/>
  <c r="O1087" i="1"/>
  <c r="O1074" i="1"/>
  <c r="O1075" i="1"/>
  <c r="O1076" i="1"/>
  <c r="O1091" i="1"/>
  <c r="O1092" i="1"/>
  <c r="O1093" i="1"/>
  <c r="O1077" i="1"/>
  <c r="O1095" i="1"/>
  <c r="O1078" i="1"/>
  <c r="O1079" i="1"/>
  <c r="O1080" i="1"/>
  <c r="O1082" i="1"/>
  <c r="O1083" i="1"/>
  <c r="O1101" i="1"/>
  <c r="O1102" i="1"/>
  <c r="O1084" i="1"/>
  <c r="O1086" i="1"/>
  <c r="O1088" i="1"/>
  <c r="O1106" i="1"/>
  <c r="O1089" i="1"/>
  <c r="O1090" i="1"/>
  <c r="O1094" i="1"/>
  <c r="O1096" i="1"/>
  <c r="O1097" i="1"/>
  <c r="O1098" i="1"/>
  <c r="O1099" i="1"/>
  <c r="O1100" i="1"/>
  <c r="O1115" i="1"/>
  <c r="O1116" i="1"/>
  <c r="O1103" i="1"/>
  <c r="O1104" i="1"/>
  <c r="O1119" i="1"/>
  <c r="O1120" i="1"/>
  <c r="O1105" i="1"/>
  <c r="O1107" i="1"/>
  <c r="O1108" i="1"/>
  <c r="O1124" i="1"/>
  <c r="O1109" i="1"/>
  <c r="O1110" i="1"/>
  <c r="O1127" i="1"/>
  <c r="O1111" i="1"/>
  <c r="O1112" i="1"/>
  <c r="O1130" i="1"/>
  <c r="O1113" i="1"/>
  <c r="O1114" i="1"/>
  <c r="O1133" i="1"/>
  <c r="O1134" i="1"/>
  <c r="O1135" i="1"/>
  <c r="O1136" i="1"/>
  <c r="O1137" i="1"/>
  <c r="O1138" i="1"/>
  <c r="O1117" i="1"/>
  <c r="O1118" i="1"/>
  <c r="O1121" i="1"/>
  <c r="O1142" i="1"/>
  <c r="O1143" i="1"/>
  <c r="O1122" i="1"/>
  <c r="O1123" i="1"/>
  <c r="O1125" i="1"/>
  <c r="O1126" i="1"/>
  <c r="O1128" i="1"/>
  <c r="O1149" i="1"/>
  <c r="O1129" i="1"/>
  <c r="O1131" i="1"/>
  <c r="O1132" i="1"/>
  <c r="O1139" i="1"/>
  <c r="O1140" i="1"/>
  <c r="O1141" i="1"/>
  <c r="O1144" i="1"/>
  <c r="O1145" i="1"/>
  <c r="O1146" i="1"/>
  <c r="O1147" i="1"/>
  <c r="O1148" i="1"/>
  <c r="O1150" i="1"/>
  <c r="O1151" i="1"/>
  <c r="O1152" i="1"/>
  <c r="O1153" i="1"/>
  <c r="O1154" i="1"/>
  <c r="O1155" i="1"/>
  <c r="O1156" i="1"/>
  <c r="O1157" i="1"/>
  <c r="O1158" i="1"/>
  <c r="O1159" i="1"/>
  <c r="O1160" i="1"/>
  <c r="O1172" i="1"/>
  <c r="O1161" i="1"/>
  <c r="O1162" i="1"/>
  <c r="O1163" i="1"/>
  <c r="O1164" i="1"/>
  <c r="O1165" i="1"/>
  <c r="O1178" i="1"/>
  <c r="O1179" i="1"/>
  <c r="O1166" i="1"/>
  <c r="O1181" i="1"/>
  <c r="O1167" i="1"/>
  <c r="O1168" i="1"/>
  <c r="O1169" i="1"/>
  <c r="O1170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4096" i="1"/>
  <c r="O1287" i="1"/>
  <c r="O1288" i="1"/>
  <c r="O1289" i="1"/>
  <c r="O4094" i="1"/>
  <c r="O4093" i="1"/>
  <c r="O4092" i="1"/>
  <c r="O4091" i="1"/>
  <c r="O1294" i="1"/>
  <c r="O4089" i="1"/>
  <c r="O1296" i="1"/>
  <c r="O1297" i="1"/>
  <c r="O1298" i="1"/>
  <c r="O4088" i="1"/>
  <c r="O1300" i="1"/>
  <c r="O4087" i="1"/>
  <c r="O4085" i="1"/>
  <c r="O4084" i="1"/>
  <c r="O4083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171" i="1"/>
  <c r="O1408" i="1"/>
  <c r="O1173" i="1"/>
  <c r="O1410" i="1"/>
  <c r="O1174" i="1"/>
  <c r="O1412" i="1"/>
  <c r="O1413" i="1"/>
  <c r="O1175" i="1"/>
  <c r="O1415" i="1"/>
  <c r="O1176" i="1"/>
  <c r="O1177" i="1"/>
  <c r="O1180" i="1"/>
  <c r="O1182" i="1"/>
  <c r="O1420" i="1"/>
  <c r="O1183" i="1"/>
  <c r="O1184" i="1"/>
  <c r="O1423" i="1"/>
  <c r="O1424" i="1"/>
  <c r="O1425" i="1"/>
  <c r="O1185" i="1"/>
  <c r="O1286" i="1"/>
  <c r="O1428" i="1"/>
  <c r="O1429" i="1"/>
  <c r="O1430" i="1"/>
  <c r="O1290" i="1"/>
  <c r="O1291" i="1"/>
  <c r="O1292" i="1"/>
  <c r="O1293" i="1"/>
  <c r="O1435" i="1"/>
  <c r="O1436" i="1"/>
  <c r="O1437" i="1"/>
  <c r="O1438" i="1"/>
  <c r="O1295" i="1"/>
  <c r="O1440" i="1"/>
  <c r="O1441" i="1"/>
  <c r="O1442" i="1"/>
  <c r="O1443" i="1"/>
  <c r="O1299" i="1"/>
  <c r="O1445" i="1"/>
  <c r="O1446" i="1"/>
  <c r="O1447" i="1"/>
  <c r="O1448" i="1"/>
  <c r="O1301" i="1"/>
  <c r="O1450" i="1"/>
  <c r="O1302" i="1"/>
  <c r="O1303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304" i="1"/>
  <c r="O1407" i="1"/>
  <c r="O1409" i="1"/>
  <c r="O1411" i="1"/>
  <c r="O1414" i="1"/>
  <c r="O1416" i="1"/>
  <c r="O1490" i="1"/>
  <c r="O1417" i="1"/>
  <c r="O1418" i="1"/>
  <c r="O1419" i="1"/>
  <c r="O1421" i="1"/>
  <c r="O1422" i="1"/>
  <c r="O1426" i="1"/>
  <c r="O1427" i="1"/>
  <c r="O1431" i="1"/>
  <c r="O1432" i="1"/>
  <c r="O1433" i="1"/>
  <c r="O1434" i="1"/>
  <c r="O1439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444" i="1"/>
  <c r="O1544" i="1"/>
  <c r="O1449" i="1"/>
  <c r="O1451" i="1"/>
  <c r="O1452" i="1"/>
  <c r="O1548" i="1"/>
  <c r="O1484" i="1"/>
  <c r="O1485" i="1"/>
  <c r="O1486" i="1"/>
  <c r="O1552" i="1"/>
  <c r="O1487" i="1"/>
  <c r="O1488" i="1"/>
  <c r="O1489" i="1"/>
  <c r="O1556" i="1"/>
  <c r="O1491" i="1"/>
  <c r="O1558" i="1"/>
  <c r="O1492" i="1"/>
  <c r="O1560" i="1"/>
  <c r="O1493" i="1"/>
  <c r="O1494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495" i="1"/>
  <c r="O1585" i="1"/>
  <c r="O1496" i="1"/>
  <c r="O1587" i="1"/>
  <c r="O1497" i="1"/>
  <c r="O1498" i="1"/>
  <c r="O1499" i="1"/>
  <c r="O1500" i="1"/>
  <c r="O1592" i="1"/>
  <c r="O1593" i="1"/>
  <c r="O1501" i="1"/>
  <c r="O1502" i="1"/>
  <c r="O1543" i="1"/>
  <c r="O1545" i="1"/>
  <c r="O1598" i="1"/>
  <c r="O1546" i="1"/>
  <c r="O1547" i="1"/>
  <c r="O1601" i="1"/>
  <c r="O1549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550" i="1"/>
  <c r="O1551" i="1"/>
  <c r="O1553" i="1"/>
  <c r="O1554" i="1"/>
  <c r="O1555" i="1"/>
  <c r="O1708" i="1"/>
  <c r="O1557" i="1"/>
  <c r="O1559" i="1"/>
  <c r="O1561" i="1"/>
  <c r="O1712" i="1"/>
  <c r="O1562" i="1"/>
  <c r="O1584" i="1"/>
  <c r="O1586" i="1"/>
  <c r="O1588" i="1"/>
  <c r="O1589" i="1"/>
  <c r="O1590" i="1"/>
  <c r="O1591" i="1"/>
  <c r="O1594" i="1"/>
  <c r="O1595" i="1"/>
  <c r="O1596" i="1"/>
  <c r="O1597" i="1"/>
  <c r="O1599" i="1"/>
  <c r="O1600" i="1"/>
  <c r="O1602" i="1"/>
  <c r="O1703" i="1"/>
  <c r="O1704" i="1"/>
  <c r="O1729" i="1"/>
  <c r="O1705" i="1"/>
  <c r="O1706" i="1"/>
  <c r="O1707" i="1"/>
  <c r="O1709" i="1"/>
  <c r="O1710" i="1"/>
  <c r="O1711" i="1"/>
  <c r="O1713" i="1"/>
  <c r="O1714" i="1"/>
  <c r="O1715" i="1"/>
  <c r="O1716" i="1"/>
  <c r="O1717" i="1"/>
  <c r="O1718" i="1"/>
  <c r="O1719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20" i="1"/>
  <c r="O1768" i="1"/>
  <c r="O1721" i="1"/>
  <c r="O1722" i="1"/>
  <c r="O1723" i="1"/>
  <c r="O1724" i="1"/>
  <c r="O1773" i="1"/>
  <c r="O1774" i="1"/>
  <c r="O1725" i="1"/>
  <c r="O1726" i="1"/>
  <c r="O1727" i="1"/>
  <c r="O1778" i="1"/>
  <c r="O1779" i="1"/>
  <c r="O1728" i="1"/>
  <c r="O1730" i="1"/>
  <c r="O1731" i="1"/>
  <c r="O1732" i="1"/>
  <c r="O1733" i="1"/>
  <c r="O1734" i="1"/>
  <c r="O1735" i="1"/>
  <c r="O1736" i="1"/>
  <c r="O1788" i="1"/>
  <c r="O1737" i="1"/>
  <c r="O1790" i="1"/>
  <c r="O1738" i="1"/>
  <c r="O1739" i="1"/>
  <c r="O1793" i="1"/>
  <c r="O1740" i="1"/>
  <c r="O1795" i="1"/>
  <c r="O1741" i="1"/>
  <c r="O1797" i="1"/>
  <c r="O1798" i="1"/>
  <c r="O1742" i="1"/>
  <c r="O1767" i="1"/>
  <c r="O1801" i="1"/>
  <c r="O1802" i="1"/>
  <c r="O1803" i="1"/>
  <c r="O1804" i="1"/>
  <c r="O1769" i="1"/>
  <c r="O1770" i="1"/>
  <c r="O1807" i="1"/>
  <c r="O1808" i="1"/>
  <c r="O1771" i="1"/>
  <c r="O1772" i="1"/>
  <c r="O1811" i="1"/>
  <c r="O1775" i="1"/>
  <c r="O1776" i="1"/>
  <c r="O1814" i="1"/>
  <c r="O1815" i="1"/>
  <c r="O1816" i="1"/>
  <c r="O1777" i="1"/>
  <c r="O1818" i="1"/>
  <c r="O1780" i="1"/>
  <c r="O1781" i="1"/>
  <c r="O1782" i="1"/>
  <c r="O1783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784" i="1"/>
  <c r="O1785" i="1"/>
  <c r="O1786" i="1"/>
  <c r="O1867" i="1"/>
  <c r="O1787" i="1"/>
  <c r="O1789" i="1"/>
  <c r="O1791" i="1"/>
  <c r="O1792" i="1"/>
  <c r="O1794" i="1"/>
  <c r="O1796" i="1"/>
  <c r="O1799" i="1"/>
  <c r="O1875" i="1"/>
  <c r="O1800" i="1"/>
  <c r="O1805" i="1"/>
  <c r="O1878" i="1"/>
  <c r="O1806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809" i="1"/>
  <c r="O1810" i="1"/>
  <c r="O1812" i="1"/>
  <c r="O1813" i="1"/>
  <c r="O1817" i="1"/>
  <c r="O1819" i="1"/>
  <c r="O1820" i="1"/>
  <c r="O1912" i="1"/>
  <c r="O1913" i="1"/>
  <c r="O1821" i="1"/>
  <c r="O1915" i="1"/>
  <c r="O1822" i="1"/>
  <c r="O1864" i="1"/>
  <c r="O1865" i="1"/>
  <c r="O1919" i="1"/>
  <c r="O1866" i="1"/>
  <c r="O1868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869" i="1"/>
  <c r="O1870" i="1"/>
  <c r="O1987" i="1"/>
  <c r="O1988" i="1"/>
  <c r="O1989" i="1"/>
  <c r="O1871" i="1"/>
  <c r="O1872" i="1"/>
  <c r="O1873" i="1"/>
  <c r="O1874" i="1"/>
  <c r="O1876" i="1"/>
  <c r="O1995" i="1"/>
  <c r="O1877" i="1"/>
  <c r="O1997" i="1"/>
  <c r="O1879" i="1"/>
  <c r="O1905" i="1"/>
  <c r="O1906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1907" i="1"/>
  <c r="O1908" i="1"/>
  <c r="O1909" i="1"/>
  <c r="O1910" i="1"/>
  <c r="O2129" i="1"/>
  <c r="O2130" i="1"/>
  <c r="O1911" i="1"/>
  <c r="O1914" i="1"/>
  <c r="O1916" i="1"/>
  <c r="O1917" i="1"/>
  <c r="O1918" i="1"/>
  <c r="O1920" i="1"/>
  <c r="O1921" i="1"/>
  <c r="O1985" i="1"/>
  <c r="O2139" i="1"/>
  <c r="O2140" i="1"/>
  <c r="O1986" i="1"/>
  <c r="O1990" i="1"/>
  <c r="O1991" i="1"/>
  <c r="O2144" i="1"/>
  <c r="O1992" i="1"/>
  <c r="O1993" i="1"/>
  <c r="O1994" i="1"/>
  <c r="O1996" i="1"/>
  <c r="O1998" i="1"/>
  <c r="O2150" i="1"/>
  <c r="O1999" i="1"/>
  <c r="O2152" i="1"/>
  <c r="O2000" i="1"/>
  <c r="O2125" i="1"/>
  <c r="O2126" i="1"/>
  <c r="O2127" i="1"/>
  <c r="O2157" i="1"/>
  <c r="O2128" i="1"/>
  <c r="O2131" i="1"/>
  <c r="O2132" i="1"/>
  <c r="O2133" i="1"/>
  <c r="O2134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135" i="1"/>
  <c r="O2136" i="1"/>
  <c r="O2405" i="1"/>
  <c r="O2137" i="1"/>
  <c r="O2138" i="1"/>
  <c r="O2141" i="1"/>
  <c r="O2142" i="1"/>
  <c r="O2143" i="1"/>
  <c r="O2145" i="1"/>
  <c r="O2412" i="1"/>
  <c r="O2146" i="1"/>
  <c r="O2414" i="1"/>
  <c r="O2147" i="1"/>
  <c r="O2148" i="1"/>
  <c r="O2149" i="1"/>
  <c r="O2151" i="1"/>
  <c r="O2153" i="1"/>
  <c r="O2154" i="1"/>
  <c r="O2155" i="1"/>
  <c r="O2156" i="1"/>
  <c r="O2158" i="1"/>
  <c r="O2159" i="1"/>
  <c r="O2160" i="1"/>
  <c r="O2161" i="1"/>
  <c r="O2162" i="1"/>
  <c r="O2403" i="1"/>
  <c r="O2404" i="1"/>
  <c r="O2406" i="1"/>
  <c r="O2431" i="1"/>
  <c r="O2407" i="1"/>
  <c r="O2408" i="1"/>
  <c r="O2409" i="1"/>
  <c r="O2410" i="1"/>
  <c r="O2411" i="1"/>
  <c r="O2437" i="1"/>
  <c r="O2438" i="1"/>
  <c r="O2413" i="1"/>
  <c r="O2415" i="1"/>
  <c r="O2416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417" i="1"/>
  <c r="O2418" i="1"/>
  <c r="O2419" i="1"/>
  <c r="O2420" i="1"/>
  <c r="O2508" i="1"/>
  <c r="O2421" i="1"/>
  <c r="O2422" i="1"/>
  <c r="O2511" i="1"/>
  <c r="O2423" i="1"/>
  <c r="O2513" i="1"/>
  <c r="O2424" i="1"/>
  <c r="O2515" i="1"/>
  <c r="O2425" i="1"/>
  <c r="O2426" i="1"/>
  <c r="O2427" i="1"/>
  <c r="O2519" i="1"/>
  <c r="O2428" i="1"/>
  <c r="O2429" i="1"/>
  <c r="O2430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432" i="1"/>
  <c r="O2433" i="1"/>
  <c r="O2434" i="1"/>
  <c r="O2435" i="1"/>
  <c r="O2436" i="1"/>
  <c r="O2588" i="1"/>
  <c r="O2439" i="1"/>
  <c r="O2440" i="1"/>
  <c r="O2591" i="1"/>
  <c r="O2592" i="1"/>
  <c r="O2441" i="1"/>
  <c r="O2504" i="1"/>
  <c r="O2505" i="1"/>
  <c r="O2506" i="1"/>
  <c r="O2507" i="1"/>
  <c r="O2598" i="1"/>
  <c r="O2599" i="1"/>
  <c r="O2509" i="1"/>
  <c r="O2510" i="1"/>
  <c r="O251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514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516" i="1"/>
  <c r="O2517" i="1"/>
  <c r="O2518" i="1"/>
  <c r="O2520" i="1"/>
  <c r="O2521" i="1"/>
  <c r="O2678" i="1"/>
  <c r="O2522" i="1"/>
  <c r="O2680" i="1"/>
  <c r="O2583" i="1"/>
  <c r="O2682" i="1"/>
  <c r="O2584" i="1"/>
  <c r="O2585" i="1"/>
  <c r="O2586" i="1"/>
  <c r="O2587" i="1"/>
  <c r="O2589" i="1"/>
  <c r="O2590" i="1"/>
  <c r="O2593" i="1"/>
  <c r="O2594" i="1"/>
  <c r="O2595" i="1"/>
  <c r="O2596" i="1"/>
  <c r="O2693" i="1"/>
  <c r="O2597" i="1"/>
  <c r="O2600" i="1"/>
  <c r="O2601" i="1"/>
  <c r="O2602" i="1"/>
  <c r="O2643" i="1"/>
  <c r="O2673" i="1"/>
  <c r="O2674" i="1"/>
  <c r="O2701" i="1"/>
  <c r="O2675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676" i="1"/>
  <c r="O2677" i="1"/>
  <c r="O2679" i="1"/>
  <c r="O2681" i="1"/>
  <c r="O2683" i="1"/>
  <c r="O2684" i="1"/>
  <c r="O2685" i="1"/>
  <c r="O2686" i="1"/>
  <c r="O2687" i="1"/>
  <c r="O2688" i="1"/>
  <c r="O2689" i="1"/>
  <c r="O2690" i="1"/>
  <c r="O2691" i="1"/>
  <c r="O2692" i="1"/>
  <c r="O2757" i="1"/>
  <c r="O2694" i="1"/>
  <c r="O2695" i="1"/>
  <c r="O2760" i="1"/>
  <c r="O2761" i="1"/>
  <c r="O2762" i="1"/>
  <c r="O2696" i="1"/>
  <c r="O2697" i="1"/>
  <c r="O2698" i="1"/>
  <c r="O2699" i="1"/>
  <c r="O2700" i="1"/>
  <c r="O2702" i="1"/>
  <c r="O2769" i="1"/>
  <c r="O2743" i="1"/>
  <c r="O2771" i="1"/>
  <c r="O2744" i="1"/>
  <c r="O2745" i="1"/>
  <c r="O2746" i="1"/>
  <c r="O2775" i="1"/>
  <c r="O2747" i="1"/>
  <c r="O2748" i="1"/>
  <c r="O2749" i="1"/>
  <c r="O2750" i="1"/>
  <c r="O2751" i="1"/>
  <c r="O2752" i="1"/>
  <c r="O2782" i="1"/>
  <c r="O4082" i="1"/>
  <c r="O4081" i="1"/>
  <c r="O2785" i="1"/>
  <c r="O4079" i="1"/>
  <c r="O4078" i="1"/>
  <c r="O2788" i="1"/>
  <c r="O4075" i="1"/>
  <c r="O4072" i="1"/>
  <c r="O4070" i="1"/>
  <c r="O4069" i="1"/>
  <c r="O4068" i="1"/>
  <c r="O4067" i="1"/>
  <c r="O2795" i="1"/>
  <c r="O2796" i="1"/>
  <c r="O4064" i="1"/>
  <c r="O2798" i="1"/>
  <c r="O2799" i="1"/>
  <c r="O2800" i="1"/>
  <c r="O2801" i="1"/>
  <c r="O2802" i="1"/>
  <c r="O2803" i="1"/>
  <c r="O2804" i="1"/>
  <c r="O4063" i="1"/>
  <c r="O2806" i="1"/>
  <c r="O2807" i="1"/>
  <c r="O2808" i="1"/>
  <c r="O4060" i="1"/>
  <c r="O4058" i="1"/>
  <c r="O4056" i="1"/>
  <c r="O4054" i="1"/>
  <c r="O2813" i="1"/>
  <c r="O2814" i="1"/>
  <c r="O4053" i="1"/>
  <c r="O2816" i="1"/>
  <c r="O2817" i="1"/>
  <c r="O2818" i="1"/>
  <c r="O2819" i="1"/>
  <c r="O4052" i="1"/>
  <c r="O2821" i="1"/>
  <c r="O2822" i="1"/>
  <c r="O2823" i="1"/>
  <c r="O4051" i="1"/>
  <c r="O2825" i="1"/>
  <c r="O4049" i="1"/>
  <c r="O2827" i="1"/>
  <c r="O4048" i="1"/>
  <c r="O4046" i="1"/>
  <c r="O2830" i="1"/>
  <c r="O2831" i="1"/>
  <c r="O4044" i="1"/>
  <c r="O4042" i="1"/>
  <c r="O2834" i="1"/>
  <c r="O4041" i="1"/>
  <c r="O2836" i="1"/>
  <c r="O2837" i="1"/>
  <c r="O4040" i="1"/>
  <c r="O2839" i="1"/>
  <c r="O4039" i="1"/>
  <c r="O4038" i="1"/>
  <c r="O2842" i="1"/>
  <c r="O2843" i="1"/>
  <c r="O2844" i="1"/>
  <c r="O2753" i="1"/>
  <c r="O2846" i="1"/>
  <c r="O2754" i="1"/>
  <c r="O2755" i="1"/>
  <c r="O2756" i="1"/>
  <c r="O2758" i="1"/>
  <c r="O2851" i="1"/>
  <c r="O2759" i="1"/>
  <c r="O2853" i="1"/>
  <c r="O2763" i="1"/>
  <c r="O2855" i="1"/>
  <c r="O2856" i="1"/>
  <c r="O2764" i="1"/>
  <c r="O2765" i="1"/>
  <c r="O2859" i="1"/>
  <c r="O2860" i="1"/>
  <c r="O2861" i="1"/>
  <c r="O2766" i="1"/>
  <c r="O2863" i="1"/>
  <c r="O2767" i="1"/>
  <c r="O2768" i="1"/>
  <c r="O2866" i="1"/>
  <c r="O2770" i="1"/>
  <c r="O2772" i="1"/>
  <c r="O2773" i="1"/>
  <c r="O2774" i="1"/>
  <c r="O2776" i="1"/>
  <c r="O2777" i="1"/>
  <c r="O2778" i="1"/>
  <c r="O2779" i="1"/>
  <c r="O2780" i="1"/>
  <c r="O2781" i="1"/>
  <c r="O2783" i="1"/>
  <c r="O2784" i="1"/>
  <c r="O2786" i="1"/>
  <c r="O2880" i="1"/>
  <c r="O2787" i="1"/>
  <c r="O2789" i="1"/>
  <c r="O2790" i="1"/>
  <c r="O2791" i="1"/>
  <c r="O2792" i="1"/>
  <c r="O2793" i="1"/>
  <c r="O2794" i="1"/>
  <c r="O2797" i="1"/>
  <c r="O2805" i="1"/>
  <c r="O2809" i="1"/>
  <c r="O2810" i="1"/>
  <c r="O2811" i="1"/>
  <c r="O2812" i="1"/>
  <c r="O2815" i="1"/>
  <c r="O2820" i="1"/>
  <c r="O2824" i="1"/>
  <c r="O2826" i="1"/>
  <c r="O2828" i="1"/>
  <c r="O2829" i="1"/>
  <c r="O2832" i="1"/>
  <c r="O2833" i="1"/>
  <c r="O2835" i="1"/>
  <c r="O2838" i="1"/>
  <c r="O2840" i="1"/>
  <c r="O2841" i="1"/>
  <c r="O2906" i="1"/>
  <c r="O2845" i="1"/>
  <c r="O2847" i="1"/>
  <c r="O2848" i="1"/>
  <c r="O2849" i="1"/>
  <c r="O2850" i="1"/>
  <c r="O2912" i="1"/>
  <c r="O2852" i="1"/>
  <c r="O2854" i="1"/>
  <c r="O2857" i="1"/>
  <c r="O2916" i="1"/>
  <c r="O2917" i="1"/>
  <c r="O2918" i="1"/>
  <c r="O2858" i="1"/>
  <c r="O2862" i="1"/>
  <c r="O2864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865" i="1"/>
  <c r="O2944" i="1"/>
  <c r="O2867" i="1"/>
  <c r="O2868" i="1"/>
  <c r="O2869" i="1"/>
  <c r="O2948" i="1"/>
  <c r="O2870" i="1"/>
  <c r="O2871" i="1"/>
  <c r="O2872" i="1"/>
  <c r="O2873" i="1"/>
  <c r="O2953" i="1"/>
  <c r="O2954" i="1"/>
  <c r="O2955" i="1"/>
  <c r="O2956" i="1"/>
  <c r="O2957" i="1"/>
  <c r="O2958" i="1"/>
  <c r="O2959" i="1"/>
  <c r="O2960" i="1"/>
  <c r="O2961" i="1"/>
  <c r="O2962" i="1"/>
  <c r="O3954" i="1"/>
  <c r="O3952" i="1"/>
  <c r="O3949" i="1"/>
  <c r="O3948" i="1"/>
  <c r="O3947" i="1"/>
  <c r="O3946" i="1"/>
  <c r="O3945" i="1"/>
  <c r="O3944" i="1"/>
  <c r="O2971" i="1"/>
  <c r="O3943" i="1"/>
  <c r="O3942" i="1"/>
  <c r="O3940" i="1"/>
  <c r="O3939" i="1"/>
  <c r="O3938" i="1"/>
  <c r="O3936" i="1"/>
  <c r="O2978" i="1"/>
  <c r="O3935" i="1"/>
  <c r="O3934" i="1"/>
  <c r="O3933" i="1"/>
  <c r="O3931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2874" i="1"/>
  <c r="O2875" i="1"/>
  <c r="O2876" i="1"/>
  <c r="O2877" i="1"/>
  <c r="O2878" i="1"/>
  <c r="O3059" i="1"/>
  <c r="O3060" i="1"/>
  <c r="O2879" i="1"/>
  <c r="O2881" i="1"/>
  <c r="O2882" i="1"/>
  <c r="O2883" i="1"/>
  <c r="O2884" i="1"/>
  <c r="O2885" i="1"/>
  <c r="O2886" i="1"/>
  <c r="O3068" i="1"/>
  <c r="O3069" i="1"/>
  <c r="O2887" i="1"/>
  <c r="O2888" i="1"/>
  <c r="O3072" i="1"/>
  <c r="O2889" i="1"/>
  <c r="O2890" i="1"/>
  <c r="O2891" i="1"/>
  <c r="O3076" i="1"/>
  <c r="O2892" i="1"/>
  <c r="O2893" i="1"/>
  <c r="O3079" i="1"/>
  <c r="O2894" i="1"/>
  <c r="O2895" i="1"/>
  <c r="O2896" i="1"/>
  <c r="O2897" i="1"/>
  <c r="O2898" i="1"/>
  <c r="O2899" i="1"/>
  <c r="O2900" i="1"/>
  <c r="O2901" i="1"/>
  <c r="O3088" i="1"/>
  <c r="O2902" i="1"/>
  <c r="O2903" i="1"/>
  <c r="O2904" i="1"/>
  <c r="O2905" i="1"/>
  <c r="O2907" i="1"/>
  <c r="O2908" i="1"/>
  <c r="O3095" i="1"/>
  <c r="O2909" i="1"/>
  <c r="O2910" i="1"/>
  <c r="O2911" i="1"/>
  <c r="O3099" i="1"/>
  <c r="O2913" i="1"/>
  <c r="O2914" i="1"/>
  <c r="O2915" i="1"/>
  <c r="O3103" i="1"/>
  <c r="O3104" i="1"/>
  <c r="O2919" i="1"/>
  <c r="O3106" i="1"/>
  <c r="O2920" i="1"/>
  <c r="O3108" i="1"/>
  <c r="O2921" i="1"/>
  <c r="O2943" i="1"/>
  <c r="O2945" i="1"/>
  <c r="O2946" i="1"/>
  <c r="O2947" i="1"/>
  <c r="O2949" i="1"/>
  <c r="O2950" i="1"/>
  <c r="O2951" i="1"/>
  <c r="O3117" i="1"/>
  <c r="O2952" i="1"/>
  <c r="O3119" i="1"/>
  <c r="O3120" i="1"/>
  <c r="O2963" i="1"/>
  <c r="O3122" i="1"/>
  <c r="O3123" i="1"/>
  <c r="O3124" i="1"/>
  <c r="O3125" i="1"/>
  <c r="O3126" i="1"/>
  <c r="O3127" i="1"/>
  <c r="O3128" i="1"/>
  <c r="O3129" i="1"/>
  <c r="O3930" i="1"/>
  <c r="O3927" i="1"/>
  <c r="O3926" i="1"/>
  <c r="O3924" i="1"/>
  <c r="O3915" i="1"/>
  <c r="O3135" i="1"/>
  <c r="O3136" i="1"/>
  <c r="O3914" i="1"/>
  <c r="O3138" i="1"/>
  <c r="O3913" i="1"/>
  <c r="O3140" i="1"/>
  <c r="O3141" i="1"/>
  <c r="O3142" i="1"/>
  <c r="O3143" i="1"/>
  <c r="O3144" i="1"/>
  <c r="O3145" i="1"/>
  <c r="O3912" i="1"/>
  <c r="O3911" i="1"/>
  <c r="O3148" i="1"/>
  <c r="O3910" i="1"/>
  <c r="O3909" i="1"/>
  <c r="O3906" i="1"/>
  <c r="O3905" i="1"/>
  <c r="O3903" i="1"/>
  <c r="O3154" i="1"/>
  <c r="O3902" i="1"/>
  <c r="O3901" i="1"/>
  <c r="O3157" i="1"/>
  <c r="O3898" i="1"/>
  <c r="O3897" i="1"/>
  <c r="O3896" i="1"/>
  <c r="O3895" i="1"/>
  <c r="O3894" i="1"/>
  <c r="O3163" i="1"/>
  <c r="O3893" i="1"/>
  <c r="O3892" i="1"/>
  <c r="O3891" i="1"/>
  <c r="O3869" i="1"/>
  <c r="O3868" i="1"/>
  <c r="O3866" i="1"/>
  <c r="O3865" i="1"/>
  <c r="O3864" i="1"/>
  <c r="O3863" i="1"/>
  <c r="O3173" i="1"/>
  <c r="O3862" i="1"/>
  <c r="O3861" i="1"/>
  <c r="O3859" i="1"/>
  <c r="O3858" i="1"/>
  <c r="O3857" i="1"/>
  <c r="O3856" i="1"/>
  <c r="O3180" i="1"/>
  <c r="O3855" i="1"/>
  <c r="O3182" i="1"/>
  <c r="O3183" i="1"/>
  <c r="O3854" i="1"/>
  <c r="O3852" i="1"/>
  <c r="O3850" i="1"/>
  <c r="O3187" i="1"/>
  <c r="O3188" i="1"/>
  <c r="O3849" i="1"/>
  <c r="O3190" i="1"/>
  <c r="O3191" i="1"/>
  <c r="O3192" i="1"/>
  <c r="O2964" i="1"/>
  <c r="O3194" i="1"/>
  <c r="O3195" i="1"/>
  <c r="O2965" i="1"/>
  <c r="O2966" i="1"/>
  <c r="O2967" i="1"/>
  <c r="O3199" i="1"/>
  <c r="O3200" i="1"/>
  <c r="O2968" i="1"/>
  <c r="O2969" i="1"/>
  <c r="O3203" i="1"/>
  <c r="O2970" i="1"/>
  <c r="O2972" i="1"/>
  <c r="O2973" i="1"/>
  <c r="O3207" i="1"/>
  <c r="O2974" i="1"/>
  <c r="O2975" i="1"/>
  <c r="O3848" i="1"/>
  <c r="O3847" i="1"/>
  <c r="O3846" i="1"/>
  <c r="O3845" i="1"/>
  <c r="O3843" i="1"/>
  <c r="O3215" i="1"/>
  <c r="O3216" i="1"/>
  <c r="O3841" i="1"/>
  <c r="O3218" i="1"/>
  <c r="O3838" i="1"/>
  <c r="O3220" i="1"/>
  <c r="O3834" i="1"/>
  <c r="O3833" i="1"/>
  <c r="O3223" i="1"/>
  <c r="O3832" i="1"/>
  <c r="O3831" i="1"/>
  <c r="O3830" i="1"/>
  <c r="O3827" i="1"/>
  <c r="O3228" i="1"/>
  <c r="O3229" i="1"/>
  <c r="O3825" i="1"/>
  <c r="O3823" i="1"/>
  <c r="O3821" i="1"/>
  <c r="O3820" i="1"/>
  <c r="O3819" i="1"/>
  <c r="O3818" i="1"/>
  <c r="O3236" i="1"/>
  <c r="O3816" i="1"/>
  <c r="O3815" i="1"/>
  <c r="O3812" i="1"/>
  <c r="O3240" i="1"/>
  <c r="O3241" i="1"/>
  <c r="O3242" i="1"/>
  <c r="O3748" i="1"/>
  <c r="O3747" i="1"/>
  <c r="O3746" i="1"/>
  <c r="O3246" i="1"/>
  <c r="O3745" i="1"/>
  <c r="O3744" i="1"/>
  <c r="O3249" i="1"/>
  <c r="O3743" i="1"/>
  <c r="O3742" i="1"/>
  <c r="O3739" i="1"/>
  <c r="O3736" i="1"/>
  <c r="O3254" i="1"/>
  <c r="O3735" i="1"/>
  <c r="O3256" i="1"/>
  <c r="O3257" i="1"/>
  <c r="O3733" i="1"/>
  <c r="O3259" i="1"/>
  <c r="O3732" i="1"/>
  <c r="O3731" i="1"/>
  <c r="O3730" i="1"/>
  <c r="O3729" i="1"/>
  <c r="O3728" i="1"/>
  <c r="O3723" i="1"/>
  <c r="O3722" i="1"/>
  <c r="O3267" i="1"/>
  <c r="O3718" i="1"/>
  <c r="O3716" i="1"/>
  <c r="O3715" i="1"/>
  <c r="O3271" i="1"/>
  <c r="O3272" i="1"/>
  <c r="O3273" i="1"/>
  <c r="O3714" i="1"/>
  <c r="O3713" i="1"/>
  <c r="O3712" i="1"/>
  <c r="O3710" i="1"/>
  <c r="O3278" i="1"/>
  <c r="O3279" i="1"/>
  <c r="O3280" i="1"/>
  <c r="O3709" i="1"/>
  <c r="O3708" i="1"/>
  <c r="O3707" i="1"/>
  <c r="O3705" i="1"/>
  <c r="O3285" i="1"/>
  <c r="O3702" i="1"/>
  <c r="O3701" i="1"/>
  <c r="O3700" i="1"/>
  <c r="O3289" i="1"/>
  <c r="O3290" i="1"/>
  <c r="O3291" i="1"/>
  <c r="O3292" i="1"/>
  <c r="O3697" i="1"/>
  <c r="O3294" i="1"/>
  <c r="O3295" i="1"/>
  <c r="O3296" i="1"/>
  <c r="O3297" i="1"/>
  <c r="O3298" i="1"/>
  <c r="O3299" i="1"/>
  <c r="O3696" i="1"/>
  <c r="O3694" i="1"/>
  <c r="O3693" i="1"/>
  <c r="O3692" i="1"/>
  <c r="O3304" i="1"/>
  <c r="O3691" i="1"/>
  <c r="O3689" i="1"/>
  <c r="O3688" i="1"/>
  <c r="O3687" i="1"/>
  <c r="O3686" i="1"/>
  <c r="O3685" i="1"/>
  <c r="O3311" i="1"/>
  <c r="O3684" i="1"/>
  <c r="O3683" i="1"/>
  <c r="O3682" i="1"/>
  <c r="O3681" i="1"/>
  <c r="O3316" i="1"/>
  <c r="O3317" i="1"/>
  <c r="O3679" i="1"/>
  <c r="O3678" i="1"/>
  <c r="O3320" i="1"/>
  <c r="O3321" i="1"/>
  <c r="O3673" i="1"/>
  <c r="O3670" i="1"/>
  <c r="O3668" i="1"/>
  <c r="O3325" i="1"/>
  <c r="O3326" i="1"/>
  <c r="O3327" i="1"/>
  <c r="O3666" i="1"/>
  <c r="O3329" i="1"/>
  <c r="O3663" i="1"/>
  <c r="O3331" i="1"/>
  <c r="O3332" i="1"/>
  <c r="O3661" i="1"/>
  <c r="O3660" i="1"/>
  <c r="O3657" i="1"/>
  <c r="O3653" i="1"/>
  <c r="O3337" i="1"/>
  <c r="O3338" i="1"/>
  <c r="O3339" i="1"/>
  <c r="O3650" i="1"/>
  <c r="O3629" i="1"/>
  <c r="O3626" i="1"/>
  <c r="O3343" i="1"/>
  <c r="O3625" i="1"/>
  <c r="O3345" i="1"/>
  <c r="O3624" i="1"/>
  <c r="O3623" i="1"/>
  <c r="O3622" i="1"/>
  <c r="O3349" i="1"/>
  <c r="O3621" i="1"/>
  <c r="O3616" i="1"/>
  <c r="O3352" i="1"/>
  <c r="O3353" i="1"/>
  <c r="O3354" i="1"/>
  <c r="O3355" i="1"/>
  <c r="O3615" i="1"/>
  <c r="O3357" i="1"/>
  <c r="O3358" i="1"/>
  <c r="O3359" i="1"/>
  <c r="O3606" i="1"/>
  <c r="O3605" i="1"/>
  <c r="O3362" i="1"/>
  <c r="O3604" i="1"/>
  <c r="O3602" i="1"/>
  <c r="O3601" i="1"/>
  <c r="O3366" i="1"/>
  <c r="O3600" i="1"/>
  <c r="O3599" i="1"/>
  <c r="O3369" i="1"/>
  <c r="O3597" i="1"/>
  <c r="O3371" i="1"/>
  <c r="O3596" i="1"/>
  <c r="O3595" i="1"/>
  <c r="O3594" i="1"/>
  <c r="O3375" i="1"/>
  <c r="O3376" i="1"/>
  <c r="O3377" i="1"/>
  <c r="O3593" i="1"/>
  <c r="O3379" i="1"/>
  <c r="O3380" i="1"/>
  <c r="O3381" i="1"/>
  <c r="O3591" i="1"/>
  <c r="O3588" i="1"/>
  <c r="O3384" i="1"/>
  <c r="O3587" i="1"/>
  <c r="O3585" i="1"/>
  <c r="O3584" i="1"/>
  <c r="O3582" i="1"/>
  <c r="O3579" i="1"/>
  <c r="O3390" i="1"/>
  <c r="O3578" i="1"/>
  <c r="O3577" i="1"/>
  <c r="O3576" i="1"/>
  <c r="O3394" i="1"/>
  <c r="O3572" i="1"/>
  <c r="O3396" i="1"/>
  <c r="O3397" i="1"/>
  <c r="O3571" i="1"/>
  <c r="O3399" i="1"/>
  <c r="O3570" i="1"/>
  <c r="O3401" i="1"/>
  <c r="O3567" i="1"/>
  <c r="O3403" i="1"/>
  <c r="O3563" i="1"/>
  <c r="O3405" i="1"/>
  <c r="O3559" i="1"/>
  <c r="O3407" i="1"/>
  <c r="O3556" i="1"/>
  <c r="O3409" i="1"/>
  <c r="O3555" i="1"/>
  <c r="O3411" i="1"/>
  <c r="O3553" i="1"/>
  <c r="O3550" i="1"/>
  <c r="O3414" i="1"/>
  <c r="O3549" i="1"/>
  <c r="O3548" i="1"/>
  <c r="O3547" i="1"/>
  <c r="O3418" i="1"/>
  <c r="O3546" i="1"/>
  <c r="O3544" i="1"/>
  <c r="O3421" i="1"/>
  <c r="O3422" i="1"/>
  <c r="O3541" i="1"/>
  <c r="O3424" i="1"/>
  <c r="O3536" i="1"/>
  <c r="O3535" i="1"/>
  <c r="O3534" i="1"/>
  <c r="O3533" i="1"/>
  <c r="O3429" i="1"/>
  <c r="O3430" i="1"/>
  <c r="O3431" i="1"/>
  <c r="O3432" i="1"/>
  <c r="O3531" i="1"/>
  <c r="O3529" i="1"/>
  <c r="O3528" i="1"/>
  <c r="O3527" i="1"/>
  <c r="O3526" i="1"/>
  <c r="O3523" i="1"/>
  <c r="O3520" i="1"/>
  <c r="O3440" i="1"/>
  <c r="O3518" i="1"/>
  <c r="O3517" i="1"/>
  <c r="O3516" i="1"/>
  <c r="O3515" i="1"/>
  <c r="O3512" i="1"/>
  <c r="O3446" i="1"/>
  <c r="O3447" i="1"/>
  <c r="O3448" i="1"/>
  <c r="O3511" i="1"/>
  <c r="O3509" i="1"/>
  <c r="O3508" i="1"/>
  <c r="O3452" i="1"/>
  <c r="O3507" i="1"/>
  <c r="O3506" i="1"/>
  <c r="O3455" i="1"/>
  <c r="O3456" i="1"/>
  <c r="O3504" i="1"/>
  <c r="O3502" i="1"/>
  <c r="O3501" i="1"/>
  <c r="O3499" i="1"/>
  <c r="O3461" i="1"/>
  <c r="O3462" i="1"/>
  <c r="O3498" i="1"/>
  <c r="O3496" i="1"/>
  <c r="O3465" i="1"/>
  <c r="O3495" i="1"/>
  <c r="O3467" i="1"/>
  <c r="O3494" i="1"/>
  <c r="O3493" i="1"/>
  <c r="O3492" i="1"/>
  <c r="O3490" i="1"/>
  <c r="O3488" i="1"/>
  <c r="O3473" i="1"/>
  <c r="O3487" i="1"/>
  <c r="O3486" i="1"/>
  <c r="O3476" i="1"/>
  <c r="O3477" i="1"/>
  <c r="O3485" i="1"/>
  <c r="O3482" i="1"/>
  <c r="O3480" i="1"/>
  <c r="O3481" i="1"/>
  <c r="O3479" i="1"/>
  <c r="O3483" i="1"/>
  <c r="O3484" i="1"/>
  <c r="O3478" i="1"/>
  <c r="O3475" i="1"/>
  <c r="O3474" i="1"/>
  <c r="O3472" i="1"/>
  <c r="O3489" i="1"/>
  <c r="O3471" i="1"/>
  <c r="O3491" i="1"/>
  <c r="O3470" i="1"/>
  <c r="O3469" i="1"/>
  <c r="O3468" i="1"/>
  <c r="O3466" i="1"/>
  <c r="O3464" i="1"/>
  <c r="O3497" i="1"/>
  <c r="O3463" i="1"/>
  <c r="O3460" i="1"/>
  <c r="O3500" i="1"/>
  <c r="O3459" i="1"/>
  <c r="O3458" i="1"/>
  <c r="O3503" i="1"/>
  <c r="O3457" i="1"/>
  <c r="O3505" i="1"/>
  <c r="O3454" i="1"/>
  <c r="O3453" i="1"/>
  <c r="O3451" i="1"/>
  <c r="O3450" i="1"/>
  <c r="O3510" i="1"/>
  <c r="O3449" i="1"/>
  <c r="O3445" i="1"/>
  <c r="O3513" i="1"/>
  <c r="O3514" i="1"/>
  <c r="O3444" i="1"/>
  <c r="O3443" i="1"/>
  <c r="O3442" i="1"/>
  <c r="O3441" i="1"/>
  <c r="O3519" i="1"/>
  <c r="O3439" i="1"/>
  <c r="O3521" i="1"/>
  <c r="O3522" i="1"/>
  <c r="O3438" i="1"/>
  <c r="O3524" i="1"/>
  <c r="O3525" i="1"/>
  <c r="O3437" i="1"/>
  <c r="O3436" i="1"/>
  <c r="O3435" i="1"/>
  <c r="O3434" i="1"/>
  <c r="O3530" i="1"/>
  <c r="O3433" i="1"/>
  <c r="O3532" i="1"/>
  <c r="O3428" i="1"/>
  <c r="O3427" i="1"/>
  <c r="O3426" i="1"/>
  <c r="O3425" i="1"/>
  <c r="O3537" i="1"/>
  <c r="O3538" i="1"/>
  <c r="O3539" i="1"/>
  <c r="O3540" i="1"/>
  <c r="O3423" i="1"/>
  <c r="O3542" i="1"/>
  <c r="O3543" i="1"/>
  <c r="O3420" i="1"/>
  <c r="O3545" i="1"/>
  <c r="O3419" i="1"/>
  <c r="O3417" i="1"/>
  <c r="O3416" i="1"/>
  <c r="O3415" i="1"/>
  <c r="O3413" i="1"/>
  <c r="O3551" i="1"/>
  <c r="O3552" i="1"/>
  <c r="O3412" i="1"/>
  <c r="O3554" i="1"/>
  <c r="O3410" i="1"/>
  <c r="O3408" i="1"/>
  <c r="O3557" i="1"/>
  <c r="O3558" i="1"/>
  <c r="O3406" i="1"/>
  <c r="O3560" i="1"/>
  <c r="O3561" i="1"/>
  <c r="O3562" i="1"/>
  <c r="O3404" i="1"/>
  <c r="O3564" i="1"/>
  <c r="O3565" i="1"/>
  <c r="O3566" i="1"/>
  <c r="O3402" i="1"/>
  <c r="O3568" i="1"/>
  <c r="O3569" i="1"/>
  <c r="O3400" i="1"/>
  <c r="O3398" i="1"/>
  <c r="O3395" i="1"/>
  <c r="O3573" i="1"/>
  <c r="O3574" i="1"/>
  <c r="O3575" i="1"/>
  <c r="O3393" i="1"/>
  <c r="O3392" i="1"/>
  <c r="O3391" i="1"/>
  <c r="O3389" i="1"/>
  <c r="O3580" i="1"/>
  <c r="O3581" i="1"/>
  <c r="O3388" i="1"/>
  <c r="O3583" i="1"/>
  <c r="O3387" i="1"/>
  <c r="O3386" i="1"/>
  <c r="O3586" i="1"/>
  <c r="O3385" i="1"/>
  <c r="O3383" i="1"/>
  <c r="O3589" i="1"/>
  <c r="O3590" i="1"/>
  <c r="O3382" i="1"/>
  <c r="O3592" i="1"/>
  <c r="O3378" i="1"/>
  <c r="O3374" i="1"/>
  <c r="O3373" i="1"/>
  <c r="O3372" i="1"/>
  <c r="O3370" i="1"/>
  <c r="O3598" i="1"/>
  <c r="O3368" i="1"/>
  <c r="O3367" i="1"/>
  <c r="O3365" i="1"/>
  <c r="O3364" i="1"/>
  <c r="O3603" i="1"/>
  <c r="O3363" i="1"/>
  <c r="O3361" i="1"/>
  <c r="O3360" i="1"/>
  <c r="O3607" i="1"/>
  <c r="O3608" i="1"/>
  <c r="O3609" i="1"/>
  <c r="O3610" i="1"/>
  <c r="O3611" i="1"/>
  <c r="O3612" i="1"/>
  <c r="O3613" i="1"/>
  <c r="O3614" i="1"/>
  <c r="O3356" i="1"/>
  <c r="O3351" i="1"/>
  <c r="O3617" i="1"/>
  <c r="O3618" i="1"/>
  <c r="O3619" i="1"/>
  <c r="O3620" i="1"/>
  <c r="O3350" i="1"/>
  <c r="O3348" i="1"/>
  <c r="O3347" i="1"/>
  <c r="O3346" i="1"/>
  <c r="O3344" i="1"/>
  <c r="O3342" i="1"/>
  <c r="O3627" i="1"/>
  <c r="O3628" i="1"/>
  <c r="O3341" i="1"/>
  <c r="O2976" i="1"/>
  <c r="O2977" i="1"/>
  <c r="O3632" i="1"/>
  <c r="O2979" i="1"/>
  <c r="O3634" i="1"/>
  <c r="O2980" i="1"/>
  <c r="O3636" i="1"/>
  <c r="O2981" i="1"/>
  <c r="O2982" i="1"/>
  <c r="O3054" i="1"/>
  <c r="O3640" i="1"/>
  <c r="O3055" i="1"/>
  <c r="O3056" i="1"/>
  <c r="O3057" i="1"/>
  <c r="O3644" i="1"/>
  <c r="O3058" i="1"/>
  <c r="O3061" i="1"/>
  <c r="O3647" i="1"/>
  <c r="O3062" i="1"/>
  <c r="O3649" i="1"/>
  <c r="O3340" i="1"/>
  <c r="O3651" i="1"/>
  <c r="O3652" i="1"/>
  <c r="O3336" i="1"/>
  <c r="O3654" i="1"/>
  <c r="O3655" i="1"/>
  <c r="O3656" i="1"/>
  <c r="O3335" i="1"/>
  <c r="O3658" i="1"/>
  <c r="O3659" i="1"/>
  <c r="O3334" i="1"/>
  <c r="O3333" i="1"/>
  <c r="O3662" i="1"/>
  <c r="O3330" i="1"/>
  <c r="O3664" i="1"/>
  <c r="O3665" i="1"/>
  <c r="O3328" i="1"/>
  <c r="O3667" i="1"/>
  <c r="O3324" i="1"/>
  <c r="O3669" i="1"/>
  <c r="O3323" i="1"/>
  <c r="O3671" i="1"/>
  <c r="O3672" i="1"/>
  <c r="O3322" i="1"/>
  <c r="O3674" i="1"/>
  <c r="O3675" i="1"/>
  <c r="O3676" i="1"/>
  <c r="O3677" i="1"/>
  <c r="O3319" i="1"/>
  <c r="O3318" i="1"/>
  <c r="O3680" i="1"/>
  <c r="O3315" i="1"/>
  <c r="O3314" i="1"/>
  <c r="O3313" i="1"/>
  <c r="O3312" i="1"/>
  <c r="O3310" i="1"/>
  <c r="O3309" i="1"/>
  <c r="O3308" i="1"/>
  <c r="O3307" i="1"/>
  <c r="O3306" i="1"/>
  <c r="O3690" i="1"/>
  <c r="O3305" i="1"/>
  <c r="O3303" i="1"/>
  <c r="O3302" i="1"/>
  <c r="O3301" i="1"/>
  <c r="O3695" i="1"/>
  <c r="O3300" i="1"/>
  <c r="O3293" i="1"/>
  <c r="O3698" i="1"/>
  <c r="O3699" i="1"/>
  <c r="O3288" i="1"/>
  <c r="O3287" i="1"/>
  <c r="O3286" i="1"/>
  <c r="O3703" i="1"/>
  <c r="O3704" i="1"/>
  <c r="O3284" i="1"/>
  <c r="O3706" i="1"/>
  <c r="O3283" i="1"/>
  <c r="O3282" i="1"/>
  <c r="O3281" i="1"/>
  <c r="O3277" i="1"/>
  <c r="O3711" i="1"/>
  <c r="O3276" i="1"/>
  <c r="O3275" i="1"/>
  <c r="O3274" i="1"/>
  <c r="O3270" i="1"/>
  <c r="O3269" i="1"/>
  <c r="O3717" i="1"/>
  <c r="O3268" i="1"/>
  <c r="O3719" i="1"/>
  <c r="O3720" i="1"/>
  <c r="O3721" i="1"/>
  <c r="O3266" i="1"/>
  <c r="O3265" i="1"/>
  <c r="O3724" i="1"/>
  <c r="O3725" i="1"/>
  <c r="O3726" i="1"/>
  <c r="O3727" i="1"/>
  <c r="O3264" i="1"/>
  <c r="O3263" i="1"/>
  <c r="O3063" i="1"/>
  <c r="O3064" i="1"/>
  <c r="O3065" i="1"/>
  <c r="O3066" i="1"/>
  <c r="O3734" i="1"/>
  <c r="O3067" i="1"/>
  <c r="O3070" i="1"/>
  <c r="O3737" i="1"/>
  <c r="O3738" i="1"/>
  <c r="O3071" i="1"/>
  <c r="O3740" i="1"/>
  <c r="O3741" i="1"/>
  <c r="O3073" i="1"/>
  <c r="O3074" i="1"/>
  <c r="O3075" i="1"/>
  <c r="O3077" i="1"/>
  <c r="O3078" i="1"/>
  <c r="O3080" i="1"/>
  <c r="O3081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082" i="1"/>
  <c r="O3791" i="1"/>
  <c r="O3083" i="1"/>
  <c r="O3084" i="1"/>
  <c r="O3085" i="1"/>
  <c r="O3086" i="1"/>
  <c r="O3796" i="1"/>
  <c r="O3797" i="1"/>
  <c r="O3087" i="1"/>
  <c r="O3089" i="1"/>
  <c r="O3090" i="1"/>
  <c r="O3091" i="1"/>
  <c r="O3092" i="1"/>
  <c r="O3093" i="1"/>
  <c r="O3094" i="1"/>
  <c r="O3096" i="1"/>
  <c r="O3097" i="1"/>
  <c r="O3098" i="1"/>
  <c r="O3808" i="1"/>
  <c r="O3100" i="1"/>
  <c r="O3810" i="1"/>
  <c r="O3811" i="1"/>
  <c r="O3239" i="1"/>
  <c r="O3813" i="1"/>
  <c r="O3814" i="1"/>
  <c r="O3238" i="1"/>
  <c r="O3237" i="1"/>
  <c r="O3817" i="1"/>
  <c r="O3235" i="1"/>
  <c r="O3234" i="1"/>
  <c r="O3233" i="1"/>
  <c r="O3232" i="1"/>
  <c r="O3822" i="1"/>
  <c r="O3231" i="1"/>
  <c r="O3824" i="1"/>
  <c r="O3230" i="1"/>
  <c r="O3826" i="1"/>
  <c r="O3227" i="1"/>
  <c r="O3828" i="1"/>
  <c r="O3829" i="1"/>
  <c r="O3226" i="1"/>
  <c r="O3225" i="1"/>
  <c r="O3224" i="1"/>
  <c r="O3222" i="1"/>
  <c r="O3221" i="1"/>
  <c r="O3835" i="1"/>
  <c r="O3836" i="1"/>
  <c r="O3837" i="1"/>
  <c r="O3219" i="1"/>
  <c r="O3839" i="1"/>
  <c r="O3840" i="1"/>
  <c r="O3217" i="1"/>
  <c r="O3842" i="1"/>
  <c r="O3101" i="1"/>
  <c r="O3844" i="1"/>
  <c r="O3102" i="1"/>
  <c r="O3105" i="1"/>
  <c r="O3107" i="1"/>
  <c r="O3109" i="1"/>
  <c r="O3110" i="1"/>
  <c r="O3111" i="1"/>
  <c r="O3851" i="1"/>
  <c r="O3112" i="1"/>
  <c r="O3853" i="1"/>
  <c r="O3113" i="1"/>
  <c r="O3114" i="1"/>
  <c r="O3115" i="1"/>
  <c r="O3116" i="1"/>
  <c r="O3118" i="1"/>
  <c r="O3121" i="1"/>
  <c r="O3860" i="1"/>
  <c r="O3130" i="1"/>
  <c r="O3131" i="1"/>
  <c r="O3132" i="1"/>
  <c r="O3133" i="1"/>
  <c r="O3134" i="1"/>
  <c r="O3137" i="1"/>
  <c r="O3867" i="1"/>
  <c r="O3139" i="1"/>
  <c r="O3146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147" i="1"/>
  <c r="O3149" i="1"/>
  <c r="O3150" i="1"/>
  <c r="O3151" i="1"/>
  <c r="O3152" i="1"/>
  <c r="O3153" i="1"/>
  <c r="O3155" i="1"/>
  <c r="O3156" i="1"/>
  <c r="O3899" i="1"/>
  <c r="O3900" i="1"/>
  <c r="O3158" i="1"/>
  <c r="O3159" i="1"/>
  <c r="O3160" i="1"/>
  <c r="O3904" i="1"/>
  <c r="O3161" i="1"/>
  <c r="O3162" i="1"/>
  <c r="O3907" i="1"/>
  <c r="O3908" i="1"/>
  <c r="O3164" i="1"/>
  <c r="O3165" i="1"/>
  <c r="O3166" i="1"/>
  <c r="O3167" i="1"/>
  <c r="O3168" i="1"/>
  <c r="O3169" i="1"/>
  <c r="O3170" i="1"/>
  <c r="O3916" i="1"/>
  <c r="O3917" i="1"/>
  <c r="O3918" i="1"/>
  <c r="O3919" i="1"/>
  <c r="O3920" i="1"/>
  <c r="O3921" i="1"/>
  <c r="O3922" i="1"/>
  <c r="O3923" i="1"/>
  <c r="O3171" i="1"/>
  <c r="O3925" i="1"/>
  <c r="O3172" i="1"/>
  <c r="O3174" i="1"/>
  <c r="O3928" i="1"/>
  <c r="O3929" i="1"/>
  <c r="O3175" i="1"/>
  <c r="O3176" i="1"/>
  <c r="O3932" i="1"/>
  <c r="O3177" i="1"/>
  <c r="O3178" i="1"/>
  <c r="O3179" i="1"/>
  <c r="O3181" i="1"/>
  <c r="O3937" i="1"/>
  <c r="O3184" i="1"/>
  <c r="O3185" i="1"/>
  <c r="O3186" i="1"/>
  <c r="O3941" i="1"/>
  <c r="O3189" i="1"/>
  <c r="O3193" i="1"/>
  <c r="O3196" i="1"/>
  <c r="O3197" i="1"/>
  <c r="O3198" i="1"/>
  <c r="O3201" i="1"/>
  <c r="O3202" i="1"/>
  <c r="O3204" i="1"/>
  <c r="O3950" i="1"/>
  <c r="O3951" i="1"/>
  <c r="O3205" i="1"/>
  <c r="O3953" i="1"/>
  <c r="O3206" i="1"/>
  <c r="O3208" i="1"/>
  <c r="O3956" i="1"/>
  <c r="O3209" i="1"/>
  <c r="O3210" i="1"/>
  <c r="O3211" i="1"/>
  <c r="O3212" i="1"/>
  <c r="O3213" i="1"/>
  <c r="O3214" i="1"/>
  <c r="O3963" i="1"/>
  <c r="O3964" i="1"/>
  <c r="O3965" i="1"/>
  <c r="O3243" i="1"/>
  <c r="O3244" i="1"/>
  <c r="O3245" i="1"/>
  <c r="O3247" i="1"/>
  <c r="O3248" i="1"/>
  <c r="O3250" i="1"/>
  <c r="O3251" i="1"/>
  <c r="O3252" i="1"/>
  <c r="O3253" i="1"/>
  <c r="O3255" i="1"/>
  <c r="O3976" i="1"/>
  <c r="O3258" i="1"/>
  <c r="O3260" i="1"/>
  <c r="O3261" i="1"/>
  <c r="O3262" i="1"/>
  <c r="O3981" i="1"/>
  <c r="O3630" i="1"/>
  <c r="O3631" i="1"/>
  <c r="O3984" i="1"/>
  <c r="O3633" i="1"/>
  <c r="O3986" i="1"/>
  <c r="O3635" i="1"/>
  <c r="O3988" i="1"/>
  <c r="O3989" i="1"/>
  <c r="O3637" i="1"/>
  <c r="O3638" i="1"/>
  <c r="O3992" i="1"/>
  <c r="O3639" i="1"/>
  <c r="O3641" i="1"/>
  <c r="O3642" i="1"/>
  <c r="O3643" i="1"/>
  <c r="O3997" i="1"/>
  <c r="O3645" i="1"/>
  <c r="O3999" i="1"/>
  <c r="O3646" i="1"/>
  <c r="O3648" i="1"/>
  <c r="O3790" i="1"/>
  <c r="O4003" i="1"/>
  <c r="O3792" i="1"/>
  <c r="O3793" i="1"/>
  <c r="O3794" i="1"/>
  <c r="O3795" i="1"/>
  <c r="O3798" i="1"/>
  <c r="O3799" i="1"/>
  <c r="O4010" i="1"/>
  <c r="O4011" i="1"/>
  <c r="O3800" i="1"/>
  <c r="O4013" i="1"/>
  <c r="O4014" i="1"/>
  <c r="O3801" i="1"/>
  <c r="O3802" i="1"/>
  <c r="O3803" i="1"/>
  <c r="O4018" i="1"/>
  <c r="O3804" i="1"/>
  <c r="O4020" i="1"/>
  <c r="O3805" i="1"/>
  <c r="O3806" i="1"/>
  <c r="O3807" i="1"/>
  <c r="O3809" i="1"/>
  <c r="O3955" i="1"/>
  <c r="O3957" i="1"/>
  <c r="O4027" i="1"/>
  <c r="O3958" i="1"/>
  <c r="O3959" i="1"/>
  <c r="O3960" i="1"/>
  <c r="O3961" i="1"/>
  <c r="O3962" i="1"/>
  <c r="O3966" i="1"/>
  <c r="O3967" i="1"/>
  <c r="O4035" i="1"/>
  <c r="O3968" i="1"/>
  <c r="O3969" i="1"/>
  <c r="O3970" i="1"/>
  <c r="O3971" i="1"/>
  <c r="O3972" i="1"/>
  <c r="O3973" i="1"/>
  <c r="O3974" i="1"/>
  <c r="O4043" i="1"/>
  <c r="O3975" i="1"/>
  <c r="O4045" i="1"/>
  <c r="O3977" i="1"/>
  <c r="O4047" i="1"/>
  <c r="O3978" i="1"/>
  <c r="O3979" i="1"/>
  <c r="O4050" i="1"/>
  <c r="O3980" i="1"/>
  <c r="O3982" i="1"/>
  <c r="O3983" i="1"/>
  <c r="O3985" i="1"/>
  <c r="O4055" i="1"/>
  <c r="O3987" i="1"/>
  <c r="O4057" i="1"/>
  <c r="O3990" i="1"/>
  <c r="O4059" i="1"/>
  <c r="O3991" i="1"/>
  <c r="O4061" i="1"/>
  <c r="O4062" i="1"/>
  <c r="O3993" i="1"/>
  <c r="O3994" i="1"/>
  <c r="O4065" i="1"/>
  <c r="O4066" i="1"/>
  <c r="O3995" i="1"/>
  <c r="O3996" i="1"/>
  <c r="O3998" i="1"/>
  <c r="O4000" i="1"/>
  <c r="O4071" i="1"/>
  <c r="O4001" i="1"/>
  <c r="O4073" i="1"/>
  <c r="O4074" i="1"/>
  <c r="O4002" i="1"/>
  <c r="O4076" i="1"/>
  <c r="O4077" i="1"/>
  <c r="O4004" i="1"/>
  <c r="O4005" i="1"/>
  <c r="O4080" i="1"/>
  <c r="O4006" i="1"/>
  <c r="O4007" i="1"/>
  <c r="O4008" i="1"/>
  <c r="O4009" i="1"/>
  <c r="O4012" i="1"/>
  <c r="O4086" i="1"/>
  <c r="O4015" i="1"/>
  <c r="O4016" i="1"/>
  <c r="O4017" i="1"/>
  <c r="O4090" i="1"/>
  <c r="O4019" i="1"/>
  <c r="O4021" i="1"/>
  <c r="O4022" i="1"/>
  <c r="O4023" i="1"/>
  <c r="O4095" i="1"/>
  <c r="O4024" i="1"/>
  <c r="O4097" i="1"/>
  <c r="O4098" i="1"/>
  <c r="O4099" i="1"/>
  <c r="O4025" i="1"/>
  <c r="O4026" i="1"/>
  <c r="O4028" i="1"/>
  <c r="O4029" i="1"/>
  <c r="O4030" i="1"/>
  <c r="O4031" i="1"/>
  <c r="O4106" i="1"/>
  <c r="O4107" i="1"/>
  <c r="O4032" i="1"/>
  <c r="O4033" i="1"/>
  <c r="O4034" i="1"/>
  <c r="O4111" i="1"/>
  <c r="O4112" i="1"/>
  <c r="O4036" i="1"/>
  <c r="O4114" i="1"/>
  <c r="O4037" i="1"/>
</calcChain>
</file>

<file path=xl/sharedStrings.xml><?xml version="1.0" encoding="utf-8"?>
<sst xmlns="http://schemas.openxmlformats.org/spreadsheetml/2006/main" count="33002" uniqueCount="8401">
  <si>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</si>
  <si>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</si>
  <si>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</si>
  <si>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</si>
  <si>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</si>
  <si>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</si>
  <si>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</si>
  <si>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</si>
  <si>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</si>
  <si>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</si>
  <si>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</si>
  <si>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</si>
  <si>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</si>
  <si>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</si>
  <si>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</si>
  <si>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</si>
  <si>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</si>
  <si>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</si>
  <si>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</si>
  <si>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</si>
  <si>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</si>
  <si>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</si>
  <si>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</si>
  <si>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</si>
  <si>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</si>
  <si>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</si>
  <si>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</si>
  <si>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</si>
  <si>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</si>
  <si>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</si>
  <si>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</si>
  <si>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</si>
  <si>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</si>
  <si>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</si>
  <si>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</si>
  <si>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</si>
  <si>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</si>
  <si>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</si>
  <si>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</si>
  <si>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</si>
  <si>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</si>
  <si>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</si>
  <si>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</si>
  <si>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</si>
  <si>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</si>
  <si>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</si>
  <si>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</si>
  <si>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</si>
  <si>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</si>
  <si>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</si>
  <si>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</si>
  <si>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</si>
  <si>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</si>
  <si>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</si>
  <si>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</si>
  <si>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</si>
  <si>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</si>
  <si>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</si>
  <si>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</si>
  <si>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</si>
  <si>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</si>
  <si>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</si>
  <si>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</si>
  <si>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</si>
  <si>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</si>
  <si>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</si>
  <si>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</si>
  <si>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</si>
  <si>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</si>
  <si>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</si>
  <si>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</si>
  <si>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</si>
  <si>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</si>
  <si>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</si>
  <si>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</si>
  <si>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</si>
  <si>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</si>
  <si>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</si>
  <si>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</si>
  <si>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</si>
  <si>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</si>
  <si>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</si>
  <si>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</si>
  <si>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</si>
  <si>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</si>
  <si>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</si>
  <si>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</si>
  <si>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</si>
  <si>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</si>
  <si>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</si>
  <si>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</si>
  <si>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</si>
  <si>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</si>
  <si>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</si>
  <si>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</si>
  <si>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</si>
  <si>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</si>
  <si>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</si>
  <si>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</si>
  <si>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</si>
  <si>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</si>
  <si>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</si>
  <si>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</si>
  <si>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</si>
  <si>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</si>
  <si>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</si>
  <si>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</si>
  <si>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</si>
  <si>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</si>
  <si>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</si>
  <si>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</si>
  <si>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</si>
  <si>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</si>
  <si>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</si>
  <si>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</si>
  <si>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</si>
  <si>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</si>
  <si>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</si>
  <si>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</si>
  <si>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</si>
  <si>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</si>
  <si>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</si>
  <si>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</si>
  <si>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</si>
  <si>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</si>
  <si>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</si>
  <si>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</si>
  <si>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</si>
  <si>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</si>
  <si>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</si>
  <si>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</si>
  <si>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</si>
  <si>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</si>
  <si>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</si>
  <si>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</si>
  <si>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</si>
  <si>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</si>
  <si>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</si>
  <si>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</si>
  <si>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</si>
  <si>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</si>
  <si>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</si>
  <si>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</si>
  <si>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</si>
  <si>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</si>
  <si>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</si>
  <si>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</si>
  <si>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</si>
  <si>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</si>
  <si>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</si>
  <si>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</si>
  <si>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</si>
  <si>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</si>
  <si>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</si>
  <si>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</si>
  <si>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</si>
  <si>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</si>
  <si>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</si>
  <si>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</si>
  <si>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</si>
  <si>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</si>
  <si>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</si>
  <si>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</si>
  <si>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</si>
  <si>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</si>
  <si>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</si>
  <si>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</si>
  <si>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</si>
  <si>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</si>
  <si>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</si>
  <si>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</si>
  <si>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</si>
  <si>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</si>
  <si>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</si>
  <si>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</si>
  <si>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</si>
  <si>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</si>
  <si>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</si>
  <si>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</si>
  <si>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</si>
  <si>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</si>
  <si>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</si>
  <si>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</si>
  <si>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</si>
  <si>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</si>
  <si>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</si>
  <si>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</si>
  <si>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</si>
  <si>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</si>
  <si>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</si>
  <si>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</si>
  <si>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</si>
  <si>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</si>
  <si>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</si>
  <si>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</si>
  <si>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</si>
  <si>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</si>
  <si>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</si>
  <si>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</si>
  <si>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</si>
  <si>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</si>
  <si>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</si>
  <si>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</si>
  <si>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</si>
  <si>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</si>
  <si>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</si>
  <si>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</si>
  <si>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</si>
  <si>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</si>
  <si>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</si>
  <si>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</si>
  <si>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</si>
  <si>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</si>
  <si>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</si>
  <si>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</si>
  <si>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</si>
  <si>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</si>
  <si>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</si>
  <si>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</si>
  <si>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</si>
  <si>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</si>
  <si>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</si>
  <si>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</si>
  <si>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</si>
  <si>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</si>
  <si>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</si>
  <si>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</si>
  <si>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</si>
  <si>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</si>
  <si>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</si>
  <si>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</si>
  <si>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</si>
  <si>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</si>
  <si>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</si>
  <si>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</si>
  <si>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</si>
  <si>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</si>
  <si>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</si>
  <si>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</si>
  <si>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</si>
  <si>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</si>
  <si>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</si>
  <si>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</si>
  <si>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</si>
  <si>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</si>
  <si>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</si>
  <si>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</si>
  <si>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</si>
  <si>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</si>
  <si>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</si>
  <si>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</si>
  <si>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</si>
  <si>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</si>
  <si>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</si>
  <si>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</si>
  <si>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</si>
  <si>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</si>
  <si>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</si>
  <si>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</si>
  <si>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</si>
  <si>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</si>
  <si>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</si>
  <si>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</si>
  <si>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</si>
  <si>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</si>
  <si>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</si>
  <si>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</si>
  <si>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</si>
  <si>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</si>
  <si>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</si>
  <si>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</si>
  <si>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</si>
  <si>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</si>
  <si>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</si>
  <si>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</si>
  <si>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</si>
  <si>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</si>
  <si>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</si>
  <si>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</si>
  <si>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</si>
  <si>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</si>
  <si>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</si>
  <si>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</si>
  <si>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</si>
  <si>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</si>
  <si>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</si>
  <si>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</si>
  <si>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</si>
  <si>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</si>
  <si>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</si>
  <si>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</si>
  <si>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</si>
  <si>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</si>
  <si>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</si>
  <si>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</si>
  <si>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</si>
  <si>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</si>
  <si>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</si>
  <si>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</si>
  <si>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</si>
  <si>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</si>
  <si>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</si>
  <si>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</si>
  <si>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</si>
  <si>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</si>
  <si>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</si>
  <si>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</si>
  <si>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</si>
  <si>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</si>
  <si>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</si>
  <si>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</si>
  <si>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</si>
  <si>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</si>
  <si>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</si>
  <si>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</si>
  <si>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</si>
  <si>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</si>
  <si>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</si>
  <si>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</si>
  <si>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</si>
  <si>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</si>
  <si>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</si>
  <si>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</si>
  <si>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</si>
  <si>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</si>
  <si>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</si>
  <si>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</si>
  <si>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</si>
  <si>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</si>
  <si>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</si>
  <si>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</si>
  <si>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</si>
  <si>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</si>
  <si>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</si>
  <si>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</si>
  <si>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</si>
  <si>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</si>
  <si>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</si>
  <si>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</si>
  <si>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</si>
  <si>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</si>
  <si>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</si>
  <si>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</si>
  <si>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</si>
  <si>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</si>
  <si>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</si>
  <si>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</si>
  <si>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</si>
  <si>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</si>
  <si>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</si>
  <si>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</si>
  <si>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</si>
  <si>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</si>
  <si>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</si>
  <si>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</si>
  <si>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</si>
  <si>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</si>
  <si>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</si>
  <si>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</si>
  <si>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</si>
  <si>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</si>
  <si>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</si>
  <si>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</si>
  <si>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</si>
  <si>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</si>
  <si>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</si>
  <si>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</si>
  <si>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</si>
  <si>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</si>
  <si>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</si>
  <si>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</si>
  <si>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</si>
  <si>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</si>
  <si>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</si>
  <si>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</si>
  <si>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</si>
  <si>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</si>
  <si>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</si>
  <si>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</si>
  <si>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</si>
  <si>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</si>
  <si>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</si>
  <si>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</si>
  <si>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</si>
  <si>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</si>
  <si>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</si>
  <si>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</si>
  <si>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</si>
  <si>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</si>
  <si>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</si>
  <si>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</si>
  <si>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</si>
  <si>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</si>
  <si>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</si>
  <si>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</si>
  <si>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</si>
  <si>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</si>
  <si>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</si>
  <si>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</si>
  <si>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</si>
  <si>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</si>
  <si>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</si>
  <si>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</si>
  <si>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</si>
  <si>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</si>
  <si>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</si>
  <si>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</si>
  <si>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</si>
  <si>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</si>
  <si>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</si>
  <si>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</si>
  <si>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</si>
  <si>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</si>
  <si>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</si>
  <si>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</si>
  <si>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</si>
  <si>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</si>
  <si>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</si>
  <si>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</si>
  <si>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</si>
  <si>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</si>
  <si>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</si>
  <si>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</si>
  <si>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</si>
  <si>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</si>
  <si>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</si>
  <si>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</si>
  <si>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</si>
  <si>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</si>
  <si>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</si>
  <si>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</si>
  <si>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</si>
  <si>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</si>
  <si>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</si>
  <si>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</si>
  <si>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</si>
  <si>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</si>
  <si>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</si>
  <si>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</si>
  <si>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</si>
  <si>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</si>
  <si>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</si>
  <si>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</si>
  <si>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</si>
  <si>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</si>
  <si>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</si>
  <si>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</si>
  <si>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</si>
  <si>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</si>
  <si>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</si>
  <si>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</si>
  <si>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</si>
  <si>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</si>
  <si>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</si>
  <si>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</si>
  <si>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</si>
  <si>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</si>
  <si>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</si>
  <si>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</si>
  <si>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</si>
  <si>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</si>
  <si>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</si>
  <si>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</si>
  <si>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</si>
  <si>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</si>
  <si>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</si>
  <si>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</si>
  <si>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</si>
  <si>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</si>
  <si>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</si>
  <si>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</si>
  <si>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</si>
  <si>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</si>
  <si>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</si>
  <si>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</si>
  <si>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</si>
  <si>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</si>
  <si>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</si>
  <si>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</si>
  <si>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</si>
  <si>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</si>
  <si>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</si>
  <si>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</si>
  <si>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</si>
  <si>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</si>
  <si>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</si>
  <si>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</si>
  <si>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</si>
  <si>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</si>
  <si>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</si>
  <si>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</si>
  <si>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</si>
  <si>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</si>
  <si>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</si>
  <si>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</si>
  <si>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</si>
  <si>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</si>
  <si>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</si>
  <si>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</si>
  <si>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</si>
  <si>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</si>
  <si>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</si>
  <si>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</si>
  <si>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</si>
  <si>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</si>
  <si>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</si>
  <si>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</si>
  <si>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</si>
  <si>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</si>
  <si>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</si>
  <si>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</si>
  <si>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</si>
  <si>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</si>
  <si>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</si>
  <si>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</si>
  <si>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</si>
  <si>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</si>
  <si>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</si>
  <si>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</si>
  <si>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</si>
  <si>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</si>
  <si>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</si>
  <si>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</si>
  <si>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</si>
  <si>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</si>
  <si>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</si>
  <si>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</si>
  <si>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</si>
  <si>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</si>
  <si>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</si>
  <si>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</si>
  <si>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</si>
  <si>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</si>
  <si>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</si>
  <si>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</si>
  <si>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</si>
  <si>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</si>
  <si>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</si>
  <si>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</si>
  <si>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</si>
  <si>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</si>
  <si>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</si>
  <si>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</si>
  <si>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</si>
  <si>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</si>
  <si>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</si>
  <si>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</si>
  <si>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</si>
  <si>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</si>
  <si>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</si>
  <si>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</si>
  <si>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</si>
  <si>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</si>
  <si>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</si>
  <si>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</si>
  <si>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</si>
  <si>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</si>
  <si>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</si>
  <si>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</si>
  <si>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</si>
  <si>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</si>
  <si>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</si>
  <si>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</si>
  <si>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</si>
  <si>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</si>
  <si>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</si>
  <si>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</si>
  <si>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</si>
  <si>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</si>
  <si>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</si>
  <si>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</si>
  <si>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</si>
  <si>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</si>
  <si>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</si>
  <si>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</si>
  <si>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</si>
  <si>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</si>
  <si>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</si>
  <si>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</si>
  <si>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</si>
  <si>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</si>
  <si>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</si>
  <si>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</si>
  <si>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</si>
  <si>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</si>
  <si>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</si>
  <si>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</si>
  <si>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</si>
  <si>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</si>
  <si>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</si>
  <si>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</si>
  <si>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</si>
  <si>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</si>
  <si>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</si>
  <si>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</si>
  <si>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</si>
  <si>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</si>
  <si>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</si>
  <si>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</si>
  <si>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</si>
  <si>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</si>
  <si>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</si>
  <si>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</si>
  <si>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</si>
  <si>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</si>
  <si>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</si>
  <si>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</si>
  <si>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</si>
  <si>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</si>
  <si>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</si>
  <si>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</si>
  <si>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</si>
  <si>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</si>
  <si>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</si>
  <si>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</si>
  <si>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</si>
  <si>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</si>
  <si>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</si>
  <si>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</si>
  <si>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</si>
  <si>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</si>
  <si>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</si>
  <si>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</si>
  <si>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</si>
  <si>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</si>
  <si>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</si>
  <si>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</si>
  <si>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</si>
  <si>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</si>
  <si>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</si>
  <si>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</si>
  <si>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</si>
  <si>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</si>
  <si>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</si>
  <si>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</si>
  <si>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</si>
  <si>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</si>
  <si>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</si>
  <si>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</si>
  <si>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</si>
  <si>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</si>
  <si>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</si>
  <si>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</si>
  <si>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</si>
  <si>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</si>
  <si>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</si>
  <si>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</si>
  <si>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</si>
  <si>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</si>
  <si>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</si>
  <si>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</si>
  <si>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</si>
  <si>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</si>
  <si>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</si>
  <si>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</si>
  <si>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</si>
  <si>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</si>
  <si>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</si>
  <si>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</si>
  <si>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</si>
  <si>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</si>
  <si>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</si>
  <si>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</si>
  <si>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</si>
  <si>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</si>
  <si>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</si>
  <si>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</si>
  <si>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</si>
  <si>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</si>
  <si>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</si>
  <si>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</si>
  <si>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</si>
  <si>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</si>
  <si>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</si>
  <si>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</si>
  <si>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</si>
  <si>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</si>
  <si>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</si>
  <si>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</si>
  <si>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</si>
  <si>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</si>
  <si>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</si>
  <si>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</si>
  <si>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</si>
  <si>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</si>
  <si>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</si>
  <si>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</si>
  <si>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</si>
  <si>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</si>
  <si>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</si>
  <si>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</si>
  <si>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</si>
  <si>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</si>
  <si>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</si>
  <si>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</si>
  <si>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</si>
  <si>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</si>
  <si>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</si>
  <si>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</si>
  <si>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</si>
  <si>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</si>
  <si>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</si>
  <si>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</si>
  <si>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</si>
  <si>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</si>
  <si>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</si>
  <si>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</si>
  <si>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</si>
  <si>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</si>
  <si>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</si>
  <si>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</si>
  <si>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</si>
  <si>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</si>
  <si>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</si>
  <si>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</si>
  <si>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</si>
  <si>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</si>
  <si>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</si>
  <si>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</si>
  <si>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</si>
  <si>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</si>
  <si>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</si>
  <si>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</si>
  <si>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</si>
  <si>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</si>
  <si>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</si>
  <si>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</si>
  <si>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</si>
  <si>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</si>
  <si>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</si>
  <si>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</si>
  <si>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</si>
  <si>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</si>
  <si>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</si>
  <si>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</si>
  <si>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</si>
  <si>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</si>
  <si>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</si>
  <si>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</si>
  <si>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</si>
  <si>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</si>
  <si>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</si>
  <si>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</si>
  <si>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</si>
  <si>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</si>
  <si>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</si>
  <si>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</si>
  <si>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</si>
  <si>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</si>
  <si>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</si>
  <si>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</si>
  <si>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</si>
  <si>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</si>
  <si>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</si>
  <si>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</si>
  <si>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</si>
  <si>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</si>
  <si>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</si>
  <si>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</si>
  <si>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</si>
  <si>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</si>
  <si>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</si>
  <si>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</si>
  <si>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</si>
  <si>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</si>
  <si>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</si>
  <si>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</si>
  <si>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</si>
  <si>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</si>
  <si>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</si>
  <si>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</si>
  <si>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</si>
  <si>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</si>
  <si>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</si>
  <si>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</si>
  <si>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</si>
  <si>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</si>
  <si>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</si>
  <si>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</si>
  <si>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</si>
  <si>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</si>
  <si>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</si>
  <si>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</si>
  <si>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</si>
  <si>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</si>
  <si>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</si>
  <si>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</si>
  <si>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</si>
  <si>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</si>
  <si>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</si>
  <si>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</si>
  <si>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</si>
  <si>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</si>
  <si>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</si>
  <si>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</si>
  <si>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</si>
  <si>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</si>
  <si>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</si>
  <si>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</si>
  <si>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</si>
  <si>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</si>
  <si>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</si>
  <si>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</si>
  <si>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</si>
  <si>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</si>
  <si>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</si>
  <si>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</si>
  <si>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</si>
  <si>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</si>
  <si>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</si>
  <si>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</si>
  <si>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</si>
  <si>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</si>
  <si>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</si>
  <si>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</si>
  <si>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</si>
  <si>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</si>
  <si>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</si>
  <si>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</si>
  <si>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</si>
  <si>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</si>
  <si>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</si>
  <si>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</si>
  <si>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</si>
  <si>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</si>
  <si>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</si>
  <si>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</si>
  <si>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</si>
  <si>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</si>
  <si>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</si>
  <si>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</si>
  <si>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</si>
  <si>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</si>
  <si>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</si>
  <si>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</si>
  <si>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</si>
  <si>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</si>
  <si>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</si>
  <si>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</si>
  <si>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</si>
  <si>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</si>
  <si>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</si>
  <si>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</si>
  <si>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</si>
  <si>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</si>
  <si>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</si>
  <si>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</si>
  <si>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</si>
  <si>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</si>
  <si>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</si>
  <si>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</si>
  <si>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</si>
  <si>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</si>
  <si>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</si>
  <si>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</si>
  <si>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</si>
  <si>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</si>
  <si>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</si>
  <si>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</si>
  <si>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</si>
  <si>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</si>
  <si>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</si>
  <si>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</si>
  <si>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</si>
  <si>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</si>
  <si>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</si>
  <si>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</si>
  <si>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</si>
  <si>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</si>
  <si>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</si>
  <si>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</si>
  <si>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</si>
  <si>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</si>
  <si>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</si>
  <si>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</si>
  <si>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</si>
  <si>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</si>
  <si>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</si>
  <si>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</si>
  <si>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</si>
  <si>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</si>
  <si>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</si>
  <si>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</si>
  <si>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</si>
  <si>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</si>
  <si>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</si>
  <si>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</si>
  <si>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</si>
  <si>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</si>
  <si>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</si>
  <si>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</si>
  <si>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</si>
  <si>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</si>
  <si>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</si>
  <si>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</si>
  <si>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</si>
  <si>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</si>
  <si>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</si>
  <si>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</si>
  <si>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</si>
  <si>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</si>
  <si>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</si>
  <si>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</si>
  <si>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</si>
  <si>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</si>
  <si>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</si>
  <si>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</si>
  <si>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</si>
  <si>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</si>
  <si>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</si>
  <si>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</si>
  <si>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</si>
  <si>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</si>
  <si>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</si>
  <si>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</si>
  <si>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</si>
  <si>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</si>
  <si>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</si>
  <si>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</si>
  <si>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</si>
  <si>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</si>
  <si>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</si>
  <si>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</si>
  <si>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</si>
  <si>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</si>
  <si>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</si>
  <si>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</si>
  <si>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</si>
  <si>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</si>
  <si>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</si>
  <si>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</si>
  <si>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</si>
  <si>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</si>
  <si>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</si>
  <si>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</si>
  <si>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</si>
  <si>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</si>
  <si>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</si>
  <si>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</si>
  <si>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</si>
  <si>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</si>
  <si>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</si>
  <si>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</si>
  <si>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</si>
  <si>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</si>
  <si>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</si>
  <si>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</si>
  <si>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</si>
  <si>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</si>
  <si>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</si>
  <si>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</si>
  <si>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</si>
  <si>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</si>
  <si>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</si>
  <si>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</si>
  <si>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</si>
  <si>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</si>
  <si>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</si>
  <si>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</si>
  <si>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</si>
  <si>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</si>
  <si>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</si>
  <si>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</si>
  <si>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</si>
  <si>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</si>
  <si>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</si>
  <si>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</si>
  <si>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</si>
  <si>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</si>
  <si>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</si>
  <si>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</si>
  <si>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</si>
  <si>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</si>
  <si>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</si>
  <si>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</si>
  <si>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</si>
  <si>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</si>
  <si>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</si>
  <si>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</si>
  <si>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</si>
  <si>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</si>
  <si>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</si>
  <si>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</si>
  <si>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</si>
  <si>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</si>
  <si>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</si>
  <si>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</si>
  <si>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</si>
  <si>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</si>
  <si>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</si>
  <si>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</si>
  <si>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</si>
  <si>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</si>
  <si>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</si>
  <si>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</si>
  <si>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</si>
  <si>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</si>
  <si>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</si>
  <si>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</si>
  <si>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</si>
  <si>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</si>
  <si>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</si>
  <si>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</si>
  <si>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</si>
  <si>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</si>
  <si>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</si>
  <si>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</si>
  <si>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</si>
  <si>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</si>
  <si>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</si>
  <si>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</si>
  <si>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</si>
  <si>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</si>
  <si>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</si>
  <si>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</si>
  <si>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</si>
  <si>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</si>
  <si>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</si>
  <si>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</si>
  <si>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</si>
  <si>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</si>
  <si>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</si>
  <si>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</si>
  <si>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</si>
  <si>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</si>
  <si>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</si>
  <si>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</si>
  <si>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</si>
  <si>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</si>
  <si>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</si>
  <si>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</si>
  <si>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</si>
  <si>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</si>
  <si>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</si>
  <si>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</si>
  <si>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</si>
  <si>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</si>
  <si>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</si>
  <si>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</si>
  <si>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</si>
  <si>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</si>
  <si>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</si>
  <si>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</si>
  <si>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</si>
  <si>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</si>
  <si>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</si>
  <si>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</si>
  <si>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</si>
  <si>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</si>
  <si>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</si>
  <si>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</si>
  <si>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</si>
  <si>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</si>
  <si>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</si>
  <si>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</si>
  <si>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</si>
  <si>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</si>
  <si>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</si>
  <si>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</si>
  <si>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</si>
  <si>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</si>
  <si>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</si>
  <si>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</si>
  <si>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</si>
  <si>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</si>
  <si>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</si>
  <si>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</si>
  <si>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</si>
  <si>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</si>
  <si>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</si>
  <si>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</si>
  <si>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</si>
  <si>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</si>
  <si>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</si>
  <si>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</si>
  <si>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</si>
  <si>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</si>
  <si>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</si>
  <si>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</si>
  <si>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</si>
  <si>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</si>
  <si>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</si>
  <si>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</si>
  <si>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</si>
  <si>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</si>
  <si>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</si>
  <si>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</si>
  <si>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</si>
  <si>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</si>
  <si>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</si>
  <si>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</si>
  <si>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</si>
  <si>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</si>
  <si>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</si>
  <si>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</si>
  <si>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</si>
  <si>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</si>
  <si>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</si>
  <si>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</si>
  <si>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</si>
  <si>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</si>
  <si>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</si>
  <si>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</si>
  <si>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</si>
  <si>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</si>
  <si>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</si>
  <si>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</si>
  <si>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</si>
  <si>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</si>
  <si>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</si>
  <si>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</si>
  <si>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</si>
  <si>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</si>
  <si>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</si>
  <si>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</si>
  <si>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</si>
  <si>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</si>
  <si>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</si>
  <si>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</si>
  <si>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</si>
  <si>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</si>
  <si>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</si>
  <si>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</si>
  <si>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</si>
  <si>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</si>
  <si>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</si>
  <si>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</si>
  <si>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</si>
  <si>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</si>
  <si>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</si>
  <si>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</si>
  <si>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</si>
  <si>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</si>
  <si>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</si>
  <si>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</si>
  <si>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</si>
  <si>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</si>
  <si>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</si>
  <si>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</si>
  <si>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</si>
  <si>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</si>
  <si>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</si>
  <si>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</si>
  <si>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</si>
  <si>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</si>
  <si>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</si>
  <si>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</si>
  <si>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</si>
  <si>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</si>
  <si>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</si>
  <si>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</si>
  <si>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</si>
  <si>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</si>
  <si>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</si>
  <si>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</si>
  <si>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</si>
  <si>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</si>
  <si>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</si>
  <si>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</si>
  <si>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</si>
  <si>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</si>
  <si>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</si>
  <si>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</si>
  <si>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</si>
  <si>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</si>
  <si>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</si>
  <si>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</si>
  <si>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</si>
  <si>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</si>
  <si>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</si>
  <si>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</si>
  <si>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</si>
  <si>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</si>
  <si>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</si>
  <si>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</si>
  <si>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</si>
  <si>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</si>
  <si>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</si>
  <si>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</si>
  <si>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</si>
  <si>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</si>
  <si>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</si>
  <si>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</si>
  <si>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</si>
  <si>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</si>
  <si>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</si>
  <si>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</si>
  <si>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</si>
  <si>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</si>
  <si>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</si>
  <si>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</si>
  <si>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</si>
  <si>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</si>
  <si>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</si>
  <si>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</si>
  <si>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</si>
  <si>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</si>
  <si>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</si>
  <si>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</si>
  <si>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</si>
  <si>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</si>
  <si>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</si>
  <si>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</si>
  <si>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</si>
  <si>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</si>
  <si>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</si>
  <si>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</si>
  <si>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</si>
  <si>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</si>
  <si>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</si>
  <si>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</si>
  <si>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</si>
  <si>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</si>
  <si>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</si>
  <si>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</si>
  <si>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</si>
  <si>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</si>
  <si>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</si>
  <si>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</si>
  <si>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</si>
  <si>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</si>
  <si>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</si>
  <si>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</si>
  <si>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</si>
  <si>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</si>
  <si>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</si>
  <si>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</si>
  <si>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</si>
  <si>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</si>
  <si>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</si>
  <si>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</si>
  <si>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</si>
  <si>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</si>
  <si>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</si>
  <si>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</si>
  <si>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</si>
  <si>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</si>
  <si>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</si>
  <si>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</si>
  <si>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</si>
  <si>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</si>
  <si>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</si>
  <si>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</si>
  <si>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</si>
  <si>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</si>
  <si>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</si>
  <si>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</si>
  <si>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</si>
  <si>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</si>
  <si>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</si>
  <si>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</si>
  <si>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</si>
  <si>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</si>
  <si>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</si>
  <si>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</si>
  <si>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</si>
  <si>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</si>
  <si>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</si>
  <si>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</si>
  <si>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</si>
  <si>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</si>
  <si>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</si>
  <si>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</si>
  <si>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</si>
  <si>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</si>
  <si>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</si>
  <si>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</si>
  <si>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</si>
  <si>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</si>
  <si>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</si>
  <si>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</si>
  <si>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</si>
  <si>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</si>
  <si>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</si>
  <si>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</si>
  <si>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</si>
  <si>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</si>
  <si>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</si>
  <si>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</si>
  <si>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</si>
  <si>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</si>
  <si>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</si>
  <si>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</si>
  <si>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</si>
  <si>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</si>
  <si>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</si>
  <si>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</si>
  <si>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</si>
  <si>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</si>
  <si>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</si>
  <si>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</si>
  <si>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</si>
  <si>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</si>
  <si>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</si>
  <si>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</si>
  <si>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</si>
  <si>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</si>
  <si>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</si>
  <si>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</si>
  <si>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</si>
  <si>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</si>
  <si>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</si>
  <si>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</si>
  <si>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</si>
  <si>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</si>
  <si>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</si>
  <si>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</si>
  <si>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</si>
  <si>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</si>
  <si>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</si>
  <si>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</si>
  <si>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</si>
  <si>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</si>
  <si>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</si>
  <si>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</si>
  <si>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</si>
  <si>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</si>
  <si>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</si>
  <si>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</si>
  <si>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</si>
  <si>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</si>
  <si>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</si>
  <si>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</si>
  <si>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</si>
  <si>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</si>
  <si>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</si>
  <si>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</si>
  <si>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</si>
  <si>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</si>
  <si>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</si>
  <si>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</si>
  <si>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</si>
  <si>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</si>
  <si>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</si>
  <si>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</si>
  <si>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</si>
  <si>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</si>
  <si>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</si>
  <si>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</si>
  <si>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</si>
  <si>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</si>
  <si>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</si>
  <si>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</si>
  <si>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</si>
  <si>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</si>
  <si>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</si>
  <si>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</si>
  <si>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</si>
  <si>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</si>
  <si>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</si>
  <si>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</si>
  <si>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</si>
  <si>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</si>
  <si>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</si>
  <si>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</si>
  <si>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</si>
  <si>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</si>
  <si>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</si>
  <si>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</si>
  <si>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</si>
  <si>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</si>
  <si>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</si>
  <si>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</si>
  <si>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</si>
  <si>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</si>
  <si>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</si>
  <si>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</si>
  <si>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</si>
  <si>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</si>
  <si>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</si>
  <si>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</si>
  <si>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</si>
  <si>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</si>
  <si>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</si>
  <si>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</si>
  <si>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</si>
  <si>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</si>
  <si>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</si>
  <si>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</si>
  <si>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</si>
  <si>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</si>
  <si>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</si>
  <si>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</si>
  <si>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</si>
  <si>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</si>
  <si>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</si>
  <si>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</si>
  <si>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</si>
  <si>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</si>
  <si>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</si>
  <si>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</si>
  <si>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</si>
  <si>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</si>
  <si>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</si>
  <si>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</si>
  <si>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</si>
  <si>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</si>
  <si>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</si>
  <si>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</si>
  <si>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</si>
  <si>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</si>
  <si>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</si>
  <si>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</si>
  <si>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</si>
  <si>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</si>
  <si>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</si>
  <si>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</si>
  <si>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</si>
  <si>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</si>
  <si>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</si>
  <si>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</si>
  <si>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</si>
  <si>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</si>
  <si>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</si>
  <si>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</si>
  <si>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</si>
  <si>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</si>
  <si>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</si>
  <si>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</si>
  <si>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</si>
  <si>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</si>
  <si>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</si>
  <si>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</si>
  <si>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</si>
  <si>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</si>
  <si>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</si>
  <si>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</si>
  <si>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</si>
  <si>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</si>
  <si>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</si>
  <si>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</si>
  <si>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</si>
  <si>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</si>
  <si>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</si>
  <si>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</si>
  <si>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</si>
  <si>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</si>
  <si>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</si>
  <si>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</si>
  <si>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</si>
  <si>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</si>
  <si>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</si>
  <si>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</si>
  <si>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</si>
  <si>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</si>
  <si>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</si>
  <si>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</si>
  <si>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</si>
  <si>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</si>
  <si>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</si>
  <si>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</si>
  <si>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</si>
  <si>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</si>
  <si>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</si>
  <si>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</si>
  <si>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</si>
  <si>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</si>
  <si>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</si>
  <si>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</si>
  <si>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</si>
  <si>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</si>
  <si>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</si>
  <si>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</si>
  <si>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</si>
  <si>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</si>
  <si>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</si>
  <si>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</si>
  <si>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</si>
  <si>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</si>
  <si>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</si>
  <si>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</si>
  <si>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</si>
  <si>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</si>
  <si>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</si>
  <si>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</si>
  <si>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</si>
  <si>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</si>
  <si>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</si>
  <si>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</si>
  <si>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</si>
  <si>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</si>
  <si>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</si>
  <si>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</si>
  <si>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</si>
  <si>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</si>
  <si>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</si>
  <si>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</si>
  <si>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</si>
  <si>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</si>
  <si>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</si>
  <si>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</si>
  <si>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</si>
  <si>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</si>
  <si>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</si>
  <si>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</si>
  <si>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</si>
  <si>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</si>
  <si>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</si>
  <si>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</si>
  <si>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</si>
  <si>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</si>
  <si>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</si>
  <si>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</si>
  <si>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</si>
  <si>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</si>
  <si>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</si>
  <si>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</si>
  <si>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</si>
  <si>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</si>
  <si>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</si>
  <si>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</si>
  <si>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</si>
  <si>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</si>
  <si>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</si>
  <si>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</si>
  <si>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</si>
  <si>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</si>
  <si>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</si>
  <si>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</si>
  <si>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</si>
  <si>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</si>
  <si>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</si>
  <si>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</si>
  <si>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</si>
  <si>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</si>
  <si>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</si>
  <si>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</si>
  <si>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</si>
  <si>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</si>
  <si>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</si>
  <si>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</si>
  <si>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</si>
  <si>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</si>
  <si>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</si>
  <si>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</si>
  <si>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</si>
  <si>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</si>
  <si>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</si>
  <si>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</si>
  <si>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</si>
  <si>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</si>
  <si>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</si>
  <si>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</si>
  <si>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</si>
  <si>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</si>
  <si>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</si>
  <si>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</si>
  <si>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</si>
  <si>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</si>
  <si>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</si>
  <si>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</si>
  <si>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</si>
  <si>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</si>
  <si>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</si>
  <si>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</si>
  <si>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</si>
  <si>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</si>
  <si>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</si>
  <si>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</si>
  <si>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</si>
  <si>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</si>
  <si>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</si>
  <si>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</si>
  <si>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</si>
  <si>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</si>
  <si>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</si>
  <si>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</si>
  <si>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</si>
  <si>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</si>
  <si>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</si>
  <si>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</si>
  <si>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</si>
  <si>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</si>
  <si>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</si>
  <si>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</si>
  <si>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</si>
  <si>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</si>
  <si>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</si>
  <si>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</si>
  <si>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</si>
  <si>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</si>
  <si>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</si>
  <si>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</si>
  <si>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</si>
  <si>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</si>
  <si>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</si>
  <si>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</si>
  <si>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</si>
  <si>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</si>
  <si>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</si>
  <si>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</si>
  <si>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</si>
  <si>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</si>
  <si>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</si>
  <si>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</si>
  <si>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</si>
  <si>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</si>
  <si>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</si>
  <si>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</si>
  <si>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</si>
  <si>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</si>
  <si>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</si>
  <si>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</si>
  <si>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</si>
  <si>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</si>
  <si>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</si>
  <si>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</si>
  <si>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</si>
  <si>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</si>
  <si>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</si>
  <si>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</si>
  <si>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</si>
  <si>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</si>
  <si>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</si>
  <si>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</si>
  <si>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</si>
  <si>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</si>
  <si>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</si>
  <si>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</si>
  <si>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</si>
  <si>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</si>
  <si>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</si>
  <si>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</si>
  <si>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</si>
  <si>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</si>
  <si>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</si>
  <si>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</si>
  <si>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</si>
  <si>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</si>
  <si>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</si>
  <si>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</si>
  <si>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</si>
  <si>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</si>
  <si>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</si>
  <si>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</si>
  <si>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</si>
  <si>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</si>
  <si>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</si>
  <si>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</si>
  <si>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</si>
  <si>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</si>
  <si>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</si>
  <si>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</si>
  <si>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</si>
  <si>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</si>
  <si>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</si>
  <si>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</si>
  <si>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</si>
  <si>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</si>
  <si>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</si>
  <si>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</si>
  <si>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</si>
  <si>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</si>
  <si>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</si>
  <si>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</si>
  <si>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</si>
  <si>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</si>
  <si>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</si>
  <si>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</si>
  <si>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</si>
  <si>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</si>
  <si>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</si>
  <si>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</si>
  <si>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</si>
  <si>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</si>
  <si>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</si>
  <si>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</si>
  <si>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</si>
  <si>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</si>
  <si>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</si>
  <si>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</si>
  <si>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</si>
  <si>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</si>
  <si>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</si>
  <si>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</si>
  <si>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</si>
  <si>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</si>
  <si>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</si>
  <si>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</si>
  <si>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</si>
  <si>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</si>
  <si>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</si>
  <si>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</si>
  <si>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</si>
  <si>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</si>
  <si>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</si>
  <si>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</si>
  <si>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</si>
  <si>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</si>
  <si>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</si>
  <si>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</si>
  <si>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</si>
  <si>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</si>
  <si>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</si>
  <si>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</si>
  <si>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</si>
  <si>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</si>
  <si>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</si>
  <si>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</si>
  <si>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</si>
  <si>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</si>
  <si>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</si>
  <si>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</si>
  <si>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</si>
  <si>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</si>
  <si>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</si>
  <si>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</si>
  <si>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</si>
  <si>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</si>
  <si>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</si>
  <si>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</si>
  <si>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</si>
  <si>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</si>
  <si>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</si>
  <si>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</si>
  <si>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</si>
  <si>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</si>
  <si>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</si>
  <si>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</si>
  <si>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</si>
  <si>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</si>
  <si>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</si>
  <si>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</si>
  <si>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</si>
  <si>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</si>
  <si>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</si>
  <si>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</si>
  <si>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</si>
  <si>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</si>
  <si>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</si>
  <si>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</si>
  <si>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</si>
  <si>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</si>
  <si>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</si>
  <si>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</si>
  <si>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</si>
  <si>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</si>
  <si>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</si>
  <si>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</si>
  <si>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</si>
  <si>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</si>
  <si>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</si>
  <si>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</si>
  <si>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</si>
  <si>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</si>
  <si>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</si>
  <si>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</si>
  <si>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</si>
  <si>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</si>
  <si>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</si>
  <si>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</si>
  <si>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</si>
  <si>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</si>
  <si>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</si>
  <si>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</si>
  <si>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</si>
  <si>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</si>
  <si>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</si>
  <si>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</si>
  <si>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</si>
  <si>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</si>
  <si>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</si>
  <si>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</si>
  <si>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</si>
  <si>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</si>
  <si>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</si>
  <si>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</si>
  <si>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</si>
  <si>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</si>
  <si>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</si>
  <si>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</si>
  <si>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</si>
  <si>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</si>
  <si>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</si>
  <si>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</si>
  <si>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</si>
  <si>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</si>
  <si>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</si>
  <si>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</si>
  <si>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</si>
  <si>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</si>
  <si>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</si>
  <si>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</si>
  <si>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</si>
  <si>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</si>
  <si>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</si>
  <si>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</si>
  <si>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</si>
  <si>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</si>
  <si>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</si>
  <si>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</si>
  <si>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</si>
  <si>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</si>
  <si>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</si>
  <si>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</si>
  <si>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</si>
  <si>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</si>
  <si>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</si>
  <si>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</si>
  <si>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</si>
  <si>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</si>
  <si>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</si>
  <si>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</si>
  <si>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</si>
  <si>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</si>
  <si>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</si>
  <si>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</si>
  <si>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</si>
  <si>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</si>
  <si>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</si>
  <si>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</si>
  <si>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</si>
  <si>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</si>
  <si>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</si>
  <si>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</si>
  <si>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</si>
  <si>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</si>
  <si>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</si>
  <si>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</si>
  <si>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</si>
  <si>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</si>
  <si>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</si>
  <si>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</si>
  <si>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</si>
  <si>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</si>
  <si>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</si>
  <si>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</si>
  <si>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</si>
  <si>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</si>
  <si>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</si>
  <si>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</si>
  <si>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</si>
  <si>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</si>
  <si>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</si>
  <si>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</si>
  <si>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</si>
  <si>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</si>
  <si>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</si>
  <si>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</si>
  <si>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</si>
  <si>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</si>
  <si>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</si>
  <si>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</si>
  <si>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</si>
  <si>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</si>
  <si>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</si>
  <si>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</si>
  <si>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</si>
  <si>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</si>
  <si>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</si>
  <si>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</si>
  <si>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</si>
  <si>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</si>
  <si>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</si>
  <si>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</si>
  <si>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</si>
  <si>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</si>
  <si>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</si>
  <si>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</si>
  <si>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</si>
  <si>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</si>
  <si>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</si>
  <si>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</si>
  <si>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</si>
  <si>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</si>
  <si>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</si>
  <si>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</si>
  <si>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</si>
  <si>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</si>
  <si>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</si>
  <si>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</si>
  <si>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</si>
  <si>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</si>
  <si>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</si>
  <si>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</si>
  <si>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</si>
  <si>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</si>
  <si>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</si>
  <si>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</si>
  <si>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</si>
  <si>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</si>
  <si>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</si>
  <si>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</si>
  <si>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</si>
  <si>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</si>
  <si>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</si>
  <si>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</si>
  <si>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</si>
  <si>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</si>
  <si>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</si>
  <si>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</si>
  <si>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</si>
  <si>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</si>
  <si>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</si>
  <si>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</si>
  <si>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</si>
  <si>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</si>
  <si>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</si>
  <si>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</si>
  <si>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</si>
  <si>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</si>
  <si>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</si>
  <si>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</si>
  <si>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</si>
  <si>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</si>
  <si>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</si>
  <si>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</si>
  <si>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</si>
  <si>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</si>
  <si>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</si>
  <si>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</si>
  <si>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</si>
  <si>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</si>
  <si>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</si>
  <si>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</si>
  <si>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</si>
  <si>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</si>
  <si>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</si>
  <si>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</si>
  <si>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</si>
  <si>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</si>
  <si>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</si>
  <si>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</si>
  <si>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</si>
  <si>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</si>
  <si>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</si>
  <si>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</si>
  <si>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</si>
  <si>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</si>
  <si>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</si>
  <si>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</si>
  <si>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</si>
  <si>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</si>
  <si>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</si>
  <si>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</si>
  <si>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</si>
  <si>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</si>
  <si>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</si>
  <si>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</si>
  <si>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</si>
  <si>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</si>
  <si>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</si>
  <si>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</si>
  <si>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</si>
  <si>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</si>
  <si>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</si>
  <si>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</si>
  <si>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</si>
  <si>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</si>
  <si>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</si>
  <si>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</si>
  <si>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</si>
  <si>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</si>
  <si>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</si>
  <si>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</si>
  <si>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</si>
  <si>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</si>
  <si>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</si>
  <si>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</si>
  <si>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</si>
  <si>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</si>
  <si>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</si>
  <si>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</si>
  <si>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</si>
  <si>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</si>
  <si>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</si>
  <si>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</si>
  <si>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</si>
  <si>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</si>
  <si>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</si>
  <si>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</si>
  <si>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</si>
  <si>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</si>
  <si>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</si>
  <si>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</si>
  <si>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</si>
  <si>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</si>
  <si>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</si>
  <si>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</si>
  <si>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</si>
  <si>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</si>
  <si>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</si>
  <si>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</si>
  <si>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</si>
  <si>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</si>
  <si>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</si>
  <si>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</si>
  <si>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</si>
  <si>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</si>
  <si>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</si>
  <si>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</si>
  <si>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</si>
  <si>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</si>
  <si>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</si>
  <si>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</si>
  <si>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</si>
  <si>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</si>
  <si>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</si>
  <si>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</si>
  <si>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</si>
  <si>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</si>
  <si>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</si>
  <si>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</si>
  <si>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</si>
  <si>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</si>
  <si>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</si>
  <si>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</si>
  <si>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</si>
  <si>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</si>
  <si>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</si>
  <si>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</si>
  <si>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</si>
  <si>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</si>
  <si>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</si>
  <si>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</si>
  <si>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</si>
  <si>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</si>
  <si>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</si>
  <si>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</si>
  <si>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</si>
  <si>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</si>
  <si>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</si>
  <si>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</si>
  <si>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</si>
  <si>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</si>
  <si>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</si>
  <si>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</si>
  <si>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</si>
  <si>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</si>
  <si>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</si>
  <si>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</si>
  <si>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</si>
  <si>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</si>
  <si>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</si>
  <si>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</si>
  <si>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</si>
  <si>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</si>
  <si>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</si>
  <si>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</si>
  <si>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</si>
  <si>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</si>
  <si>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</si>
  <si>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</si>
  <si>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</si>
  <si>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</si>
  <si>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</si>
  <si>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</si>
  <si>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</si>
  <si>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</si>
  <si>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</si>
  <si>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</si>
  <si>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</si>
  <si>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</si>
  <si>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</si>
  <si>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</si>
  <si>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</si>
  <si>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</si>
  <si>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</si>
  <si>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</si>
  <si>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</si>
  <si>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</si>
  <si>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</si>
  <si>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</si>
  <si>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</si>
  <si>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</si>
  <si>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</si>
  <si>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</si>
  <si>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</si>
  <si>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</si>
  <si>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</si>
  <si>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</si>
  <si>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</si>
  <si>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</si>
  <si>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</si>
  <si>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</si>
  <si>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</si>
  <si>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</si>
  <si>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</si>
  <si>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</si>
  <si>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</si>
  <si>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</si>
  <si>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</si>
  <si>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</si>
  <si>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</si>
  <si>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</si>
  <si>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</si>
  <si>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</si>
  <si>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</si>
  <si>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</si>
  <si>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</si>
  <si>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</si>
  <si>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</si>
  <si>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</si>
  <si>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</si>
  <si>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</si>
  <si>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</si>
  <si>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</si>
  <si>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</si>
  <si>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</si>
  <si>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</si>
  <si>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</si>
  <si>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</si>
  <si>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</si>
  <si>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</si>
  <si>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</si>
  <si>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</si>
  <si>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</si>
  <si>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</si>
  <si>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</si>
  <si>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</si>
  <si>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</si>
  <si>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</si>
  <si>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</si>
  <si>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</si>
  <si>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</si>
  <si>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</si>
  <si>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</si>
  <si>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</si>
  <si>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</si>
  <si>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</si>
  <si>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</si>
  <si>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</si>
  <si>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</si>
  <si>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</si>
  <si>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</si>
  <si>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</si>
  <si>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</si>
  <si>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</si>
  <si>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</si>
  <si>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</si>
  <si>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</si>
  <si>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</si>
  <si>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</si>
  <si>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</si>
  <si>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</si>
  <si>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</si>
  <si>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</si>
  <si>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</si>
  <si>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</si>
  <si>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</si>
  <si>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</si>
  <si>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</si>
  <si>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</si>
  <si>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</si>
  <si>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</si>
  <si>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</si>
  <si>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</si>
  <si>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</si>
  <si>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</si>
  <si>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</si>
  <si>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</si>
  <si>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</si>
  <si>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</si>
  <si>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</si>
  <si>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</si>
  <si>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</si>
  <si>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</si>
  <si>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</si>
  <si>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</si>
  <si>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</si>
  <si>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</si>
  <si>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</si>
  <si>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</si>
  <si>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</si>
  <si>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</si>
  <si>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</si>
  <si>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</si>
  <si>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</si>
  <si>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</si>
  <si>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</si>
  <si>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</si>
  <si>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</si>
  <si>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</si>
  <si>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</si>
  <si>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</si>
  <si>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</si>
  <si>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</si>
  <si>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</si>
  <si>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</si>
  <si>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</si>
  <si>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</si>
  <si>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</si>
  <si>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</si>
  <si>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</si>
  <si>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</si>
  <si>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</si>
  <si>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</si>
  <si>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</si>
  <si>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</si>
  <si>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</si>
  <si>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</si>
  <si>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</si>
  <si>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</si>
  <si>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</si>
  <si>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</si>
  <si>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</si>
  <si>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</si>
  <si>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</si>
  <si>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</si>
  <si>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</si>
  <si>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</si>
  <si>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</si>
  <si>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</si>
  <si>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</si>
  <si>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</si>
  <si>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</si>
  <si>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</si>
  <si>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</si>
  <si>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</si>
  <si>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</si>
  <si>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</si>
  <si>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</si>
  <si>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</si>
  <si>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</si>
  <si>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</si>
  <si>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</si>
  <si>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</si>
  <si>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</si>
  <si>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</si>
  <si>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</si>
  <si>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</si>
  <si>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</si>
  <si>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</si>
  <si>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</si>
  <si>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</si>
  <si>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</si>
  <si>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</si>
  <si>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</si>
  <si>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</si>
  <si>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</si>
  <si>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</si>
  <si>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</si>
  <si>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</si>
  <si>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</si>
  <si>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</si>
  <si>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</si>
  <si>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</si>
  <si>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</si>
  <si>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</si>
  <si>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</si>
  <si>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</si>
  <si>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</si>
  <si>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</si>
  <si>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</si>
  <si>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</si>
  <si>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</si>
  <si>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</si>
  <si>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</si>
  <si>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</si>
  <si>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</si>
  <si>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</si>
  <si>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</si>
  <si>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</si>
  <si>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</si>
  <si>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</si>
  <si>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</si>
  <si>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</si>
  <si>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</si>
  <si>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</si>
  <si>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</si>
  <si>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</si>
  <si>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</si>
  <si>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</si>
  <si>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</si>
  <si>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</si>
  <si>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</si>
  <si>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</si>
  <si>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</si>
  <si>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</si>
  <si>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</si>
  <si>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</si>
  <si>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</si>
  <si>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</si>
  <si>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</si>
  <si>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</si>
  <si>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</si>
  <si>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</si>
  <si>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</si>
  <si>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</si>
  <si>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</si>
  <si>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</si>
  <si>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</si>
  <si>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</si>
  <si>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</si>
  <si>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</si>
  <si>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</si>
  <si>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</si>
  <si>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</si>
  <si>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</si>
  <si>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</si>
  <si>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</si>
  <si>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</si>
  <si>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</si>
  <si>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</si>
  <si>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</si>
  <si>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</si>
  <si>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</si>
  <si>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</si>
  <si>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</si>
  <si>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</si>
  <si>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</si>
  <si>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</si>
  <si>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</si>
  <si>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</si>
  <si>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</si>
  <si>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</si>
  <si>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</si>
  <si>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</si>
  <si>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</si>
  <si>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</si>
  <si>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</si>
  <si>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</si>
  <si>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</si>
  <si>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</si>
  <si>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</si>
  <si>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</si>
  <si>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</si>
  <si>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</si>
  <si>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</si>
  <si>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</si>
  <si>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</si>
  <si>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</si>
  <si>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</si>
  <si>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</si>
  <si>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</si>
  <si>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</si>
  <si>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</si>
  <si>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</si>
  <si>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</si>
  <si>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</si>
  <si>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</si>
  <si>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</si>
  <si>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</si>
  <si>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</si>
  <si>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</si>
  <si>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</si>
  <si>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</si>
  <si>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</si>
  <si>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</si>
  <si>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</si>
  <si>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</si>
  <si>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</si>
  <si>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</si>
  <si>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</si>
  <si>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</si>
  <si>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</si>
  <si>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</si>
  <si>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</si>
  <si>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</si>
  <si>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</si>
  <si>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</si>
  <si>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</si>
  <si>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</si>
  <si>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</si>
  <si>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</si>
  <si>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</si>
  <si>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</si>
  <si>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</si>
  <si>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</si>
  <si>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</si>
  <si>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</si>
  <si>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</si>
  <si>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</si>
  <si>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</si>
  <si>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</si>
  <si>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</si>
  <si>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</si>
  <si>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</si>
  <si>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</si>
  <si>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</si>
  <si>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</si>
  <si>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</si>
  <si>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</si>
  <si>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</si>
  <si>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</si>
  <si>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</si>
  <si>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</si>
  <si>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</si>
  <si>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</si>
  <si>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</si>
  <si>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</si>
  <si>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</si>
  <si>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</si>
  <si>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</si>
  <si>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</si>
  <si>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</si>
  <si>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</si>
  <si>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</si>
  <si>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</si>
  <si>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</si>
  <si>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</si>
  <si>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</si>
  <si>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</si>
  <si>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</si>
  <si>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</si>
  <si>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</si>
  <si>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</si>
  <si>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</si>
  <si>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</si>
  <si>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</si>
  <si>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</si>
  <si>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</si>
  <si>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</si>
  <si>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</si>
  <si>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</si>
  <si>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</si>
  <si>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</si>
  <si>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</si>
  <si>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</si>
  <si>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</si>
  <si>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</si>
  <si>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</si>
  <si>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</si>
  <si>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</si>
  <si>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</si>
  <si>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</si>
  <si>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</si>
  <si>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</si>
  <si>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</si>
  <si>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</si>
  <si>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</si>
  <si>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</si>
  <si>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</si>
  <si>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</si>
  <si>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</si>
  <si>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</si>
  <si>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</si>
  <si>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</si>
  <si>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</si>
  <si>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</si>
  <si>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</si>
  <si>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</si>
  <si>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</si>
  <si>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</si>
  <si>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</si>
  <si>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</si>
  <si>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</si>
  <si>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</si>
  <si>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</si>
  <si>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</si>
  <si>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</si>
  <si>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</si>
  <si>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</si>
  <si>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</si>
  <si>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</si>
  <si>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</si>
  <si>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</si>
  <si>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</si>
  <si>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</si>
  <si>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</si>
  <si>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</si>
  <si>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</si>
  <si>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</si>
  <si>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</si>
  <si>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</si>
  <si>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</si>
  <si>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</si>
  <si>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</si>
  <si>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</si>
  <si>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</si>
  <si>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</si>
  <si>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</si>
  <si>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</si>
  <si>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</si>
  <si>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</si>
  <si>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</si>
  <si>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</si>
  <si>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</si>
  <si>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</si>
  <si>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</si>
  <si>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</si>
  <si>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</si>
  <si>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</si>
  <si>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</si>
  <si>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</si>
  <si>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</si>
  <si>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</si>
  <si>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</si>
  <si>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</si>
  <si>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</si>
  <si>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</si>
  <si>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</si>
  <si>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</si>
  <si>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</si>
  <si>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</si>
  <si>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</si>
  <si>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</si>
  <si>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</si>
  <si>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</si>
  <si>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</si>
  <si>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</si>
  <si>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</si>
  <si>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</si>
  <si>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</si>
  <si>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</si>
  <si>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</si>
  <si>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</si>
  <si>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</si>
  <si>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</si>
  <si>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</si>
  <si>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</si>
  <si>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</si>
  <si>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</si>
  <si>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</si>
  <si>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</si>
  <si>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</si>
  <si>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</si>
  <si>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</si>
  <si>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</si>
  <si>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</si>
  <si>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</si>
  <si>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</si>
  <si>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</si>
  <si>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</si>
  <si>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</si>
  <si>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</si>
  <si>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</si>
  <si>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</si>
  <si>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</si>
  <si>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</si>
  <si>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</si>
  <si>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</si>
  <si>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</si>
  <si>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</si>
  <si>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</si>
  <si>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</si>
  <si>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</si>
  <si>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</si>
  <si>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</si>
  <si>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</si>
  <si>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</si>
  <si>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</si>
  <si>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</si>
  <si>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</si>
  <si>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</si>
  <si>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</si>
  <si>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</si>
  <si>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</si>
  <si>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</si>
  <si>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</si>
  <si>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</si>
  <si>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</si>
  <si>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</si>
  <si>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</si>
  <si>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</si>
  <si>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</si>
  <si>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</si>
  <si>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</si>
  <si>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</si>
  <si>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</si>
  <si>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</si>
  <si>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</si>
  <si>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</si>
  <si>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</si>
  <si>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</si>
  <si>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</si>
  <si>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</si>
  <si>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</si>
  <si>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</si>
  <si>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</si>
  <si>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</si>
  <si>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</si>
  <si>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</si>
  <si>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</si>
  <si>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</si>
  <si>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</si>
  <si>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</si>
  <si>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</si>
  <si>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</si>
  <si>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</si>
  <si>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</si>
  <si>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</si>
  <si>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</si>
  <si>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</si>
  <si>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</si>
  <si>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</si>
  <si>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</si>
  <si>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</si>
  <si>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</si>
  <si>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</si>
  <si>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</si>
  <si>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</si>
  <si>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</si>
  <si>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</si>
  <si>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</si>
  <si>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</si>
  <si>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</si>
  <si>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</si>
  <si>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</si>
  <si>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</si>
  <si>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</si>
  <si>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</si>
  <si>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</si>
  <si>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</si>
  <si>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</si>
  <si>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</si>
  <si>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</si>
  <si>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</si>
  <si>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</si>
  <si>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</si>
  <si>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</si>
  <si>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</si>
  <si>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</si>
  <si>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</si>
  <si>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</si>
  <si>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</si>
  <si>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</si>
  <si>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</si>
  <si>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</si>
  <si>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</si>
  <si>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</si>
  <si>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</si>
  <si>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</si>
  <si>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</si>
  <si>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</si>
  <si>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</si>
  <si>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</si>
  <si>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</si>
  <si>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</si>
  <si>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</si>
  <si>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</si>
  <si>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</si>
  <si>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</si>
  <si>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</si>
  <si>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</si>
  <si>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</si>
  <si>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</si>
  <si>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</si>
  <si>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</si>
  <si>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</si>
  <si>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</si>
  <si>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</si>
  <si>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</si>
  <si>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</si>
  <si>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</si>
  <si>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</si>
  <si>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</si>
  <si>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</si>
  <si>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</si>
  <si>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</si>
  <si>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</si>
  <si>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</si>
  <si>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</si>
  <si>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</si>
  <si>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</si>
  <si>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</si>
  <si>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</si>
  <si>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</si>
  <si>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</si>
  <si>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</si>
  <si>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</si>
  <si>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</si>
  <si>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</si>
  <si>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</si>
  <si>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</si>
  <si>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</si>
  <si>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</si>
  <si>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</si>
  <si>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</si>
  <si>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</si>
  <si>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</si>
  <si>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</si>
  <si>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</si>
  <si>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</si>
  <si>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</si>
  <si>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</si>
  <si>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</si>
  <si>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</si>
  <si>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</si>
  <si>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</si>
  <si>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</si>
  <si>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</si>
  <si>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</si>
  <si>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</si>
  <si>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</si>
  <si>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</si>
  <si>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</si>
  <si>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</si>
  <si>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</si>
  <si>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</si>
  <si>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</si>
  <si>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</si>
  <si>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</si>
  <si>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</si>
  <si>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</si>
  <si>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</si>
  <si>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</si>
  <si>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</si>
  <si>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</si>
  <si>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</si>
  <si>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</si>
  <si>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</si>
  <si>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</si>
  <si>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</si>
  <si>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</si>
  <si>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</si>
  <si>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</si>
  <si>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</si>
  <si>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</si>
  <si>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</si>
  <si>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</si>
  <si>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</si>
  <si>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</si>
  <si>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</si>
  <si>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</si>
  <si>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</si>
  <si>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</si>
  <si>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</si>
  <si>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</si>
  <si>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</si>
  <si>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</si>
  <si>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</si>
  <si>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</si>
  <si>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</si>
  <si>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</si>
  <si>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</si>
  <si>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</si>
  <si>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</si>
  <si>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</si>
  <si>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</si>
  <si>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</si>
  <si>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</si>
  <si>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</si>
  <si>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</si>
  <si>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</si>
  <si>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</si>
  <si>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</si>
  <si>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</si>
  <si>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</si>
  <si>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</si>
  <si>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</si>
  <si>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</si>
  <si>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</si>
  <si>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</si>
  <si>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</si>
  <si>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</si>
  <si>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</si>
  <si>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</si>
  <si>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</si>
  <si>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</si>
  <si>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</si>
  <si>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</si>
  <si>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</si>
  <si>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</si>
  <si>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</si>
  <si>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</si>
  <si>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</si>
  <si>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</si>
  <si>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</si>
  <si>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</si>
  <si>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</si>
  <si>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</si>
  <si>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</si>
  <si>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</si>
  <si>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</si>
  <si>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</si>
  <si>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</si>
  <si>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</si>
  <si>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</si>
  <si>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</si>
  <si>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</si>
  <si>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</si>
  <si>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</si>
  <si>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</si>
  <si>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</si>
  <si>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</si>
  <si>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</si>
  <si>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</si>
  <si>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</si>
  <si>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</si>
  <si>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</si>
  <si>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</si>
  <si>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</si>
  <si>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</si>
  <si>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</si>
  <si>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</si>
  <si>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</si>
  <si>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</si>
  <si>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</si>
  <si>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</si>
  <si>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</si>
  <si>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</si>
  <si>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</si>
  <si>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</si>
  <si>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</si>
  <si>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</si>
  <si>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</si>
  <si>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</si>
  <si>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</si>
  <si>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</si>
  <si>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</si>
  <si>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</si>
  <si>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</si>
  <si>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</si>
  <si>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</si>
  <si>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</si>
  <si>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</si>
  <si>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</si>
  <si>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</si>
  <si>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</si>
  <si>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</si>
  <si>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</si>
  <si>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</si>
  <si>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</si>
  <si>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</si>
  <si>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</si>
  <si>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</si>
  <si>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</si>
  <si>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</si>
  <si>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</si>
  <si>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</si>
  <si>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</si>
  <si>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</si>
  <si>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</si>
  <si>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</si>
  <si>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</si>
  <si>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</si>
  <si>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</si>
  <si>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</si>
  <si>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</si>
  <si>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</si>
  <si>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</si>
  <si>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</si>
  <si>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</si>
  <si>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</si>
  <si>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</si>
  <si>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</si>
  <si>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</si>
  <si>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</si>
  <si>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</si>
  <si>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</si>
  <si>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</si>
  <si>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</si>
  <si>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</si>
  <si>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</si>
  <si>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</si>
  <si>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</si>
  <si>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</si>
  <si>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</si>
  <si>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</si>
  <si>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</si>
  <si>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</si>
  <si>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</si>
  <si>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</si>
  <si>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</si>
  <si>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</si>
  <si>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</si>
  <si>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</si>
  <si>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</si>
  <si>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</si>
  <si>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</si>
  <si>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</si>
  <si>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</si>
  <si>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</si>
  <si>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</si>
  <si>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</si>
  <si>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</si>
  <si>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</si>
  <si>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</si>
  <si>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</si>
  <si>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</si>
  <si>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</si>
  <si>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</si>
  <si>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</si>
  <si>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</si>
  <si>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</si>
  <si>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</si>
  <si>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</si>
  <si>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</si>
  <si>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</si>
  <si>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</si>
  <si>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</si>
  <si>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</si>
  <si>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</si>
  <si>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</si>
  <si>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</si>
  <si>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</si>
  <si>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</si>
  <si>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</si>
  <si>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</si>
  <si>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</si>
  <si>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</si>
  <si>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</si>
  <si>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</si>
  <si>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</si>
  <si>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</si>
  <si>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</si>
  <si>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</si>
  <si>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</si>
  <si>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</si>
  <si>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</si>
  <si>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</si>
  <si>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</si>
  <si>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</si>
  <si>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</si>
  <si>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</si>
  <si>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</si>
  <si>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</si>
  <si>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</si>
  <si>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</si>
  <si>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</si>
  <si>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</si>
  <si>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</si>
  <si>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</si>
  <si>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</si>
  <si>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</si>
  <si>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</si>
  <si>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</si>
  <si>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</si>
  <si>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</si>
  <si>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</si>
  <si>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</si>
  <si>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</si>
  <si>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</si>
  <si>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</si>
  <si>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</si>
  <si>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</si>
  <si>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</si>
  <si>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</si>
  <si>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</si>
  <si>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</si>
  <si>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</si>
  <si>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</si>
  <si>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</si>
  <si>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</si>
  <si>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</si>
  <si>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</si>
  <si>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</si>
  <si>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</si>
  <si>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</si>
  <si>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</si>
  <si>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</si>
  <si>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</si>
  <si>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</si>
  <si>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</si>
  <si>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</si>
  <si>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</si>
  <si>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</si>
  <si>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</si>
  <si>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</si>
  <si>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</si>
  <si>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</si>
  <si>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</si>
  <si>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</si>
  <si>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</si>
  <si>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</si>
  <si>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</si>
  <si>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</si>
  <si>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</si>
  <si>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</si>
  <si>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</si>
  <si>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</si>
  <si>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</si>
  <si>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</si>
  <si>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</si>
  <si>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</si>
  <si>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</si>
  <si>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</si>
  <si>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</si>
  <si>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</si>
  <si>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</si>
  <si>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</si>
  <si>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</si>
  <si>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</si>
  <si>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</si>
  <si>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</si>
  <si>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</si>
  <si>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</si>
  <si>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</si>
  <si>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</si>
  <si>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</si>
  <si>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</si>
  <si>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</si>
  <si>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</si>
  <si>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</si>
  <si>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</si>
  <si>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</si>
  <si>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</si>
  <si>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</si>
  <si>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</si>
  <si>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</si>
  <si>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</si>
  <si>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</si>
  <si>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</si>
  <si>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</si>
  <si>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</si>
  <si>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</si>
  <si>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</si>
  <si>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</si>
  <si>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</si>
  <si>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</si>
  <si>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</si>
  <si>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</si>
  <si>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</si>
  <si>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</si>
  <si>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</si>
  <si>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</si>
  <si>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</si>
  <si>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</si>
  <si>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</si>
  <si>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</si>
  <si>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</si>
  <si>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</si>
  <si>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</si>
  <si>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</si>
  <si>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</si>
  <si>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</si>
  <si>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</si>
  <si>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</si>
  <si>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</si>
  <si>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</si>
  <si>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</si>
  <si>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</si>
  <si>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</si>
  <si>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</si>
  <si>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</si>
  <si>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</si>
  <si>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</si>
  <si>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</si>
  <si>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</si>
  <si>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</si>
  <si>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</si>
  <si>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</si>
  <si>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</si>
  <si>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</si>
  <si>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</si>
  <si>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</si>
  <si>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</si>
  <si>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</si>
  <si>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</si>
  <si>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</si>
  <si>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</si>
  <si>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</si>
  <si>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</si>
  <si>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</si>
  <si>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</si>
  <si>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</si>
  <si>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</si>
  <si>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</si>
  <si>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</si>
  <si>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</si>
  <si>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</si>
  <si>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</si>
  <si>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</si>
  <si>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</si>
  <si>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</si>
  <si>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</si>
  <si>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</si>
  <si>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</si>
  <si>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</si>
  <si>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</si>
  <si>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</si>
  <si>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</si>
  <si>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</si>
  <si>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</si>
  <si>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</si>
  <si>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</si>
  <si>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</si>
  <si>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</si>
  <si>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</si>
  <si>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</si>
  <si>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</si>
  <si>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</si>
  <si>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</si>
  <si>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</si>
  <si>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</si>
  <si>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</si>
  <si>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</si>
  <si>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</si>
  <si>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</si>
  <si>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</si>
  <si>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</si>
  <si>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</si>
  <si>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</si>
  <si>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</si>
  <si>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</si>
  <si>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</si>
  <si>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</si>
  <si>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</si>
  <si>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</si>
  <si>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</si>
  <si>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</si>
  <si>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</si>
  <si>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</si>
  <si>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</si>
  <si>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</si>
  <si>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</si>
  <si>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</si>
  <si>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</si>
  <si>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</si>
  <si>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</si>
  <si>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</si>
  <si>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</si>
  <si>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</si>
  <si>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</si>
  <si>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</si>
  <si>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</si>
  <si>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</si>
  <si>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</si>
  <si>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</si>
  <si>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</si>
  <si>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</si>
  <si>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</si>
  <si>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</si>
  <si>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</si>
  <si>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</si>
  <si>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</si>
  <si>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</si>
  <si>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</si>
  <si>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</si>
  <si>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</si>
  <si>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</si>
  <si>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</si>
  <si>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</si>
  <si>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</si>
  <si>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</si>
  <si>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</si>
  <si>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</si>
  <si>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</si>
  <si>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</si>
  <si>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</si>
  <si>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</si>
  <si>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</si>
  <si>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</si>
  <si>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</si>
  <si>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</si>
  <si>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</si>
  <si>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</si>
  <si>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</si>
  <si>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</si>
  <si>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</si>
  <si>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</si>
  <si>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</si>
  <si>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</si>
  <si>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</si>
  <si>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</si>
  <si>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</si>
  <si>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</si>
  <si>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</si>
  <si>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</si>
  <si>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</si>
  <si>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</si>
  <si>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</si>
  <si>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</si>
  <si>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</si>
  <si>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</si>
  <si>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</si>
  <si>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</si>
  <si>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</si>
  <si>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</si>
  <si>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</si>
  <si>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</si>
  <si>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</si>
  <si>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</si>
  <si>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</si>
  <si>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</si>
  <si>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</si>
  <si>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</si>
  <si>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</si>
  <si>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</si>
  <si>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</si>
  <si>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</si>
  <si>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</si>
  <si>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</si>
  <si>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</si>
  <si>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</si>
  <si>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</si>
  <si>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</si>
  <si>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</si>
  <si>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</si>
  <si>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</si>
  <si>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</si>
  <si>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</si>
  <si>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</si>
  <si>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</si>
  <si>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</si>
  <si>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</si>
  <si>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</si>
  <si>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</si>
  <si>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</si>
  <si>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</si>
  <si>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</si>
  <si>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</si>
  <si>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</si>
  <si>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</si>
  <si>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</si>
  <si>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</si>
  <si>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</si>
  <si>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</si>
  <si>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</si>
  <si>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</si>
  <si>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</si>
  <si>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</si>
  <si>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</si>
  <si>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</si>
  <si>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</si>
  <si>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</si>
  <si>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</si>
  <si>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</si>
  <si>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</si>
  <si>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</si>
  <si>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</si>
  <si>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</si>
  <si>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</si>
  <si>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</si>
  <si>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</si>
  <si>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</si>
  <si>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</si>
  <si>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</si>
  <si>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</si>
  <si>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</si>
  <si>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</si>
  <si>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</si>
  <si>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</si>
  <si>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</si>
  <si>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</si>
  <si>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</si>
  <si>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</si>
  <si>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</si>
  <si>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</si>
  <si>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</si>
  <si>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</si>
  <si>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</si>
  <si>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</si>
  <si>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</si>
  <si>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</si>
  <si>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</si>
  <si>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</si>
  <si>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</si>
  <si>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</si>
  <si>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</si>
  <si>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</si>
  <si>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</si>
  <si>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</si>
  <si>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</si>
  <si>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</si>
  <si>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</si>
  <si>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</si>
  <si>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</si>
  <si>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</si>
  <si>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</si>
  <si>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</si>
  <si>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</si>
  <si>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</si>
  <si>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</si>
  <si>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</si>
  <si>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</si>
  <si>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</si>
  <si>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</si>
  <si>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</si>
  <si>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</si>
  <si>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</si>
  <si>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</si>
  <si>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</si>
  <si>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</si>
  <si>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</si>
  <si>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</si>
  <si>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</si>
  <si>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</si>
  <si>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</si>
  <si>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</si>
  <si>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</si>
  <si>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</si>
  <si>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</si>
  <si>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</si>
  <si>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</si>
  <si>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</si>
  <si>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</si>
  <si>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</si>
  <si>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</si>
  <si>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</si>
  <si>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</si>
  <si>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</si>
  <si>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</si>
  <si>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</si>
  <si>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</si>
  <si>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</si>
  <si>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</si>
  <si>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</si>
  <si>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</si>
  <si>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</si>
  <si>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</si>
  <si>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</si>
  <si>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</si>
  <si>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</si>
  <si>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</si>
  <si>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</si>
  <si>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</si>
  <si>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</si>
  <si>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</si>
  <si>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</si>
  <si>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</si>
  <si>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</si>
  <si>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</si>
  <si>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</si>
  <si>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</si>
  <si>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</si>
  <si>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</si>
  <si>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</si>
  <si>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</si>
  <si>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</si>
  <si>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</si>
  <si>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</si>
  <si>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</si>
  <si>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</si>
  <si>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</si>
  <si>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</si>
  <si>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</si>
  <si>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</si>
  <si>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</si>
  <si>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</si>
  <si>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</si>
  <si>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</si>
  <si>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</si>
  <si>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</si>
  <si>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</si>
  <si>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</si>
  <si>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</si>
  <si>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</si>
  <si>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</si>
  <si>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</si>
  <si>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</si>
  <si>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</si>
  <si>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</si>
  <si>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</si>
  <si>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</si>
  <si>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</si>
  <si>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</si>
  <si>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</si>
  <si>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</si>
  <si>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</si>
  <si>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</si>
  <si>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</si>
  <si>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</si>
  <si>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</si>
  <si>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</si>
  <si>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</si>
  <si>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</si>
  <si>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</si>
  <si>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</si>
  <si>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</si>
  <si>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</si>
  <si>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</si>
  <si>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</si>
  <si>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</si>
  <si>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</si>
  <si>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</si>
  <si>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</si>
  <si>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</si>
  <si>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</si>
  <si>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</si>
  <si>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</si>
  <si>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</si>
  <si>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</si>
  <si>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</si>
  <si>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</si>
  <si>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</si>
  <si>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</si>
  <si>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</si>
  <si>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</si>
  <si>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</si>
  <si>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</si>
  <si>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</si>
  <si>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</si>
  <si>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</si>
  <si>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</si>
  <si>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</si>
  <si>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</si>
  <si>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</si>
  <si>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</si>
  <si>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</si>
  <si>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</si>
  <si>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</si>
  <si>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</si>
  <si>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</si>
  <si>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</si>
  <si>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</si>
  <si>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</si>
  <si>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</si>
  <si>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</si>
  <si>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</si>
  <si>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</si>
  <si>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</si>
  <si>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</si>
  <si>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</si>
  <si>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</si>
  <si>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</si>
  <si>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</si>
  <si>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</si>
  <si>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</si>
  <si>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</si>
  <si>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</si>
  <si>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</si>
  <si>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</si>
  <si>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</si>
  <si>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</si>
  <si>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</si>
  <si>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</si>
  <si>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</si>
  <si>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</si>
  <si>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</si>
  <si>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</si>
  <si>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</si>
  <si>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</si>
  <si>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</si>
  <si>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</si>
  <si>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</si>
  <si>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</si>
  <si>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</si>
  <si>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</si>
  <si>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</si>
  <si>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</si>
  <si>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</si>
  <si>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</si>
  <si>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</si>
  <si>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</si>
  <si>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</si>
  <si>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</si>
  <si>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</si>
  <si>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</si>
  <si>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</si>
  <si>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</si>
  <si>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</si>
  <si>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</si>
  <si>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</si>
  <si>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</si>
  <si>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</si>
  <si>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</si>
  <si>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</si>
  <si>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</si>
  <si>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</si>
  <si>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</si>
  <si>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</si>
  <si>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</si>
  <si>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</si>
  <si>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</si>
  <si>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</si>
  <si>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</si>
  <si>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</si>
  <si>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</si>
  <si>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</si>
  <si>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</si>
  <si>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</si>
  <si>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</si>
  <si>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</si>
  <si>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</si>
  <si>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</si>
  <si>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</si>
  <si>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</si>
  <si>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</si>
  <si>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</si>
  <si>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</si>
  <si>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</si>
  <si>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</si>
  <si>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</si>
  <si>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</si>
  <si>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</si>
  <si>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</si>
  <si>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</si>
  <si>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</si>
  <si>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</si>
  <si>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</si>
  <si>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</si>
  <si>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</si>
  <si>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</si>
  <si>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</si>
  <si>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</si>
  <si>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</si>
  <si>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</si>
  <si>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</si>
  <si>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</si>
  <si>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</si>
  <si>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</si>
  <si>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</si>
  <si>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</si>
  <si>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</si>
  <si>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</si>
  <si>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</si>
  <si>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</si>
  <si>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</si>
  <si>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</si>
  <si>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</si>
  <si>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</si>
  <si>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</si>
  <si>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</si>
  <si>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</si>
  <si>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</si>
  <si>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</si>
  <si>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</si>
  <si>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</si>
  <si>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</si>
  <si>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</si>
  <si>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</si>
  <si>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</si>
  <si>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</si>
  <si>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</si>
  <si>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</si>
  <si>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</si>
  <si>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</si>
  <si>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</si>
  <si>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</si>
  <si>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</si>
  <si>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</si>
  <si>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</si>
  <si>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</si>
  <si>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</si>
  <si>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</si>
  <si>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</si>
  <si>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</si>
  <si>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</si>
  <si>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</si>
  <si>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</si>
  <si>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</si>
  <si>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</si>
  <si>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</si>
  <si>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</si>
  <si>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</si>
  <si>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</si>
  <si>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</si>
  <si>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</si>
  <si>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</si>
  <si>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</si>
  <si>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</si>
  <si>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</si>
  <si>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</si>
  <si>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</si>
  <si>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</si>
  <si>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</si>
  <si>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</si>
  <si>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</si>
  <si>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</si>
  <si>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</si>
  <si>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</si>
  <si>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</si>
  <si>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</si>
  <si>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</si>
  <si>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</si>
  <si>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</si>
  <si>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</si>
  <si>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</si>
  <si>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</si>
  <si>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</si>
  <si>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</si>
  <si>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</si>
  <si>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</si>
  <si>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</si>
  <si>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</si>
  <si>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</si>
  <si>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</si>
  <si>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</si>
  <si>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</si>
  <si>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</si>
  <si>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</si>
  <si>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</si>
  <si>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</si>
  <si>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</si>
  <si>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</si>
  <si>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</si>
  <si>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</si>
  <si>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</si>
  <si>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</si>
  <si>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</si>
  <si>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</si>
  <si>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</si>
  <si>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</si>
  <si>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</si>
  <si>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</si>
  <si>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</si>
  <si>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</si>
  <si>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</si>
  <si>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</si>
  <si>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</si>
  <si>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</si>
  <si>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</si>
  <si>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</si>
  <si>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</si>
  <si>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</si>
  <si>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</si>
  <si>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</si>
  <si>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</si>
  <si>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</si>
  <si>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</si>
  <si>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</si>
  <si>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</si>
  <si>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</si>
  <si>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</si>
  <si>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</si>
  <si>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</si>
  <si>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</si>
  <si>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</si>
  <si>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</si>
  <si>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</si>
  <si>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</si>
  <si>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</si>
  <si>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</si>
  <si>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</si>
  <si>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</si>
  <si>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</si>
  <si>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</si>
  <si>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</si>
  <si>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</si>
  <si>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</si>
  <si>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</si>
  <si>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</si>
  <si>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</si>
  <si>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</si>
  <si>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</si>
  <si>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</si>
  <si>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</si>
  <si>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</si>
  <si>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</si>
  <si>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</si>
  <si>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</si>
  <si>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</si>
  <si>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</si>
  <si>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</si>
  <si>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</si>
  <si>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</si>
  <si>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</si>
  <si>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</si>
  <si>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</si>
  <si>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</si>
  <si>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</si>
  <si>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</si>
  <si>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</si>
  <si>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</si>
  <si>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</si>
  <si>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</si>
  <si>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</si>
  <si>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</si>
  <si>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</si>
  <si>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</si>
  <si>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</si>
  <si>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</si>
  <si>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</si>
  <si>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</si>
  <si>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</si>
  <si>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</si>
  <si>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</si>
  <si>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</si>
  <si>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</si>
  <si>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</si>
  <si>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</si>
  <si>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</si>
  <si>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</si>
  <si>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</si>
  <si>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</si>
  <si>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</si>
  <si>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</si>
  <si>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</si>
  <si>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</si>
  <si>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</si>
  <si>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</si>
  <si>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</si>
  <si>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</si>
  <si>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</si>
  <si>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</si>
  <si>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</si>
  <si>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</si>
  <si>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</si>
  <si>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</si>
  <si>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</si>
  <si>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</si>
  <si>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</si>
  <si>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</si>
  <si>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</si>
  <si>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</si>
  <si>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</si>
  <si>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</si>
  <si>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</si>
  <si>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</si>
  <si>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</si>
  <si>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</si>
  <si>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</si>
  <si>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</si>
  <si>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</si>
  <si>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</si>
  <si>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</si>
  <si>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</si>
  <si>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</si>
  <si>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</si>
  <si>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</si>
  <si>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</si>
  <si>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</si>
  <si>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</si>
  <si>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</si>
  <si>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</si>
  <si>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</si>
  <si>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</si>
  <si>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</si>
  <si>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</si>
  <si>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</si>
  <si>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</si>
  <si>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</si>
  <si>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</si>
  <si>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</si>
  <si>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</si>
  <si>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</si>
  <si>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</si>
  <si>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</si>
  <si>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</si>
  <si>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</si>
  <si>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</si>
  <si>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</si>
  <si>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</si>
  <si>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</si>
  <si>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</si>
  <si>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</si>
  <si>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</si>
  <si>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</si>
  <si>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</si>
  <si>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</si>
  <si>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</si>
  <si>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</si>
  <si>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</si>
  <si>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</si>
  <si>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</si>
  <si>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</si>
  <si>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</si>
  <si>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</si>
  <si>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</si>
  <si>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</si>
  <si>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</si>
  <si>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</si>
  <si>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</si>
  <si>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</si>
  <si>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</si>
  <si>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</si>
  <si>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</si>
  <si>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</si>
  <si>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</si>
  <si>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</si>
  <si>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</si>
  <si>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</si>
  <si>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</si>
  <si>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</si>
  <si>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</si>
  <si>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</si>
  <si>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</si>
  <si>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</si>
  <si>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</si>
  <si>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</si>
  <si>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</si>
  <si>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</si>
  <si>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</si>
  <si>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</si>
  <si>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</si>
  <si>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</si>
  <si>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</si>
  <si>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</si>
  <si>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</si>
  <si>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</si>
  <si>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</si>
  <si>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</si>
  <si>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</si>
  <si>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</si>
  <si>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</si>
  <si>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</si>
  <si>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</si>
  <si>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</si>
  <si>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</si>
  <si>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</si>
  <si>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</si>
  <si>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</si>
  <si>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</si>
  <si>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</si>
  <si>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</si>
  <si>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</si>
  <si>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</si>
  <si>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</si>
  <si>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</si>
  <si>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</si>
  <si>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</si>
  <si>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</si>
  <si>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</si>
  <si>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</si>
  <si>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</si>
  <si>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</si>
  <si>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</si>
  <si>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</si>
  <si>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</si>
  <si>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</si>
  <si>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</si>
  <si>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</si>
  <si>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</si>
  <si>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</si>
  <si>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</si>
  <si>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</si>
  <si>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</si>
  <si>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</si>
  <si>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</si>
  <si>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</si>
  <si>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</si>
  <si>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</si>
  <si>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</si>
  <si>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</si>
  <si>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</si>
  <si>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</si>
  <si>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</si>
  <si>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</si>
  <si>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</si>
  <si>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</si>
  <si>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</si>
  <si>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</si>
  <si>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</si>
  <si>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</si>
  <si>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</si>
  <si>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</si>
  <si>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</si>
  <si>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</si>
  <si>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</si>
  <si>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</si>
  <si>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</si>
  <si>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</si>
  <si>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</si>
  <si>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</si>
  <si>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</si>
  <si>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</si>
  <si>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</si>
  <si>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</si>
  <si>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</si>
  <si>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</si>
  <si>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</si>
  <si>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</si>
  <si>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</si>
  <si>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</si>
  <si>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</si>
  <si>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</si>
  <si>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</si>
  <si>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</si>
  <si>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</si>
  <si>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</si>
  <si>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</si>
  <si>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</si>
  <si>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</si>
  <si>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</si>
  <si>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</si>
  <si>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</si>
  <si>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</si>
  <si>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</si>
  <si>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</si>
  <si>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</si>
  <si>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</si>
  <si>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</si>
  <si>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</si>
  <si>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</si>
  <si>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</si>
  <si>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</si>
  <si>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</si>
  <si>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</si>
  <si>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</si>
  <si>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</si>
  <si>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</si>
  <si>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</si>
  <si>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</si>
  <si>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</si>
  <si>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</si>
  <si>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</si>
  <si>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</si>
  <si>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</si>
  <si>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</si>
  <si>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</si>
  <si>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</si>
  <si>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</si>
  <si>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</si>
  <si>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</si>
  <si>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</si>
  <si>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</si>
  <si>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</si>
  <si>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</si>
  <si>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</si>
  <si>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</si>
  <si>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</si>
  <si>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</si>
  <si>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</si>
  <si>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</si>
  <si>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</si>
  <si>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</si>
  <si>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</si>
  <si>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</si>
  <si>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</si>
  <si>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</si>
  <si>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</si>
  <si>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</si>
  <si>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</si>
  <si>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</si>
  <si>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</si>
  <si>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</si>
  <si>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</si>
  <si>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</si>
  <si>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</si>
  <si>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</si>
  <si>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</si>
  <si>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</si>
  <si>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</si>
  <si>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</si>
  <si>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</si>
  <si>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</si>
  <si>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</si>
  <si>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</si>
  <si>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</si>
  <si>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</si>
  <si>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</si>
  <si>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</si>
  <si>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</si>
  <si>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</si>
  <si>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</si>
  <si>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</si>
  <si>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</si>
  <si>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</si>
  <si>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</si>
  <si>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</si>
  <si>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</si>
  <si>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</si>
  <si>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</si>
  <si>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</si>
  <si>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</si>
  <si>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</si>
  <si>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</si>
  <si>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</si>
  <si>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</si>
  <si>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</si>
  <si>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</si>
  <si>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</si>
  <si>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</si>
  <si>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</si>
  <si>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</si>
  <si>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</si>
  <si>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</si>
  <si>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</si>
  <si>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</si>
  <si>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</si>
  <si>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</si>
  <si>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</si>
  <si>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</si>
  <si>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</si>
  <si>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</si>
  <si>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</si>
  <si>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</si>
  <si>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</si>
  <si>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</si>
  <si>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</si>
  <si>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</si>
  <si>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</si>
  <si>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</si>
  <si>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</si>
  <si>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</si>
  <si>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</si>
  <si>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</si>
  <si>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</si>
  <si>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</si>
  <si>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</si>
  <si>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</si>
  <si>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</si>
  <si>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</si>
  <si>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</si>
  <si>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</si>
  <si>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</si>
  <si>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</si>
  <si>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</si>
  <si>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</si>
  <si>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</si>
  <si>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</si>
  <si>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</si>
  <si>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</si>
  <si>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</si>
  <si>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</si>
  <si>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</si>
  <si>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</si>
  <si>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</si>
  <si>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</si>
  <si>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</si>
  <si>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</si>
  <si>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</si>
  <si>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</si>
  <si>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</si>
  <si>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</si>
  <si>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</si>
  <si>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</si>
  <si>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</si>
  <si>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</si>
  <si>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</si>
  <si>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</si>
  <si>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</si>
  <si>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</si>
  <si>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</si>
  <si>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</si>
  <si>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</si>
  <si>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</si>
  <si>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</si>
  <si>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</si>
  <si>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</si>
  <si>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</si>
  <si>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</si>
  <si>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</si>
  <si>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</si>
  <si>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</si>
  <si>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</si>
  <si>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</si>
  <si>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</si>
  <si>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</si>
  <si>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</si>
  <si>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</si>
  <si>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</si>
  <si>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</si>
  <si>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</si>
  <si>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</si>
  <si>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</si>
  <si>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</si>
  <si>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</si>
  <si>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</si>
  <si>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</si>
  <si>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</si>
  <si>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</si>
  <si>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</si>
  <si>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</si>
  <si>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</si>
  <si>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</si>
  <si>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</si>
  <si>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</si>
  <si>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</si>
  <si>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</si>
  <si>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</si>
  <si>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</si>
  <si>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</si>
  <si>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</si>
  <si>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</si>
  <si>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</si>
  <si>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</si>
  <si>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</si>
  <si>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</si>
  <si>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</si>
  <si>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</si>
  <si>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</si>
  <si>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</si>
  <si>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</si>
  <si>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</si>
  <si>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</si>
  <si>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</si>
  <si>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</si>
  <si>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</si>
  <si>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</si>
  <si>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</si>
  <si>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</si>
  <si>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</si>
  <si>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</si>
  <si>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</si>
  <si>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</si>
  <si>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</si>
  <si>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</si>
  <si>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</si>
  <si>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</si>
  <si>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</si>
  <si>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</si>
  <si>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</si>
  <si>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</si>
  <si>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</si>
  <si>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</si>
  <si>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</si>
  <si>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</si>
  <si>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</si>
  <si>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</si>
  <si>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</si>
  <si>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</si>
  <si>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</si>
  <si>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</si>
  <si>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</si>
  <si>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</si>
  <si>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</si>
  <si>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</si>
  <si>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</si>
  <si>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</si>
  <si>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</si>
  <si>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</si>
  <si>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</si>
  <si>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</si>
  <si>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</si>
  <si>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</si>
  <si>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</si>
  <si>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</si>
  <si>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</si>
  <si>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</si>
  <si>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</si>
  <si>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</si>
  <si>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</si>
  <si>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</si>
  <si>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</si>
  <si>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</si>
  <si>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</si>
  <si>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</si>
  <si>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</si>
  <si>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</si>
  <si>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</si>
  <si>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</si>
  <si>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</si>
  <si>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</si>
  <si>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</si>
  <si>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</si>
  <si>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</si>
  <si>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</si>
  <si>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</si>
  <si>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</si>
  <si>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</si>
  <si>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</si>
  <si>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</si>
  <si>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</si>
  <si>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</si>
  <si>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</si>
  <si>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</si>
  <si>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</si>
  <si>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</si>
  <si>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</si>
  <si>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</si>
  <si>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</si>
  <si>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</si>
  <si>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</si>
  <si>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</si>
  <si>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</si>
  <si>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</si>
  <si>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</si>
  <si>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</si>
  <si>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</si>
  <si>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</si>
  <si>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</si>
  <si>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</si>
  <si>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</si>
  <si>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</si>
  <si>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</si>
  <si>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</si>
  <si>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</si>
  <si>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</si>
  <si>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</si>
  <si>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</si>
  <si>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</si>
  <si>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</si>
  <si>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</si>
  <si>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</si>
  <si>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</si>
  <si>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</si>
  <si>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</si>
  <si>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</si>
  <si>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</si>
  <si>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</si>
  <si>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</si>
  <si>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</si>
  <si>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</si>
  <si>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</si>
  <si>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</si>
  <si>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</si>
  <si>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</si>
  <si>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</si>
  <si>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</si>
  <si>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</si>
  <si>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</si>
  <si>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</si>
  <si>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</si>
  <si>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</si>
  <si>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</si>
  <si>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</si>
  <si>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</si>
  <si>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</si>
  <si>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</si>
  <si>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</si>
  <si>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</si>
  <si>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</si>
  <si>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</si>
  <si>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</si>
  <si>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</si>
  <si>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</si>
  <si>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</si>
  <si>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</si>
  <si>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</si>
  <si>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</si>
  <si>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</si>
  <si>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</si>
  <si>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</si>
  <si>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</si>
  <si>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</si>
  <si>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</si>
  <si>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</si>
  <si>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</si>
  <si>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</si>
  <si>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</si>
  <si>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</si>
  <si>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</si>
  <si>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</si>
  <si>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</si>
  <si>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</si>
  <si>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</si>
  <si>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</si>
  <si>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</si>
  <si>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</si>
  <si>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</si>
  <si>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</si>
  <si>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</si>
  <si>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</si>
  <si>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</si>
  <si>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</si>
  <si>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</si>
  <si>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</si>
  <si>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</si>
  <si>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</si>
  <si>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</si>
  <si>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</si>
  <si>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</si>
  <si>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</si>
  <si>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</si>
  <si>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</si>
  <si>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</si>
  <si>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</si>
  <si>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</si>
  <si>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</si>
  <si>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</si>
  <si>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</si>
  <si>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</si>
  <si>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</si>
  <si>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</si>
  <si>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</si>
  <si>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</si>
  <si>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</si>
  <si>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</si>
  <si>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</si>
  <si>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</si>
  <si>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</si>
  <si>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</si>
  <si>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</si>
  <si>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</si>
  <si>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</si>
  <si>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</si>
  <si>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</si>
  <si>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</si>
  <si>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</si>
  <si>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</si>
  <si>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</si>
  <si>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</si>
  <si>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</si>
  <si>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</si>
  <si>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</si>
  <si>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</si>
  <si>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</si>
  <si>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</si>
  <si>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</si>
  <si>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</si>
  <si>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</si>
  <si>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</si>
  <si>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</si>
  <si>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</si>
  <si>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</si>
  <si>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</si>
  <si>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</si>
  <si>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</si>
  <si>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</si>
  <si>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</si>
  <si>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</si>
  <si>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</si>
  <si>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</si>
  <si>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</si>
  <si>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</si>
  <si>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</si>
  <si>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</si>
  <si>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</si>
  <si>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</si>
  <si>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</si>
  <si>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</si>
  <si>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</si>
  <si>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</si>
  <si>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</si>
  <si>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</si>
  <si>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</si>
  <si>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</si>
  <si>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</si>
  <si>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</si>
  <si>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</si>
  <si>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</si>
  <si>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</si>
  <si>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</si>
  <si>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</si>
  <si>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</si>
  <si>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</si>
  <si>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</si>
  <si>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</si>
  <si>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</si>
  <si>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</si>
  <si>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</si>
  <si>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</si>
  <si>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</si>
  <si>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</si>
  <si>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</si>
  <si>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</si>
  <si>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</si>
  <si>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</si>
  <si>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</si>
  <si>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</si>
  <si>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</si>
  <si>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</si>
  <si>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</si>
  <si>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</si>
  <si>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</si>
  <si>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</si>
  <si>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</si>
  <si>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</si>
  <si>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</si>
  <si>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</si>
  <si>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</si>
  <si>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</si>
  <si>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</si>
  <si>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</si>
  <si>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</si>
  <si>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</si>
  <si>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</si>
  <si>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</si>
  <si>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</si>
  <si>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</si>
  <si>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</si>
  <si>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</si>
  <si>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</si>
  <si>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</si>
  <si>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</si>
  <si>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</si>
  <si>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</si>
  <si>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</si>
  <si>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</si>
  <si>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</si>
  <si>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</si>
  <si>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</si>
  <si>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</si>
  <si>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</si>
  <si>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</si>
  <si>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</si>
  <si>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</si>
  <si>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</si>
  <si>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</si>
  <si>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</si>
  <si>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</si>
  <si>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</si>
  <si>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</si>
  <si>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</si>
  <si>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</si>
  <si>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</si>
  <si>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</si>
  <si>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</si>
  <si>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</si>
  <si>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</si>
  <si>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</si>
  <si>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</si>
  <si>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</si>
  <si>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</si>
  <si>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</si>
  <si>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</si>
  <si>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</si>
  <si>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</si>
  <si>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</si>
  <si>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</si>
  <si>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</si>
  <si>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</si>
  <si>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</si>
  <si>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</si>
  <si>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</si>
  <si>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</si>
  <si>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</si>
  <si>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</si>
  <si>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</si>
  <si>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</si>
  <si>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</si>
  <si>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</si>
  <si>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</si>
  <si>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</si>
  <si>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</si>
  <si>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</si>
  <si>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</si>
  <si>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</si>
  <si>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</si>
  <si>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</si>
  <si>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</si>
  <si>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</si>
  <si>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</si>
  <si>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</si>
  <si>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</si>
  <si>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</si>
  <si>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</si>
  <si>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</si>
  <si>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</si>
  <si>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</si>
  <si>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</si>
  <si>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</si>
  <si>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</si>
  <si>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</si>
  <si>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</si>
  <si>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</si>
  <si>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</si>
  <si>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</si>
  <si>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</si>
  <si>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</si>
  <si>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</si>
  <si>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</si>
  <si>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</si>
  <si>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</si>
  <si>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</si>
  <si>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</si>
  <si>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</si>
  <si>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</si>
  <si>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</si>
  <si>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</si>
  <si>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</si>
  <si>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</si>
  <si>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</si>
  <si>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</si>
  <si>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</si>
  <si>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</si>
  <si>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</si>
  <si>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</si>
  <si>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</si>
  <si>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</si>
  <si>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</si>
  <si>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</si>
  <si>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</si>
  <si>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</si>
  <si>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</si>
  <si>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</si>
  <si>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</si>
  <si>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</si>
  <si>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</si>
  <si>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</si>
  <si>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</si>
  <si>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</si>
  <si>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</si>
  <si>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</si>
  <si>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</si>
  <si>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</si>
  <si>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</si>
  <si>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</si>
  <si>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</si>
  <si>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</si>
  <si>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</si>
  <si>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</si>
  <si>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</si>
  <si>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</si>
  <si>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</si>
  <si>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</si>
  <si>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</si>
  <si>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</si>
  <si>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</si>
  <si>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</si>
  <si>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</si>
  <si>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</si>
  <si>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</si>
  <si>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</si>
  <si>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</si>
  <si>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</si>
  <si>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</si>
  <si>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</si>
  <si>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</si>
  <si>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</si>
  <si>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</si>
  <si>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</si>
  <si>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</si>
  <si>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</si>
  <si>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</si>
  <si>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</si>
  <si>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</si>
  <si>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</si>
  <si>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</si>
  <si>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</si>
  <si>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</si>
  <si>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</si>
  <si>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</si>
  <si>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</si>
  <si>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</si>
  <si>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</si>
  <si>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</si>
  <si>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</si>
  <si>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</si>
  <si>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</si>
  <si>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</si>
  <si>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</si>
  <si>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</si>
  <si>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</si>
  <si>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</si>
  <si>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</si>
  <si>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</si>
  <si>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</si>
  <si>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</si>
  <si>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</si>
  <si>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</si>
  <si>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</si>
  <si>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</si>
  <si>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</si>
  <si>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</si>
  <si>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</si>
  <si>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</si>
  <si>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</si>
  <si>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</si>
  <si>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</si>
  <si>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</si>
  <si>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</si>
  <si>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</si>
  <si>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</si>
  <si>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</si>
  <si>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</si>
  <si>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</si>
  <si>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</si>
  <si>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</si>
  <si>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</si>
  <si>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</si>
  <si>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</si>
  <si>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</si>
  <si>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</si>
  <si>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</si>
  <si>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</si>
  <si>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</si>
  <si>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</si>
  <si>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</si>
  <si>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</si>
  <si>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</si>
  <si>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</si>
  <si>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</si>
  <si>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</si>
  <si>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</si>
  <si>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</si>
  <si>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</si>
  <si>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</si>
  <si>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</si>
  <si>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</si>
  <si>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</si>
  <si>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</si>
  <si>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</si>
  <si>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</si>
  <si>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</si>
  <si>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</si>
  <si>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</si>
  <si>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</si>
  <si>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</si>
  <si>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</si>
  <si>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</si>
  <si>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</si>
  <si>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</si>
  <si>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</si>
  <si>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</si>
  <si>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</si>
  <si>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</si>
  <si>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</si>
  <si>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</si>
  <si>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</si>
  <si>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</si>
  <si>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</si>
  <si>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</si>
  <si>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</si>
  <si>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</si>
  <si>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</si>
  <si>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</si>
  <si>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</si>
  <si>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</si>
  <si>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</si>
  <si>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</si>
  <si>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</si>
  <si>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</si>
  <si>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</si>
  <si>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</si>
  <si>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</si>
  <si>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</si>
  <si>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</si>
  <si>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</si>
  <si>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</si>
  <si>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</si>
  <si>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</si>
  <si>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</si>
  <si>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</si>
  <si>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</si>
  <si>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</si>
  <si>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</si>
  <si>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</si>
  <si>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</si>
  <si>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</si>
  <si>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</si>
  <si>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</si>
  <si>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</si>
  <si>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</si>
  <si>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</si>
  <si>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</si>
  <si>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</si>
  <si>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</si>
  <si>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</si>
  <si>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</si>
  <si>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</si>
  <si>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</si>
  <si>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</si>
  <si>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</si>
  <si>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</si>
  <si>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</si>
  <si>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</si>
  <si>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</si>
  <si>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</si>
  <si>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</si>
  <si>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</si>
  <si>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</si>
  <si>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</si>
  <si>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</si>
  <si>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</si>
  <si>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</si>
  <si>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</si>
  <si>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</si>
  <si>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</si>
  <si>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</si>
  <si>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</si>
  <si>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</si>
  <si>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</si>
  <si>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</si>
  <si>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</si>
  <si>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</si>
  <si>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</si>
  <si>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</si>
  <si>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</si>
  <si>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</si>
  <si>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</si>
  <si>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</si>
  <si>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</si>
  <si>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</si>
  <si>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</si>
  <si>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</si>
  <si>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</si>
  <si>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</si>
  <si>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</si>
  <si>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</si>
  <si>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</si>
  <si>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</si>
  <si>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</si>
  <si>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</si>
  <si>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</si>
  <si>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</si>
  <si>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</si>
  <si>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</si>
  <si>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</si>
  <si>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</si>
  <si>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</si>
  <si>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</si>
  <si>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</si>
  <si>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</si>
  <si>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</si>
  <si>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</si>
  <si>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</si>
  <si>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</si>
  <si>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</si>
  <si>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</si>
  <si>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</si>
  <si>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</si>
  <si>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</si>
  <si>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</si>
  <si>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</si>
  <si>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</si>
  <si>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</si>
  <si>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</si>
  <si>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</si>
  <si>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</si>
  <si>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</si>
  <si>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</si>
  <si>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</si>
  <si>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</si>
  <si>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</si>
  <si>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</si>
  <si>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</si>
  <si>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</si>
  <si>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</si>
  <si>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</si>
  <si>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</si>
  <si>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</si>
  <si>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</si>
  <si>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</si>
  <si>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</si>
  <si>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</si>
  <si>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</si>
  <si>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</si>
  <si>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</si>
  <si>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</si>
  <si>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</si>
  <si>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</si>
  <si>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</si>
  <si>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</si>
  <si>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</si>
  <si>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</si>
  <si>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</si>
  <si>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</si>
  <si>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</si>
  <si>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</si>
  <si>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</si>
  <si>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</si>
  <si>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</si>
  <si>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</si>
  <si>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</si>
  <si>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</si>
  <si>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</si>
  <si>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</si>
  <si>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</si>
  <si>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</si>
  <si>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</si>
  <si>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</si>
  <si>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</si>
  <si>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</si>
  <si>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</si>
  <si>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</si>
  <si>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</si>
  <si>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</si>
  <si>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</si>
  <si>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</si>
  <si>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</si>
  <si>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</si>
  <si>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</si>
  <si>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</si>
  <si>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</si>
  <si>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</si>
  <si>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</si>
  <si>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</si>
  <si>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</si>
  <si>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</si>
  <si>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</si>
  <si>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</si>
  <si>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</si>
  <si>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</si>
  <si>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</si>
  <si>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</si>
  <si>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</si>
  <si>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</si>
  <si>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</si>
  <si>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</si>
  <si>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</si>
  <si>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</si>
  <si>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</si>
  <si>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</si>
  <si>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</si>
  <si>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</si>
  <si>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</si>
  <si>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</si>
  <si>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</si>
  <si>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</si>
  <si>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</si>
  <si>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</si>
  <si>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</si>
  <si>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</si>
  <si>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</si>
  <si>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</si>
  <si>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</si>
  <si>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</si>
  <si>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</si>
  <si>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</si>
  <si>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</si>
  <si>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</si>
  <si>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</si>
  <si>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</si>
  <si>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</si>
  <si>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</si>
  <si>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</si>
  <si>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</si>
  <si>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</si>
  <si>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</si>
  <si>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</si>
  <si>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</si>
  <si>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</si>
  <si>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</si>
  <si>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</si>
  <si>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</si>
  <si>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</si>
  <si>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</si>
  <si>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</si>
  <si>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</si>
  <si>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</si>
  <si>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</si>
  <si>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</si>
  <si>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</si>
  <si>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</si>
  <si>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</si>
  <si>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</si>
  <si>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</si>
  <si>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</si>
  <si>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</si>
  <si>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</si>
  <si>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</si>
  <si>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</si>
  <si>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</si>
  <si>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</si>
  <si>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</si>
  <si>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</si>
  <si>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</si>
  <si>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</si>
  <si>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</si>
  <si>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</si>
  <si>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</si>
  <si>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</si>
  <si>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</si>
  <si>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</si>
  <si>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</si>
  <si>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</si>
  <si>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</si>
  <si>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</si>
  <si>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</si>
  <si>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</si>
  <si>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</si>
  <si>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</si>
  <si>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</si>
  <si>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</si>
  <si>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</si>
  <si>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</si>
  <si>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</si>
  <si>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</si>
  <si>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</si>
  <si>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</si>
  <si>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</si>
  <si>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</si>
  <si>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</si>
  <si>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</si>
  <si>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</si>
  <si>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</si>
  <si>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</si>
  <si>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</si>
  <si>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</si>
  <si>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</si>
  <si>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</si>
  <si>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</si>
  <si>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</si>
  <si>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</si>
  <si>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</si>
  <si>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</si>
  <si>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</si>
  <si>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</si>
  <si>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</si>
  <si>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</si>
  <si>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</si>
  <si>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</si>
  <si>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</si>
  <si>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</si>
  <si>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</si>
  <si>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</si>
  <si>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</si>
  <si>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</si>
  <si>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</si>
  <si>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</si>
  <si>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</si>
  <si>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</si>
  <si>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</si>
  <si>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</si>
  <si>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</si>
  <si>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</si>
  <si>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</si>
  <si>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</si>
  <si>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</si>
  <si>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</si>
  <si>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</si>
  <si>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</si>
  <si>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</si>
  <si>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</si>
  <si>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</si>
  <si>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</si>
  <si>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</si>
  <si>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</si>
  <si>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</si>
  <si>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</si>
  <si>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</si>
  <si>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</si>
  <si>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</si>
  <si>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</si>
  <si>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</si>
  <si>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</si>
  <si>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</si>
  <si>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</si>
  <si>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</si>
  <si>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</si>
  <si>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</si>
  <si>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</si>
  <si>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</si>
  <si>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</si>
  <si>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</si>
  <si>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</si>
  <si>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</si>
  <si>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</si>
  <si>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</si>
  <si>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</si>
  <si>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</si>
  <si>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</si>
  <si>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</si>
  <si>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</si>
  <si>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</si>
  <si>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</si>
  <si>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</si>
  <si>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</si>
  <si>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</si>
  <si>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</si>
  <si>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</si>
  <si>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</si>
  <si>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</si>
  <si>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</si>
  <si>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</si>
  <si>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</si>
  <si>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</si>
  <si>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</si>
  <si>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</si>
  <si>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</si>
  <si>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</si>
  <si>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</si>
  <si>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</si>
  <si>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</si>
  <si>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</si>
  <si>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</si>
  <si>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</si>
  <si>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</si>
  <si>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</si>
  <si>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</si>
  <si>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</si>
  <si>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</si>
  <si>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</si>
  <si>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</si>
  <si>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</si>
  <si>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</si>
  <si>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</si>
  <si>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</si>
  <si>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</si>
  <si>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</si>
  <si>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</si>
  <si>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</si>
  <si>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</si>
  <si>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</si>
  <si>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</si>
  <si>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</si>
  <si>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</si>
  <si>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</si>
  <si>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</si>
  <si>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</si>
  <si>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</si>
  <si>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</si>
  <si>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</si>
  <si>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</si>
  <si>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</si>
  <si>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</si>
  <si>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</si>
  <si>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</si>
  <si>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</si>
  <si>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</si>
  <si>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</si>
  <si>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</si>
  <si>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</si>
  <si>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</si>
  <si>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</si>
  <si>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</si>
  <si>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</si>
  <si>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</si>
  <si>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</si>
  <si>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</si>
  <si>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</si>
  <si>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</si>
  <si>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</si>
  <si>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</si>
  <si>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</si>
  <si>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</si>
  <si>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</si>
  <si>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</si>
  <si>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</si>
  <si>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</si>
  <si>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</si>
  <si>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</si>
  <si>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</si>
  <si>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</si>
  <si>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</si>
  <si>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</si>
  <si>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</si>
  <si>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</si>
  <si>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</si>
  <si>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</si>
  <si>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</si>
  <si>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</si>
  <si>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</si>
  <si>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</si>
  <si>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</si>
  <si>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</si>
  <si>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</si>
  <si>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</si>
  <si>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</si>
  <si>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</si>
  <si>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</si>
  <si>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</si>
  <si>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</si>
  <si>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</si>
  <si>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</si>
  <si>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</si>
  <si>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</si>
  <si>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</si>
  <si>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</si>
  <si>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</si>
  <si>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</si>
  <si>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</si>
  <si>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</si>
  <si>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</si>
  <si>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</si>
  <si>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</si>
  <si>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</si>
  <si>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</si>
  <si>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</si>
  <si>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</si>
  <si>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</si>
  <si>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</si>
  <si>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</si>
  <si>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</si>
  <si>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</si>
  <si>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</si>
  <si>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</si>
  <si>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</si>
  <si>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</si>
  <si>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</si>
  <si>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</si>
  <si>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</si>
  <si>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</si>
  <si>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</si>
  <si>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</si>
  <si>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</si>
  <si>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</si>
  <si>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</si>
  <si>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</si>
  <si>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</si>
  <si>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</si>
  <si>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</si>
  <si>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</si>
  <si>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</si>
  <si>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</si>
  <si>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</si>
  <si>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</si>
  <si>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</si>
  <si>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</si>
  <si>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</si>
  <si>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</si>
  <si>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</si>
  <si>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</si>
  <si>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</si>
  <si>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</si>
  <si>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</si>
  <si>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</si>
  <si>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</si>
  <si>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</si>
  <si>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</si>
  <si>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</si>
  <si>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</si>
  <si>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</si>
  <si>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</si>
  <si>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</si>
  <si>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</si>
  <si>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</si>
  <si>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</si>
  <si>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</si>
  <si>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</si>
  <si>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</si>
  <si>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</si>
  <si>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</si>
  <si>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</si>
  <si>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</si>
  <si>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</si>
  <si>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</si>
  <si>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</si>
  <si>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</si>
  <si>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</si>
  <si>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</si>
  <si>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</si>
  <si>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</si>
  <si>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</si>
  <si>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</si>
  <si>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</si>
  <si>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</si>
  <si>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</si>
  <si>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</si>
  <si>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</si>
  <si>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</si>
  <si>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</si>
  <si>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</si>
  <si>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</si>
  <si>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</si>
  <si>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</si>
  <si>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</si>
  <si>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</si>
  <si>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</si>
  <si>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</si>
  <si>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</si>
  <si>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</si>
  <si>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</si>
  <si>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</si>
  <si>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</si>
  <si>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</si>
  <si>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</si>
  <si>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</si>
  <si>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</si>
  <si>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</si>
  <si>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</si>
  <si>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</si>
  <si>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</si>
  <si>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</si>
  <si>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</si>
  <si>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</si>
  <si>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</si>
  <si>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</si>
  <si>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</si>
  <si>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</si>
  <si>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</si>
  <si>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</si>
  <si>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</si>
  <si>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</si>
  <si>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</si>
  <si>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</si>
  <si>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</si>
  <si>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</si>
  <si>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</si>
  <si>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</si>
  <si>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</si>
  <si>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</si>
  <si>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</si>
  <si>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</si>
  <si>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</si>
  <si>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</si>
  <si>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</si>
  <si>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</si>
  <si>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</si>
  <si>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</si>
  <si>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</si>
  <si>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</si>
  <si>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</si>
  <si>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</si>
  <si>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</si>
  <si>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</si>
  <si>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</si>
  <si>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</si>
  <si>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</si>
  <si>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</si>
  <si>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</si>
  <si>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</si>
  <si>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</si>
  <si>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</si>
  <si>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</si>
  <si>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</si>
  <si>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</si>
  <si>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</si>
  <si>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</si>
  <si>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</si>
  <si>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</si>
  <si>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</si>
  <si>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</si>
  <si>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</si>
  <si>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</si>
  <si>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</si>
  <si>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</si>
  <si>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</si>
  <si>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</si>
  <si>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</si>
  <si>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</si>
  <si>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</si>
  <si>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</si>
  <si>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</si>
  <si>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</si>
  <si>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</si>
  <si>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</si>
  <si>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</si>
  <si>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</si>
  <si>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</si>
  <si>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</si>
  <si>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</si>
  <si>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</si>
  <si>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</si>
  <si>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</si>
  <si>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</si>
  <si>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</si>
  <si>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</si>
  <si>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</si>
  <si>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</si>
  <si>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</si>
  <si>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</si>
  <si>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</si>
  <si>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</si>
  <si>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</si>
  <si>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</si>
  <si>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</si>
  <si>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</si>
  <si>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</si>
  <si>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</si>
  <si>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</si>
  <si>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</si>
  <si>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</si>
  <si>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</si>
  <si>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</si>
  <si>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</si>
  <si>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</si>
  <si>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</si>
  <si>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</si>
  <si>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</si>
  <si>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</si>
  <si>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</si>
  <si>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</si>
  <si>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</si>
  <si>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</si>
  <si>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</si>
  <si>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</si>
  <si>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</si>
  <si>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</si>
  <si>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</si>
  <si>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</si>
  <si>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</si>
  <si>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</si>
  <si>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</si>
  <si>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</si>
  <si>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</si>
  <si>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</si>
  <si>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</si>
  <si>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</si>
  <si>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</si>
  <si>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</si>
  <si>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</si>
  <si>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</si>
  <si>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</si>
  <si>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</si>
  <si>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</si>
  <si>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</si>
  <si>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</si>
  <si>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</si>
  <si>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</si>
  <si>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</si>
  <si>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</si>
  <si>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</si>
  <si>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</si>
  <si>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</si>
  <si>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</si>
  <si>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</si>
  <si>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</si>
  <si>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</si>
  <si>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</si>
  <si>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</si>
  <si>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</si>
  <si>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</si>
  <si>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</si>
  <si>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</si>
  <si>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</si>
  <si>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</si>
  <si>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</si>
  <si>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</si>
  <si>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</si>
  <si>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</si>
  <si>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</si>
  <si>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</si>
  <si>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</si>
  <si>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</si>
  <si>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</si>
  <si>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</si>
  <si>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</si>
  <si>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</si>
  <si>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</si>
  <si>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</si>
  <si>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</si>
  <si>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</si>
  <si>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</si>
  <si>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</si>
  <si>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</si>
  <si>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</si>
  <si>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</si>
  <si>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</si>
  <si>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</si>
  <si>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</si>
  <si>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</si>
  <si>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</si>
  <si>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</si>
  <si>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</si>
  <si>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</si>
  <si>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</si>
  <si>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</si>
  <si>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</si>
  <si>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</si>
  <si>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</si>
  <si>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</si>
  <si>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</si>
  <si>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</si>
  <si>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</si>
  <si>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</si>
  <si>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</si>
  <si>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</si>
  <si>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</si>
  <si>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</si>
  <si>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</si>
  <si>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</si>
  <si>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</si>
  <si>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</si>
  <si>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</si>
  <si>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</si>
  <si>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</si>
  <si>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</si>
  <si>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</si>
  <si>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</si>
  <si>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</si>
  <si>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</si>
  <si>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</si>
  <si>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</si>
  <si>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</si>
  <si>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</si>
  <si>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</si>
  <si>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</si>
  <si>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</si>
  <si>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</si>
  <si>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</si>
  <si>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</si>
  <si>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</si>
  <si>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</si>
  <si>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</si>
  <si>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</si>
  <si>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</si>
  <si>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</si>
  <si>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</si>
  <si>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</si>
  <si>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</si>
  <si>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</si>
  <si>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</si>
  <si>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</si>
  <si>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</si>
  <si>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</si>
  <si>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</si>
  <si>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</si>
  <si>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</si>
  <si>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</si>
  <si>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</si>
  <si>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</si>
  <si>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</si>
  <si>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</si>
  <si>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</si>
  <si>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</si>
  <si>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</si>
  <si>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</si>
  <si>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</si>
  <si>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</si>
  <si>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</si>
  <si>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</si>
  <si>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</si>
  <si>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</si>
  <si>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</si>
  <si>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</si>
  <si>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</si>
  <si>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</si>
  <si>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</si>
  <si>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</si>
  <si>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</si>
  <si>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</si>
  <si>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</si>
  <si>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</si>
  <si>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</si>
  <si>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</si>
  <si>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</si>
  <si>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</si>
  <si>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</si>
  <si>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</si>
  <si>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</si>
  <si>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</si>
  <si>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</si>
  <si>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</si>
  <si>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</si>
  <si>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</si>
  <si>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</si>
  <si>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</si>
  <si>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</si>
  <si>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</si>
  <si>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</si>
  <si>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</si>
  <si>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</si>
  <si>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</si>
  <si>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</si>
  <si>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</si>
  <si>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</si>
  <si>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</si>
  <si>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</si>
  <si>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</si>
  <si>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</si>
  <si>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</si>
  <si>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</si>
  <si>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</si>
  <si>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</si>
  <si>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</si>
  <si>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</si>
  <si>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</si>
  <si>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</si>
  <si>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</si>
  <si>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</si>
  <si>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</si>
  <si>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</si>
  <si>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</si>
  <si>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</si>
  <si>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</si>
  <si>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</si>
  <si>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</si>
  <si>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</si>
  <si>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</si>
  <si>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</si>
  <si>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</si>
  <si>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</si>
  <si>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</si>
  <si>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</si>
  <si>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</si>
  <si>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</si>
  <si>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</si>
  <si>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</si>
  <si>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</si>
  <si>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</si>
  <si>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</si>
  <si>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</si>
  <si>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</si>
  <si>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</si>
  <si>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</si>
  <si>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</si>
  <si>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</si>
  <si>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</si>
  <si>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</si>
  <si>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</si>
  <si>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</si>
  <si>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</si>
  <si>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</si>
  <si>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</si>
  <si>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</si>
  <si>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</si>
  <si>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</si>
  <si>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</si>
  <si>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</si>
  <si>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</si>
  <si>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</si>
  <si>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</si>
  <si>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</si>
  <si>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</si>
  <si>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</si>
  <si>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</si>
  <si>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</si>
  <si>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</si>
  <si>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</si>
  <si>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</si>
  <si>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</si>
  <si>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</si>
  <si>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</si>
  <si>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</si>
  <si>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</si>
  <si>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</si>
  <si>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</si>
  <si>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</si>
  <si>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</si>
  <si>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</si>
  <si>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</si>
  <si>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</si>
  <si>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</si>
  <si>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</si>
  <si>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</si>
  <si>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</si>
  <si>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</si>
  <si>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</si>
  <si>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</si>
  <si>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</si>
  <si>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</si>
  <si>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</si>
  <si>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</si>
  <si>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</si>
  <si>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</si>
  <si>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</si>
  <si>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</si>
  <si>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</si>
  <si>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</si>
  <si>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</si>
  <si>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</si>
  <si>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</si>
  <si>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</si>
  <si>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</si>
  <si>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</si>
  <si>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</si>
  <si>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</si>
  <si>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</si>
  <si>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</si>
  <si>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</si>
  <si>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</si>
  <si>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</si>
  <si>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</si>
  <si>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</si>
  <si>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</si>
  <si>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</si>
  <si>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</si>
  <si>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</si>
  <si>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</si>
  <si>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</si>
  <si>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</si>
  <si>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</si>
  <si>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</si>
  <si>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</si>
  <si>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</si>
  <si>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</si>
  <si>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</si>
  <si>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</si>
  <si>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</si>
  <si>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</si>
  <si>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</si>
  <si>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</si>
  <si>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</si>
  <si>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</si>
  <si>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</si>
  <si>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</si>
  <si>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</si>
  <si>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</si>
  <si>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</si>
  <si>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</si>
  <si>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</si>
  <si>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</si>
  <si>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</si>
  <si>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</si>
  <si>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</si>
  <si>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</si>
  <si>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</si>
  <si>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</si>
  <si>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</si>
  <si>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</si>
  <si>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</si>
  <si>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</si>
  <si>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</si>
  <si>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</si>
  <si>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</si>
  <si>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</si>
  <si>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</si>
  <si>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</si>
  <si>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</si>
  <si>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</si>
  <si>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</si>
  <si>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</si>
  <si>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</si>
  <si>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</si>
  <si>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</si>
  <si>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</si>
  <si>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</si>
  <si>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</si>
  <si>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</si>
  <si>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</si>
  <si>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</si>
  <si>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</si>
  <si>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</si>
  <si>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</si>
  <si>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</si>
  <si>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</si>
  <si>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</si>
  <si>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</si>
  <si>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</si>
  <si>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</si>
  <si>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</si>
  <si>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</si>
  <si>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</si>
  <si>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</si>
  <si>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</si>
  <si>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</si>
  <si>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</si>
  <si>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</si>
  <si>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</si>
  <si>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</si>
  <si>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</si>
  <si>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</si>
  <si>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</si>
  <si>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</si>
  <si>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</si>
  <si>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</si>
  <si>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</si>
  <si>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</si>
  <si>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</si>
  <si>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</si>
  <si>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</si>
  <si>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</si>
  <si>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</si>
  <si>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</si>
  <si>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</si>
  <si>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</si>
  <si>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</si>
  <si>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</si>
  <si>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</si>
  <si>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</si>
  <si>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</si>
  <si>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</si>
  <si>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</si>
  <si>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</si>
  <si>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</si>
  <si>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</si>
  <si>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</si>
  <si>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</si>
  <si>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</si>
  <si>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</si>
  <si>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</si>
  <si>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</si>
  <si>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</si>
  <si>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</si>
  <si>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</si>
  <si>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</si>
  <si>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</si>
  <si>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</si>
  <si>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</si>
  <si>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</si>
  <si>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</si>
  <si>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</si>
  <si>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</si>
  <si>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</si>
  <si>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</si>
  <si>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</si>
  <si>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</si>
  <si>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</si>
  <si>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</si>
  <si>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</si>
  <si>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</si>
  <si>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</si>
  <si>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</si>
  <si>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</si>
  <si>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</si>
  <si>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</si>
  <si>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</si>
  <si>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</si>
  <si>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</si>
  <si>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</si>
  <si>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</si>
  <si>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</si>
  <si>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</si>
  <si>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</si>
  <si>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</si>
  <si>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</si>
  <si>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</si>
  <si>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</si>
  <si>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</si>
  <si>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</si>
  <si>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</si>
  <si>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</si>
  <si>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</si>
  <si>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</si>
  <si>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</si>
  <si>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</si>
  <si>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</si>
  <si>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</si>
  <si>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</si>
  <si>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</si>
  <si>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</si>
  <si>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</si>
  <si>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</si>
  <si>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</si>
  <si>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</si>
  <si>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</si>
  <si>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</si>
  <si>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</si>
  <si>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</si>
  <si>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</si>
  <si>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</si>
  <si>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</si>
  <si>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</si>
  <si>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</si>
  <si>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</si>
  <si>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</si>
  <si>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</si>
  <si>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</si>
  <si>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</si>
  <si>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</si>
  <si>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</si>
  <si>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</si>
  <si>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</si>
  <si>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</si>
  <si>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</si>
  <si>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</si>
  <si>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</si>
  <si>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</si>
  <si>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</si>
  <si>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</si>
  <si>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</si>
  <si>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</si>
  <si>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</si>
  <si>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</si>
  <si>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</si>
  <si>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</si>
  <si>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</si>
  <si>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</si>
  <si>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</si>
  <si>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</si>
  <si>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</si>
  <si>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</si>
  <si>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</si>
  <si>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</si>
  <si>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</si>
  <si>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</si>
  <si>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</si>
  <si>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</si>
  <si>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</si>
  <si>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</si>
  <si>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</si>
  <si>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</si>
  <si>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</si>
  <si>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</si>
  <si>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</si>
  <si>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</si>
  <si>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</si>
  <si>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</si>
  <si>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</si>
  <si>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</si>
  <si>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</si>
  <si>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</si>
  <si>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</si>
  <si>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</si>
  <si>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</si>
  <si>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</si>
  <si>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</si>
  <si>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</si>
  <si>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</si>
  <si>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</si>
  <si>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</si>
  <si>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</si>
  <si>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</si>
  <si>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</si>
  <si>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</si>
  <si>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</si>
  <si>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</si>
  <si>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</si>
  <si>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</si>
  <si>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</si>
  <si>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</si>
  <si>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</si>
  <si>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</si>
  <si>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</si>
  <si>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</si>
  <si>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</si>
  <si>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</si>
  <si>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</si>
  <si>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</si>
  <si>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</si>
  <si>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</si>
  <si>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</si>
  <si>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</si>
  <si>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</si>
  <si>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</si>
  <si>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</si>
  <si>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</si>
  <si>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</si>
  <si>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</si>
  <si>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</si>
  <si>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</si>
  <si>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</si>
  <si>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</si>
  <si>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</si>
  <si>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</si>
  <si>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</si>
  <si>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</si>
  <si>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</si>
  <si>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</si>
  <si>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</si>
  <si>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</si>
  <si>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</si>
  <si>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</si>
  <si>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</si>
  <si>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</si>
  <si>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</si>
  <si>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</si>
  <si>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</si>
  <si>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</si>
  <si>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</si>
  <si>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</si>
  <si>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</si>
  <si>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</si>
  <si>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</si>
  <si>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</si>
  <si>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</si>
  <si>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</si>
  <si>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</si>
  <si>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</si>
  <si>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</si>
  <si>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</si>
  <si>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</si>
  <si>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</si>
  <si>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</si>
  <si>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</si>
  <si>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</si>
  <si>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</si>
  <si>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</si>
  <si>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</si>
  <si>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</si>
  <si>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</si>
  <si>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</si>
  <si>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</si>
  <si>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</si>
  <si>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</si>
  <si>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</si>
  <si>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</si>
  <si>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</si>
  <si>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</si>
  <si>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</si>
  <si>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</si>
  <si>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</si>
  <si>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</si>
  <si>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</si>
  <si>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</si>
  <si>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</si>
  <si>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</si>
  <si>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</si>
  <si>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</si>
  <si>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</si>
  <si>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</si>
  <si>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</si>
  <si>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</si>
  <si>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</si>
  <si>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</si>
  <si>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</si>
  <si>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</si>
  <si>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</si>
  <si>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</si>
  <si>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</si>
  <si>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</si>
  <si>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</si>
  <si>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</si>
  <si>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</si>
  <si>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</si>
  <si>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</si>
  <si>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</si>
  <si>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</si>
  <si>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</si>
  <si>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</si>
  <si>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</si>
  <si>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</si>
  <si>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</si>
  <si>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</si>
  <si>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</si>
  <si>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</si>
  <si>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</si>
  <si>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</si>
  <si>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</si>
  <si>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</si>
  <si>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</si>
  <si>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</si>
  <si>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</si>
  <si>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</si>
  <si>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</si>
  <si>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</si>
  <si>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</si>
  <si>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</si>
  <si>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</si>
  <si>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</si>
  <si>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</si>
  <si>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</si>
  <si>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</si>
  <si>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</si>
  <si>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</si>
  <si>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</si>
  <si>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</si>
  <si>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</si>
  <si>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</si>
  <si>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</si>
  <si>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</si>
  <si>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</si>
  <si>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</si>
  <si>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</si>
  <si>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</si>
  <si>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</si>
  <si>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</si>
  <si>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</si>
  <si>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</si>
  <si>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</si>
  <si>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</si>
  <si>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</si>
  <si>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</si>
  <si>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</si>
  <si>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</si>
  <si>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</si>
  <si>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</si>
  <si>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</si>
  <si>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</si>
  <si>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</si>
  <si>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</si>
  <si>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</si>
  <si>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</si>
  <si>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</si>
  <si>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</si>
  <si>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</si>
  <si>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</si>
  <si>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</si>
  <si>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</si>
  <si>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</si>
  <si>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</si>
  <si>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</si>
  <si>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</si>
  <si>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</si>
  <si>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</si>
  <si>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</si>
  <si>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</si>
  <si>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</si>
  <si>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</si>
  <si>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</si>
  <si>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</si>
  <si>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</si>
  <si>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</si>
  <si>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</si>
  <si>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</si>
  <si>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</si>
  <si>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</si>
  <si>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</si>
  <si>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</si>
  <si>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</si>
  <si>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</si>
  <si>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</si>
  <si>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</si>
  <si>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</si>
  <si>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</si>
  <si>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</si>
  <si>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</si>
  <si>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</si>
  <si>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</si>
  <si>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</si>
  <si>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</si>
  <si>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</si>
  <si>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</si>
  <si>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</si>
  <si>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</si>
  <si>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</si>
  <si>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</si>
  <si>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</si>
  <si>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</si>
  <si>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</si>
  <si>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</si>
  <si>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</si>
  <si>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</si>
  <si>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</si>
  <si>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</si>
  <si>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</si>
  <si>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</si>
  <si>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</si>
  <si>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</si>
  <si>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</si>
  <si>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</si>
  <si>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</si>
  <si>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</si>
  <si>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</si>
  <si>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</si>
  <si>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</si>
  <si>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</si>
  <si>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</si>
  <si>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</si>
  <si>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</si>
  <si>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</si>
  <si>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</si>
  <si>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</si>
  <si>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</si>
  <si>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</si>
  <si>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</si>
  <si>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</si>
  <si>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</si>
  <si>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</si>
  <si>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</si>
  <si>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</si>
  <si>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</si>
  <si>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</si>
  <si>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</si>
  <si>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</si>
  <si>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</si>
  <si>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</si>
  <si>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</si>
  <si>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</si>
  <si>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</si>
  <si>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</si>
  <si>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</si>
  <si>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</si>
  <si>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</si>
  <si>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</si>
  <si>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</si>
  <si>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</si>
  <si>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</si>
  <si>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</si>
  <si>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</si>
  <si>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</si>
  <si>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</si>
  <si>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</si>
  <si>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</si>
  <si>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</si>
  <si>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</si>
  <si>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</si>
  <si>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</si>
  <si>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</si>
  <si>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</si>
  <si>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</si>
  <si>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</si>
  <si>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</si>
  <si>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</si>
  <si>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</si>
  <si>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</si>
  <si>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</si>
  <si>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</si>
  <si>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</si>
  <si>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</si>
  <si>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</si>
  <si>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</si>
  <si>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</si>
  <si>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</si>
  <si>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</si>
  <si>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</si>
  <si>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</si>
  <si>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</si>
  <si>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</si>
  <si>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</si>
  <si>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</si>
  <si>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</si>
  <si>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</si>
  <si>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</si>
  <si>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</si>
  <si>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</si>
  <si>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</si>
  <si>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</si>
  <si>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</si>
  <si>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</si>
  <si>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</si>
  <si>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</si>
  <si>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</si>
  <si>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</si>
  <si>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</si>
  <si>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</si>
  <si>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</si>
  <si>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</si>
  <si>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</si>
  <si>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</si>
  <si>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</si>
  <si>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</si>
  <si>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</si>
  <si>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</si>
  <si>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</si>
  <si>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</si>
  <si>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</si>
  <si>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</si>
  <si>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</si>
  <si>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</si>
  <si>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</si>
  <si>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</si>
  <si>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</si>
  <si>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</si>
  <si>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</si>
  <si>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</si>
  <si>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</si>
  <si>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</si>
  <si>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</si>
  <si>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</si>
  <si>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</si>
  <si>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</si>
  <si>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</si>
  <si>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</si>
  <si>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</si>
  <si>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</si>
  <si>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</si>
  <si>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</si>
  <si>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</si>
  <si>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</si>
  <si>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</si>
  <si>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</si>
  <si>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</si>
  <si>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</si>
  <si>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</si>
  <si>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</si>
  <si>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</si>
  <si>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</si>
  <si>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</si>
  <si>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</si>
  <si>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</si>
  <si>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</si>
  <si>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</si>
  <si>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</si>
  <si>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</si>
  <si>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</si>
  <si>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</si>
  <si>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</si>
  <si>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</si>
  <si>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</si>
  <si>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</si>
  <si>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</si>
  <si>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</si>
  <si>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</si>
  <si>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</si>
  <si>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</si>
  <si>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</si>
  <si>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</si>
  <si>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</si>
  <si>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</si>
  <si>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</si>
  <si>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</si>
  <si>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</si>
  <si>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</si>
  <si>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</si>
  <si>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</si>
  <si>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</si>
  <si>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</si>
  <si>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</si>
  <si>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</si>
  <si>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</si>
  <si>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</si>
  <si>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</si>
  <si>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</si>
  <si>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</si>
  <si>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</si>
  <si>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</si>
  <si>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</si>
  <si>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</si>
  <si>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</si>
  <si>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</si>
  <si>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</si>
  <si>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</si>
  <si>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</si>
  <si>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</si>
  <si>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</si>
  <si>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</si>
  <si>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</si>
  <si>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</si>
  <si>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</si>
  <si>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</si>
  <si>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</si>
  <si>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</si>
  <si>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</si>
  <si>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</si>
  <si>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</si>
  <si>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</si>
  <si>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</si>
  <si>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</si>
  <si>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</si>
  <si>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</si>
  <si>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</si>
  <si>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</si>
  <si>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</si>
  <si>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</si>
  <si>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</si>
  <si>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</si>
  <si>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</si>
  <si>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</si>
  <si>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</si>
  <si>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</si>
  <si>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</si>
  <si>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</si>
  <si>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</si>
  <si>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</si>
  <si>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</si>
  <si>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</si>
  <si>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</si>
  <si>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</si>
  <si>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</si>
  <si>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</si>
  <si>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</si>
  <si>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</si>
  <si>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</si>
  <si>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</si>
  <si>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</si>
  <si>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</si>
  <si>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</si>
  <si>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</si>
  <si>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</si>
  <si>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</si>
  <si>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</si>
  <si>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</si>
  <si>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</si>
  <si>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</si>
  <si>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</si>
  <si>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</si>
  <si>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</si>
  <si>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</si>
  <si>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</si>
  <si>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</si>
  <si>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</si>
  <si>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</si>
  <si>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</si>
  <si>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</si>
  <si>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</si>
  <si>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</si>
  <si>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</si>
  <si>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</si>
  <si>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</si>
  <si>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</si>
  <si>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</si>
  <si>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</si>
  <si>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</si>
  <si>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</si>
  <si>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</si>
  <si>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</si>
  <si>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</si>
  <si>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</si>
  <si>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</si>
  <si>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</si>
  <si>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</si>
  <si>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</si>
  <si>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</si>
  <si>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</si>
  <si>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</si>
  <si>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</si>
  <si>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</si>
  <si>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</si>
  <si>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</si>
  <si>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</si>
  <si>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</si>
  <si>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</si>
  <si>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</si>
  <si>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</si>
  <si>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</si>
  <si>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</si>
  <si>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</si>
  <si>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</si>
  <si>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</si>
  <si>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</si>
  <si>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</si>
  <si>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</si>
  <si>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</si>
  <si>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</si>
  <si>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</si>
  <si>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</si>
  <si>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</si>
  <si>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</si>
  <si>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</si>
  <si>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</si>
  <si>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</si>
  <si>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</si>
  <si>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</si>
  <si>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</si>
  <si>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</si>
  <si>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</si>
  <si>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</si>
  <si>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</si>
  <si>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</si>
  <si>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</si>
  <si>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</si>
  <si>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</si>
  <si>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</si>
  <si>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</si>
  <si>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</si>
  <si>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</si>
  <si>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</si>
  <si>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</si>
  <si>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</si>
  <si>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</si>
  <si>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</si>
  <si>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</si>
  <si>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</si>
  <si>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</si>
  <si>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</si>
  <si>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</si>
  <si>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</si>
  <si>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</si>
  <si>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</si>
  <si>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</si>
  <si>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</si>
  <si>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</si>
  <si>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</si>
  <si>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</si>
  <si>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</si>
  <si>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</si>
  <si>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</si>
  <si>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</si>
  <si>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</si>
  <si>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</si>
  <si>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</si>
  <si>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</si>
  <si>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</si>
  <si>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</si>
  <si>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</si>
  <si>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</si>
  <si>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</si>
  <si>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</si>
  <si>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</si>
  <si>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</si>
  <si>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</si>
  <si>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</si>
  <si>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</si>
  <si>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</si>
  <si>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</si>
  <si>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</si>
  <si>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</si>
  <si>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</si>
  <si>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</si>
  <si>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</si>
  <si>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</si>
  <si>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</si>
  <si>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</si>
  <si>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</si>
  <si>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</si>
  <si>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</si>
  <si>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</si>
  <si>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</si>
  <si>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</si>
  <si>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</si>
  <si>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</si>
  <si>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</si>
  <si>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</si>
  <si>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</si>
  <si>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</si>
  <si>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</si>
  <si>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</si>
  <si>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</si>
  <si>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</si>
  <si>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</si>
  <si>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</si>
  <si>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</si>
  <si>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</si>
  <si>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</si>
  <si>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</si>
  <si>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</si>
  <si>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</si>
  <si>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</si>
  <si>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</si>
  <si>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</si>
  <si>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</si>
  <si>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</si>
  <si>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</si>
  <si>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</si>
  <si>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</si>
  <si>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</si>
  <si>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</si>
  <si>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</si>
  <si>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</si>
  <si>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</si>
  <si>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</si>
  <si>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</si>
  <si>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</si>
  <si>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</si>
  <si>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</si>
  <si>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</si>
  <si>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</si>
  <si>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</si>
  <si>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</si>
  <si>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</si>
  <si>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</si>
  <si>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</si>
  <si>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</si>
  <si>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</si>
  <si>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</si>
  <si>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</si>
  <si>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</si>
  <si>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</si>
  <si>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</si>
  <si>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</si>
  <si>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</si>
  <si>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</si>
  <si>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</si>
  <si>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</si>
  <si>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</si>
  <si>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</si>
  <si>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</si>
  <si>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</si>
  <si>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</si>
  <si>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</si>
  <si>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</si>
  <si>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</si>
  <si>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</si>
  <si>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</si>
  <si>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</si>
  <si>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</si>
  <si>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</si>
  <si>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</si>
  <si>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</si>
  <si>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</si>
  <si>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</si>
  <si>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</si>
  <si>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</si>
  <si>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</si>
  <si>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</si>
  <si>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</si>
  <si>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</si>
  <si>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</si>
  <si>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</si>
  <si>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</si>
  <si>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</si>
  <si>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</si>
  <si>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</si>
  <si>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</si>
  <si>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</si>
  <si>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</si>
  <si>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</si>
  <si>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</si>
  <si>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</si>
  <si>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</si>
  <si>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</si>
  <si>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</si>
  <si>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</si>
  <si>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</si>
  <si>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</si>
  <si>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</si>
  <si>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</si>
  <si>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</si>
  <si>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</si>
  <si>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</si>
  <si>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</si>
  <si>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</si>
  <si>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</si>
  <si>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</si>
  <si>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</si>
  <si>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</si>
  <si>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</si>
  <si>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</si>
  <si>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</si>
  <si>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</si>
  <si>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</si>
  <si>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</si>
  <si>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</si>
  <si>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</si>
  <si>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</si>
  <si>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</si>
  <si>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</si>
  <si>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</si>
  <si>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</si>
  <si>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</si>
  <si>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</si>
  <si>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</si>
  <si>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</si>
  <si>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</si>
  <si>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</si>
  <si>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</si>
  <si>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</si>
  <si>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</si>
  <si>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</si>
  <si>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</si>
  <si>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</si>
  <si>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</si>
  <si>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</si>
  <si>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</si>
  <si>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</si>
  <si>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</si>
  <si>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</si>
  <si>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</si>
  <si>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</si>
  <si>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</si>
  <si>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</si>
  <si>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</si>
  <si>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</si>
  <si>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</si>
  <si>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</si>
  <si>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</si>
  <si>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</si>
  <si>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</si>
  <si>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</si>
  <si>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</si>
  <si>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</si>
  <si>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</si>
  <si>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</si>
  <si>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</si>
  <si>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</si>
  <si>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</si>
  <si>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</si>
  <si>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</si>
  <si>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</si>
  <si>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</si>
  <si>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</si>
  <si>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</si>
  <si>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</si>
  <si>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</si>
  <si>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</si>
  <si>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</si>
  <si>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</si>
  <si>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</si>
  <si>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</si>
  <si>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</si>
  <si>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</si>
  <si>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</si>
  <si>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</si>
  <si>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</si>
  <si>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</si>
  <si>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</si>
  <si>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</si>
  <si>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</si>
  <si>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</si>
  <si>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</si>
  <si>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</si>
  <si>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</si>
  <si>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</si>
  <si>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</si>
  <si>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</si>
  <si>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</si>
  <si>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</si>
  <si>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</si>
  <si>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</si>
  <si>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</si>
  <si>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</si>
  <si>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</si>
  <si>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</si>
  <si>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</si>
  <si>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</si>
  <si>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</si>
  <si>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</si>
  <si>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</si>
  <si>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</si>
  <si>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</si>
  <si>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</si>
  <si>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</si>
  <si>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</si>
  <si>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</si>
  <si>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</si>
  <si>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</si>
  <si>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</si>
  <si>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</si>
  <si>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</si>
  <si>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</si>
  <si>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</si>
  <si>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</si>
  <si>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</si>
  <si>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</si>
  <si>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</si>
  <si>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</si>
  <si>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</si>
  <si>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</si>
  <si>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</si>
  <si>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</si>
  <si>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</si>
  <si>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</si>
  <si>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</si>
  <si>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</si>
  <si>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</si>
  <si>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</si>
  <si>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</si>
  <si>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</si>
  <si>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</si>
  <si>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</si>
  <si>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</si>
  <si>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</si>
  <si>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</si>
  <si>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</si>
  <si>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</si>
  <si>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</si>
  <si>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</si>
  <si>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</si>
  <si>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</si>
  <si>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</si>
  <si>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</si>
  <si>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</si>
  <si>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</si>
  <si>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</si>
  <si>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</si>
  <si>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</si>
  <si>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</si>
  <si>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</si>
  <si>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</si>
  <si>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</si>
  <si>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</si>
  <si>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</si>
  <si>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</si>
  <si>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</si>
  <si>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</si>
  <si>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</si>
  <si>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</si>
  <si>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</si>
  <si>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</si>
  <si>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</si>
  <si>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</si>
  <si>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</si>
  <si>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</si>
  <si>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</si>
  <si>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</si>
  <si>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</si>
  <si>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</si>
  <si>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</si>
  <si>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</si>
  <si>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</si>
  <si>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</si>
  <si>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</si>
  <si>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</si>
  <si>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</si>
  <si>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</si>
  <si>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</si>
  <si>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</si>
  <si>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</si>
  <si>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</si>
  <si>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</si>
  <si>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</si>
  <si>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</si>
  <si>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</si>
  <si>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</si>
  <si>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</si>
  <si>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</si>
  <si>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</si>
  <si>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</si>
  <si>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</si>
  <si>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</si>
  <si>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</si>
  <si>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</si>
  <si>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</si>
  <si>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</si>
  <si>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</si>
  <si>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</si>
  <si>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</si>
  <si>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</si>
  <si>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</si>
  <si>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</si>
  <si>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</si>
  <si>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</si>
  <si>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</si>
  <si>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</si>
  <si>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</si>
  <si>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</si>
  <si>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</si>
  <si>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</si>
  <si>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</si>
  <si>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</si>
  <si>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</si>
  <si>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</si>
  <si>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</si>
  <si>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</si>
  <si>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</si>
  <si>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</si>
  <si>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</si>
  <si>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</si>
  <si>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</si>
  <si>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</si>
  <si>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</si>
  <si>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</si>
  <si>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</si>
  <si>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</si>
  <si>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</si>
  <si>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</si>
  <si>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</si>
  <si>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</si>
  <si>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</si>
  <si>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</si>
  <si>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</si>
  <si>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</si>
  <si>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</si>
  <si>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</si>
  <si>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</si>
  <si>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</si>
  <si>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</si>
  <si>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</si>
  <si>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</si>
  <si>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</si>
  <si>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</si>
  <si>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</si>
  <si>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</si>
  <si>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</si>
  <si>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</si>
  <si>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</si>
  <si>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</si>
  <si>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</si>
  <si>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</si>
  <si>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</si>
  <si>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</si>
  <si>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</si>
  <si>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</si>
  <si>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</si>
  <si>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</si>
  <si>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</si>
  <si>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</si>
  <si>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</si>
  <si>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</si>
  <si>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</si>
  <si>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</si>
  <si>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</si>
  <si>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</si>
  <si>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</si>
  <si>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</si>
  <si>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</si>
  <si>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</si>
  <si>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</si>
  <si>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</si>
  <si>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</si>
  <si>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</si>
  <si>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</si>
  <si>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</si>
  <si>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</si>
  <si>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</si>
  <si>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</si>
  <si>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</si>
  <si>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</si>
  <si>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</si>
  <si>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</si>
  <si>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</si>
  <si>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</si>
  <si>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</si>
  <si>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</si>
  <si>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</si>
  <si>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</si>
  <si>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</si>
  <si>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</si>
  <si>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</si>
  <si>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</si>
  <si>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</si>
  <si>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</si>
  <si>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</si>
  <si>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</si>
  <si>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</si>
  <si>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</si>
  <si>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</si>
  <si>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</si>
  <si>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</si>
  <si>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</si>
  <si>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</si>
  <si>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</si>
  <si>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</si>
  <si>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</si>
  <si>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</si>
  <si>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</si>
  <si>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</si>
  <si>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</si>
  <si>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</si>
  <si>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</si>
  <si>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</si>
  <si>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</si>
  <si>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</si>
  <si>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</si>
  <si>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</si>
  <si>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</si>
  <si>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</si>
  <si>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</si>
  <si>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</si>
  <si>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</si>
  <si>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</si>
  <si>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</si>
  <si>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</si>
  <si>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</si>
  <si>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</si>
  <si>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</si>
  <si>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</si>
  <si>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</si>
  <si>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</si>
  <si>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</si>
  <si>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</si>
  <si>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</si>
  <si>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</si>
  <si>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</si>
  <si>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</si>
  <si>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</si>
  <si>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</si>
  <si>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</si>
  <si>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</si>
  <si>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</si>
  <si>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</si>
  <si>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</si>
  <si>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</si>
  <si>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</si>
  <si>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</si>
  <si>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</si>
  <si>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</si>
  <si>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</si>
  <si>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</si>
  <si>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</si>
  <si>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</si>
  <si>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</si>
  <si>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</si>
  <si>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</si>
  <si>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</si>
  <si>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</si>
  <si>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</si>
  <si>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</si>
  <si>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</si>
  <si>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</si>
  <si>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</si>
  <si>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</si>
  <si>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</si>
  <si>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</si>
  <si>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</si>
  <si>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</si>
  <si>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</si>
  <si>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</si>
  <si>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</si>
  <si>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</si>
  <si>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</si>
  <si>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</si>
  <si>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</si>
  <si>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</si>
  <si>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</si>
  <si>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</si>
  <si>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</si>
  <si>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</si>
  <si>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</si>
  <si>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</si>
  <si>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</si>
  <si>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</si>
  <si>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</si>
  <si>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</si>
  <si>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</si>
  <si>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</si>
  <si>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</si>
  <si>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</si>
  <si>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</si>
  <si>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</si>
  <si>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</si>
  <si>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</si>
  <si>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</si>
  <si>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</si>
  <si>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</si>
  <si>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</si>
  <si>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</si>
  <si>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</si>
  <si>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</si>
  <si>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</si>
  <si>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</si>
  <si>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</si>
  <si>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</si>
  <si>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</si>
  <si>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</si>
  <si>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</si>
  <si>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</si>
  <si>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</si>
  <si>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</si>
  <si>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</si>
  <si>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</si>
  <si>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</si>
  <si>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</si>
  <si>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</si>
  <si>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</si>
  <si>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</si>
  <si>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</si>
  <si>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</si>
  <si>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</si>
  <si>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</si>
  <si>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</si>
  <si>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</si>
  <si>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</si>
  <si>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</si>
  <si>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</si>
  <si>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</si>
  <si>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</si>
  <si>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</si>
  <si>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</si>
  <si>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</si>
  <si>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</si>
  <si>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</si>
  <si>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</si>
  <si>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</si>
  <si>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</si>
  <si>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</si>
  <si>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</si>
  <si>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</si>
  <si>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</si>
  <si>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</si>
  <si>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</si>
  <si>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</si>
  <si>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</si>
  <si>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</si>
  <si>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</si>
  <si>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</si>
  <si>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</si>
  <si>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</si>
  <si>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</si>
  <si>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</si>
  <si>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</si>
  <si>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</si>
  <si>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</si>
  <si>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</si>
  <si>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</si>
  <si>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</si>
  <si>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</si>
  <si>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</si>
  <si>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</si>
  <si>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</si>
  <si>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</si>
  <si>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</si>
  <si>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</si>
  <si>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</si>
  <si>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</si>
  <si>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</si>
  <si>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</si>
  <si>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</si>
  <si>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</si>
  <si>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</si>
  <si>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</si>
  <si>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</si>
  <si>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</si>
  <si>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</si>
  <si>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</si>
  <si>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</si>
  <si>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</si>
  <si>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</si>
  <si>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</si>
  <si>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</si>
  <si>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</si>
  <si>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</si>
  <si>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</si>
  <si>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</si>
  <si>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</si>
  <si>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</si>
  <si>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</si>
  <si>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</si>
  <si>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</si>
  <si>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</si>
  <si>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</si>
  <si>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</si>
  <si>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</si>
  <si>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</si>
  <si>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</si>
  <si>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</si>
  <si>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</si>
  <si>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</si>
  <si>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</si>
  <si>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</si>
  <si>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</si>
  <si>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</si>
  <si>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</si>
  <si>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</si>
  <si>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</si>
  <si>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</si>
  <si>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</si>
  <si>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</si>
  <si>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</si>
  <si>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</si>
  <si>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</si>
  <si>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</si>
  <si>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</si>
  <si>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</si>
  <si>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</si>
  <si>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</si>
  <si>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</si>
  <si>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</si>
  <si>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</si>
  <si>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</si>
  <si>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</si>
  <si>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</si>
  <si>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</si>
  <si>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</si>
  <si>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</si>
  <si>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</si>
  <si>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</si>
  <si>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</si>
  <si>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</si>
  <si>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</si>
  <si>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</si>
  <si>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</si>
  <si>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</si>
  <si>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</si>
  <si>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</si>
  <si>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</si>
  <si>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</si>
  <si>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</si>
  <si>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</si>
  <si>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</si>
  <si>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</si>
  <si>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</si>
  <si>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</si>
  <si>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</si>
  <si>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</si>
  <si>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</si>
  <si>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</si>
  <si>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</si>
  <si>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</si>
  <si>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</si>
  <si>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</si>
  <si>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</si>
  <si>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</si>
  <si>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</si>
  <si>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</si>
  <si>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</si>
  <si>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</si>
  <si>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</si>
  <si>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</si>
  <si>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</si>
  <si>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</si>
  <si>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</si>
  <si>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</si>
  <si>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</si>
  <si>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</si>
  <si>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</si>
  <si>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</si>
  <si>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</si>
  <si>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</si>
  <si>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</si>
  <si>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</si>
  <si>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</si>
  <si>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</si>
  <si>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</si>
  <si>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</si>
  <si>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</si>
  <si>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</si>
  <si>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</si>
  <si>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</si>
  <si>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</si>
  <si>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</si>
  <si>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</si>
  <si>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</si>
  <si>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</si>
  <si>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</si>
  <si>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</si>
  <si>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</si>
  <si>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</si>
  <si>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</si>
  <si>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</si>
  <si>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</si>
  <si>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</si>
  <si>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</si>
  <si>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</si>
  <si>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</si>
  <si>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</si>
  <si>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</si>
  <si>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</si>
  <si>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</si>
  <si>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</si>
  <si>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</si>
  <si>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</si>
  <si>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</si>
  <si>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</si>
  <si>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</si>
  <si>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</si>
  <si>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</si>
  <si>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</si>
  <si>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</si>
  <si>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</si>
  <si>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</si>
  <si>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</si>
  <si>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</si>
  <si>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</si>
  <si>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</si>
  <si>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</si>
  <si>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</si>
  <si>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</si>
  <si>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</si>
  <si>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</si>
  <si>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</si>
  <si>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</si>
  <si>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</si>
  <si>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</si>
  <si>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</si>
  <si>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</si>
  <si>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</si>
  <si>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</si>
  <si>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</si>
  <si>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</si>
  <si>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</si>
  <si>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</si>
  <si>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</si>
  <si>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</si>
  <si>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</si>
  <si>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</si>
  <si>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</si>
  <si>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</si>
  <si>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</si>
  <si>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</si>
  <si>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</si>
  <si>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</si>
  <si>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</si>
  <si>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</si>
  <si>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</si>
  <si>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</si>
  <si>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</si>
  <si>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</si>
  <si>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</si>
  <si>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</si>
  <si>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</si>
  <si>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</si>
  <si>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</si>
  <si>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</si>
  <si>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</si>
  <si>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</si>
  <si>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</si>
  <si>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</si>
  <si>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</si>
  <si>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</si>
  <si>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</si>
  <si>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</si>
  <si>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</si>
  <si>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</si>
  <si>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</si>
  <si>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</si>
  <si>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</si>
  <si>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</si>
  <si>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</si>
  <si>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</si>
  <si>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</si>
  <si>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</si>
  <si>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</si>
  <si>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</si>
  <si>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</si>
  <si>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</si>
  <si>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</si>
  <si>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</si>
  <si>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</si>
  <si>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</si>
  <si>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</si>
  <si>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</si>
  <si>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</si>
  <si>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</si>
  <si>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</si>
  <si>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</si>
  <si>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</si>
  <si>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</si>
  <si>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</si>
  <si>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</si>
  <si>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</si>
  <si>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</si>
  <si>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</si>
  <si>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</si>
  <si>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</si>
  <si>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</si>
  <si>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</si>
  <si>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</si>
  <si>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</si>
  <si>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</si>
  <si>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</si>
  <si>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</si>
  <si>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</si>
  <si>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</si>
  <si>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</si>
  <si>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</si>
  <si>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</si>
  <si>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</si>
  <si>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</si>
  <si>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</si>
  <si>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</si>
  <si>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</si>
  <si>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</si>
  <si>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</si>
  <si>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</si>
  <si>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</si>
  <si>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</si>
  <si>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</si>
  <si>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</si>
  <si>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</si>
  <si>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</si>
  <si>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</si>
  <si>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</si>
  <si>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</si>
  <si>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</si>
  <si>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</si>
  <si>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</si>
  <si>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</si>
  <si>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</si>
  <si>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</si>
  <si>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</si>
  <si>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</si>
  <si>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</si>
  <si>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</si>
  <si>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</si>
  <si>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</si>
  <si>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</si>
  <si>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</si>
  <si>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</si>
  <si>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</si>
  <si>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</si>
  <si>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</si>
  <si>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</si>
  <si>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</si>
  <si>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</si>
  <si>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</si>
  <si>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</si>
  <si>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</si>
  <si>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</si>
  <si>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</si>
  <si>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</si>
  <si>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</si>
  <si>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</si>
  <si>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</si>
  <si>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</si>
  <si>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</si>
  <si>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</si>
  <si>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</si>
  <si>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</si>
  <si>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</si>
  <si>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</si>
  <si>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</si>
  <si>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</si>
  <si>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</si>
  <si>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</si>
  <si>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</si>
  <si>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</si>
  <si>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</si>
  <si>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</si>
  <si>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</si>
  <si>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</si>
  <si>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</si>
  <si>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</si>
  <si>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</si>
  <si>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</si>
  <si>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</si>
  <si>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</si>
  <si>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</si>
  <si>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</si>
  <si>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</si>
  <si>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</si>
  <si>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</si>
  <si>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</si>
  <si>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</si>
  <si>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</si>
  <si>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</si>
  <si>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</si>
  <si>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</si>
  <si>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</si>
  <si>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</si>
  <si>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</si>
  <si>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</si>
  <si>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</si>
  <si>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</si>
  <si>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</si>
  <si>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</si>
  <si>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</si>
  <si>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</si>
  <si>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</si>
  <si>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</si>
  <si>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</si>
  <si>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</si>
  <si>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</si>
  <si>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</si>
  <si>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</si>
  <si>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</si>
  <si>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</si>
  <si>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</si>
  <si>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</si>
  <si>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</si>
  <si>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</si>
  <si>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</si>
  <si>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</si>
  <si>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</si>
  <si>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</si>
  <si>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</si>
  <si>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</si>
  <si>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</si>
  <si>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</si>
  <si>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</si>
  <si>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</si>
  <si>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</si>
  <si>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</si>
  <si>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</si>
  <si>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</si>
  <si>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</si>
  <si>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</si>
  <si>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</si>
  <si>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</si>
  <si>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</si>
  <si>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</si>
  <si>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</si>
  <si>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</si>
  <si>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</si>
  <si>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</si>
  <si>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</si>
  <si>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</si>
  <si>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</si>
  <si>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</si>
  <si>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</si>
  <si>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</si>
  <si>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</si>
  <si>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</si>
  <si>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</si>
  <si>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</si>
  <si>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</si>
  <si>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</si>
  <si>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</si>
  <si>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</si>
  <si>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</si>
  <si>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</si>
  <si>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</si>
  <si>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</si>
  <si>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</si>
  <si>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</si>
  <si>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</si>
  <si>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</si>
  <si>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</si>
  <si>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</si>
  <si>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</si>
  <si>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</si>
  <si>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</si>
  <si>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</si>
  <si>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</si>
  <si>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</si>
  <si>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</si>
  <si>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</si>
  <si>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</si>
  <si>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</si>
  <si>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</si>
  <si>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</si>
  <si>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</si>
  <si>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</si>
  <si>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</si>
  <si>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</si>
  <si>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</si>
  <si>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</si>
  <si>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</si>
  <si>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</si>
  <si>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</si>
  <si>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</si>
  <si>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</si>
  <si>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</si>
  <si>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</si>
  <si>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</si>
  <si>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</si>
  <si>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</si>
  <si>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</si>
  <si>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</si>
  <si>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</si>
  <si>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</si>
  <si>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</si>
  <si>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</si>
  <si>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</si>
  <si>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</si>
  <si>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</si>
  <si>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</si>
  <si>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</si>
  <si>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</si>
  <si>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</si>
  <si>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</si>
  <si>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</si>
  <si>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</si>
  <si>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</si>
  <si>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</si>
  <si>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</si>
  <si>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</si>
  <si>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</si>
  <si>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</si>
  <si>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</si>
  <si>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</si>
  <si>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</si>
  <si>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</si>
  <si>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</si>
  <si>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</si>
  <si>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</si>
  <si>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</si>
  <si>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</si>
  <si>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</si>
  <si>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</si>
  <si>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</si>
  <si>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</si>
  <si>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</si>
  <si>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</si>
  <si>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</si>
  <si>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</si>
  <si>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</si>
  <si>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</si>
  <si>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</si>
  <si>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</si>
  <si>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</si>
  <si>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</si>
  <si>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</si>
  <si>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</si>
  <si>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</si>
  <si>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</si>
  <si>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</si>
  <si>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</si>
  <si>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</si>
  <si>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</si>
  <si>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</si>
  <si>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</si>
  <si>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</si>
  <si>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</si>
  <si>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</si>
  <si>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</si>
  <si>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</si>
  <si>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</si>
  <si>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</si>
  <si>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</si>
  <si>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</si>
  <si>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</si>
  <si>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</si>
  <si>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</si>
  <si>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</si>
  <si>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</si>
  <si>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</si>
  <si>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</si>
  <si>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</si>
  <si>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</si>
  <si>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</si>
  <si>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</si>
  <si>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</si>
  <si>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</si>
  <si>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</si>
  <si>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</si>
  <si>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</si>
  <si>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</si>
  <si>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</si>
  <si>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</si>
  <si>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</si>
  <si>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</si>
  <si>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</si>
  <si>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</si>
  <si>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</si>
  <si>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</si>
  <si>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</si>
  <si>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</si>
  <si>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</si>
  <si>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</si>
  <si>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</si>
  <si>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</si>
  <si>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</si>
  <si>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</si>
  <si>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</si>
  <si>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</si>
  <si>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</si>
  <si>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</si>
  <si>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</si>
  <si>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</si>
  <si>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</si>
  <si>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</si>
  <si>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</si>
  <si>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</si>
  <si>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</si>
  <si>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</si>
  <si>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</si>
  <si>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</si>
  <si>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</si>
  <si>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</si>
  <si>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</si>
  <si>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</si>
  <si>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</si>
  <si>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</si>
  <si>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</si>
  <si>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</si>
  <si>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</si>
  <si>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</si>
  <si>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</si>
  <si>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</si>
  <si>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</si>
  <si>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</si>
  <si>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</si>
  <si>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</si>
  <si>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</si>
  <si>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</si>
  <si>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</si>
  <si>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</si>
  <si>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</si>
  <si>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</si>
  <si>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</si>
  <si>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</si>
  <si>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</si>
  <si>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</si>
  <si>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</si>
  <si>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</si>
  <si>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</si>
  <si>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</si>
  <si>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</si>
  <si>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</si>
  <si>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</si>
  <si>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</si>
  <si>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</si>
  <si>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</si>
  <si>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</si>
  <si>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</si>
  <si>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</si>
  <si>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</si>
  <si>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</si>
  <si>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</si>
  <si>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</si>
  <si>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</si>
  <si>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</si>
  <si>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</si>
  <si>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</si>
  <si>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</si>
  <si>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</si>
  <si>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</si>
  <si>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</si>
  <si>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</si>
  <si>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</si>
  <si>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</si>
  <si>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</si>
  <si>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</si>
  <si>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</si>
  <si>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</si>
  <si>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</si>
  <si>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</si>
  <si>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</si>
  <si>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</si>
  <si>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</si>
  <si>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</si>
  <si>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</si>
  <si>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</si>
  <si>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</si>
  <si>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</si>
  <si>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</si>
  <si>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</si>
  <si>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</si>
  <si>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</si>
  <si>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</si>
  <si>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</si>
  <si>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</si>
  <si>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</si>
  <si>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</si>
  <si>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</si>
  <si>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</si>
  <si>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</si>
  <si>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</si>
  <si>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</si>
  <si>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</si>
  <si>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</si>
  <si>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</si>
  <si>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</si>
  <si>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</si>
  <si>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</si>
  <si>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</si>
  <si>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</si>
  <si>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</si>
  <si>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</si>
  <si>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</si>
  <si>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</si>
  <si>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</si>
  <si>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</si>
  <si>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</si>
  <si>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</si>
  <si>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</si>
  <si>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</si>
  <si>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</si>
  <si>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</si>
  <si>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</si>
  <si>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</si>
  <si>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</si>
  <si>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</si>
  <si>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</si>
  <si>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</si>
  <si>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</si>
  <si>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</si>
  <si>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</si>
  <si>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</si>
  <si>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</si>
  <si>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</si>
  <si>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</si>
  <si>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</si>
  <si>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</si>
  <si>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</si>
  <si>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</si>
  <si>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</si>
  <si>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</si>
  <si>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</si>
  <si>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</si>
  <si>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</si>
  <si>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</si>
  <si>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</si>
  <si>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</si>
  <si>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</si>
  <si>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</si>
  <si>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</si>
  <si>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</si>
  <si>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</si>
  <si>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</si>
  <si>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</si>
  <si>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</si>
  <si>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</si>
  <si>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</si>
  <si>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</si>
  <si>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</si>
  <si>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</si>
  <si>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</si>
  <si>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</si>
  <si>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</si>
  <si>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</si>
  <si>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</si>
  <si>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</si>
  <si>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</si>
  <si>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</si>
  <si>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</si>
  <si>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</si>
  <si>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</si>
  <si>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</si>
  <si>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</si>
  <si>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</si>
  <si>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</si>
  <si>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</si>
  <si>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</si>
  <si>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</si>
  <si>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</si>
  <si>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</si>
  <si>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</si>
  <si>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</si>
  <si>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</si>
  <si>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</si>
  <si>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</si>
  <si>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</si>
  <si>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</si>
  <si>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</si>
  <si>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</si>
  <si>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</si>
  <si>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</si>
  <si>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</si>
  <si>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</si>
  <si>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</si>
  <si>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</si>
  <si>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</si>
  <si>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</si>
  <si>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</si>
  <si>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</si>
  <si>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</si>
  <si>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</si>
  <si>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</si>
  <si>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</si>
  <si>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</si>
  <si>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</si>
  <si>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</si>
  <si>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</si>
  <si>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</si>
  <si>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</si>
  <si>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</si>
  <si>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</si>
  <si>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</si>
  <si>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</si>
  <si>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</si>
  <si>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</si>
  <si>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</si>
  <si>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</si>
  <si>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</si>
  <si>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</si>
  <si>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</si>
  <si>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</si>
  <si>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</si>
  <si>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</si>
  <si>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</si>
  <si>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</si>
  <si>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</si>
  <si>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</si>
  <si>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</si>
  <si>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</si>
  <si>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</si>
  <si>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</si>
  <si>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</si>
  <si>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</si>
  <si>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</si>
  <si>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</si>
  <si>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</si>
  <si>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</si>
  <si>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</si>
  <si>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</si>
  <si>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</si>
  <si>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</si>
  <si>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</si>
  <si>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</si>
  <si>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</si>
  <si>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</si>
  <si>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</si>
  <si>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</si>
  <si>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</si>
  <si>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</si>
  <si>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</si>
  <si>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</si>
  <si>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</si>
  <si>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</si>
  <si>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</si>
  <si>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</si>
  <si>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</si>
  <si>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</si>
  <si>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</si>
  <si>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</si>
  <si>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</si>
  <si>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</si>
  <si>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</si>
  <si>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</si>
  <si>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</si>
  <si>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</si>
  <si>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</si>
  <si>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</si>
  <si>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</si>
  <si>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</si>
  <si>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</si>
  <si>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</si>
  <si>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</si>
  <si>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</si>
  <si>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</si>
  <si>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</si>
  <si>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</si>
  <si>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</si>
  <si>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</si>
  <si>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</si>
  <si>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</si>
  <si>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</si>
  <si>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</si>
  <si>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</si>
  <si>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</si>
  <si>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</si>
  <si>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</si>
  <si>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</si>
  <si>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</si>
  <si>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</si>
  <si>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</si>
  <si>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</si>
  <si>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</si>
  <si>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</si>
  <si>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</si>
  <si>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</si>
  <si>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</si>
  <si>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</si>
  <si>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</si>
  <si>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</si>
  <si>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</si>
  <si>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</si>
  <si>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</si>
  <si>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</si>
  <si>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</si>
  <si>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</si>
  <si>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</si>
  <si>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</si>
  <si>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</si>
  <si>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</si>
  <si>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</si>
  <si>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</si>
  <si>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</si>
  <si>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</si>
  <si>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</si>
  <si>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</si>
  <si>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</si>
  <si>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</si>
  <si>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</si>
  <si>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</si>
  <si>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</si>
  <si>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</si>
  <si>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</si>
  <si>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</si>
  <si>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</si>
  <si>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</si>
  <si>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</si>
  <si>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</si>
  <si>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</si>
  <si>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</si>
  <si>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</si>
  <si>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</si>
  <si>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</si>
  <si>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</si>
  <si>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</si>
  <si>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</si>
  <si>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</si>
  <si>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</si>
  <si>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</si>
  <si>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</si>
  <si>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</si>
  <si>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</si>
  <si>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</si>
  <si>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</si>
  <si>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</si>
  <si>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</si>
  <si>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</si>
  <si>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</si>
  <si>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</si>
  <si>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</si>
  <si>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</si>
  <si>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</si>
  <si>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</si>
  <si>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</si>
  <si>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</si>
  <si>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</si>
  <si>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</si>
  <si>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</si>
  <si>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</si>
  <si>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</si>
  <si>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</si>
  <si>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</si>
  <si>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</si>
  <si>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</si>
  <si>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</si>
  <si>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</si>
  <si>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</si>
  <si>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</si>
  <si>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</si>
  <si>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</si>
  <si>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</si>
  <si>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</si>
  <si>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</si>
  <si>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</si>
  <si>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</si>
  <si>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</si>
  <si>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</si>
  <si>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</si>
  <si>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</si>
  <si>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</si>
  <si>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</si>
  <si>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</si>
  <si>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</si>
  <si>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</si>
  <si>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</si>
  <si>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</si>
  <si>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</si>
  <si>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</si>
  <si>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</si>
  <si>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</si>
  <si>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</si>
  <si>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</si>
  <si>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</si>
  <si>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</si>
  <si>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</si>
  <si>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</si>
  <si>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</si>
  <si>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</si>
  <si>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</si>
  <si>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</si>
  <si>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</si>
  <si>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</si>
  <si>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</si>
  <si>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</si>
  <si>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</si>
  <si>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</si>
  <si>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</si>
  <si>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</si>
  <si>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</si>
  <si>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</si>
  <si>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</si>
  <si>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</si>
  <si>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</si>
  <si>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</si>
  <si>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</si>
  <si>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</si>
  <si>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</si>
  <si>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</si>
  <si>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</si>
  <si>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</si>
  <si>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</si>
  <si>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</si>
  <si>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</si>
  <si>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</si>
  <si>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</si>
  <si>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</si>
  <si>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</si>
  <si>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</si>
  <si>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</si>
  <si>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</si>
  <si>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</si>
  <si>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</si>
  <si>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</si>
  <si>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</si>
  <si>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</si>
  <si>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</si>
  <si>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</si>
  <si>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</si>
  <si>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</si>
  <si>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</si>
  <si>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</si>
  <si>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</si>
  <si>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</si>
  <si>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</si>
  <si>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</si>
  <si>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</si>
  <si>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</si>
  <si>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</si>
  <si>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</si>
  <si>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</si>
  <si>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</si>
  <si>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</si>
  <si>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</si>
  <si>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</si>
  <si>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</si>
  <si>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</si>
  <si>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</si>
  <si>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</si>
  <si>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</si>
  <si>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</si>
  <si>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</si>
  <si>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</si>
  <si>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</si>
  <si>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</si>
  <si>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</si>
  <si>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</si>
  <si>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</si>
  <si>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</si>
  <si>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</si>
  <si>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</si>
  <si>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</si>
  <si>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</si>
  <si>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</si>
  <si>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</si>
  <si>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</si>
  <si>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</si>
  <si>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</si>
  <si>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</si>
  <si>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</si>
  <si>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</si>
  <si>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</si>
  <si>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</si>
  <si>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</si>
  <si>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</si>
  <si>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</si>
  <si>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</si>
  <si>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</si>
  <si>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</si>
  <si>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</si>
  <si>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</si>
  <si>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</si>
  <si>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</si>
  <si>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</si>
  <si>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</si>
  <si>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</si>
  <si>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</si>
  <si>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</si>
  <si>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</si>
  <si>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</si>
  <si>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</si>
  <si>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</si>
  <si>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</si>
  <si>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</si>
  <si>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</si>
  <si>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</si>
  <si>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</si>
  <si>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</si>
  <si>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</si>
  <si>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</si>
  <si>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</si>
  <si>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</si>
  <si>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</si>
  <si>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</si>
  <si>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</si>
  <si>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</si>
  <si>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</si>
  <si>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</si>
  <si>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</si>
  <si>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</si>
  <si>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</si>
  <si>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</si>
  <si>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</si>
  <si>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</si>
  <si>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</si>
  <si>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</si>
  <si>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</si>
  <si>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</si>
  <si>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</si>
  <si>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</si>
  <si>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</si>
  <si>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</si>
  <si>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</si>
  <si>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</si>
  <si>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</si>
  <si>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</si>
  <si>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</si>
  <si>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</si>
  <si>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</si>
  <si>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</si>
  <si>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</si>
  <si>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</si>
  <si>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</si>
  <si>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</si>
  <si>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</si>
  <si>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</si>
  <si>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</si>
  <si>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</si>
  <si>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</si>
  <si>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</si>
  <si>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</si>
  <si>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</si>
  <si>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</si>
  <si>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</si>
  <si>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</si>
  <si>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</si>
  <si>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</si>
  <si>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</si>
  <si>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</si>
  <si>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</si>
  <si>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</si>
  <si>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</si>
  <si>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</si>
  <si>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</si>
  <si>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</si>
  <si>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</si>
  <si>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</si>
  <si>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</si>
  <si>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</si>
  <si>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</si>
  <si>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</si>
  <si>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</si>
  <si>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</si>
  <si>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</si>
  <si>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</si>
  <si>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</si>
  <si>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</si>
  <si>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</si>
  <si>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</si>
  <si>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</si>
  <si>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</si>
  <si>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</si>
  <si>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</si>
  <si>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</si>
  <si>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</si>
  <si>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</si>
  <si>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</si>
  <si>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</si>
  <si>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</si>
  <si>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</si>
  <si>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</si>
  <si>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</si>
  <si>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</si>
  <si>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</si>
  <si>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</si>
  <si>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</si>
  <si>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</si>
  <si>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</si>
  <si>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</si>
  <si>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</si>
  <si>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</si>
  <si>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</si>
  <si>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</si>
  <si>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</si>
  <si>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</si>
  <si>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</si>
  <si>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</si>
  <si>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</si>
  <si>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</si>
  <si>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</si>
  <si>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</si>
  <si>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</si>
  <si>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</si>
  <si>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</si>
  <si>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</si>
  <si>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</si>
  <si>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</si>
  <si>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</si>
  <si>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</si>
  <si>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</si>
  <si>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</si>
  <si>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</si>
  <si>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</si>
  <si>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</si>
  <si>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</si>
  <si>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</si>
  <si>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</si>
  <si>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</si>
  <si>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</si>
  <si>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</si>
  <si>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</si>
  <si>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</si>
  <si>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</si>
  <si>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</si>
  <si>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</si>
  <si>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</si>
  <si>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</si>
  <si>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</si>
  <si>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</si>
  <si>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</si>
  <si>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</si>
  <si>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</si>
  <si>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</si>
  <si>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</si>
  <si>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</si>
  <si>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</si>
  <si>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</si>
  <si>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</si>
  <si>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</si>
  <si>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</si>
  <si>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</si>
  <si>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</si>
  <si>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</si>
  <si>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</si>
  <si>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</si>
  <si>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</si>
  <si>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</si>
  <si>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</si>
  <si>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</si>
  <si>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</si>
  <si>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</si>
  <si>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</si>
  <si>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</si>
  <si>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</si>
  <si>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</si>
  <si>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</si>
  <si>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</si>
  <si>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</si>
  <si>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</si>
  <si>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</si>
  <si>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</si>
  <si>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</si>
  <si>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</si>
  <si>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</si>
  <si>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</si>
  <si>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</si>
  <si>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</si>
  <si>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</si>
  <si>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</si>
  <si>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</si>
  <si>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</si>
  <si>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</si>
  <si>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</si>
  <si>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</si>
  <si>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</si>
  <si>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</si>
  <si>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</si>
  <si>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</si>
  <si>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</si>
  <si>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</si>
  <si>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</si>
  <si>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</si>
  <si>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</si>
  <si>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</si>
  <si>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</si>
  <si>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</si>
  <si>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</si>
  <si>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</si>
  <si>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</si>
  <si>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</si>
  <si>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</si>
  <si>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</si>
  <si>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</si>
  <si>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</si>
  <si>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</si>
  <si>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</si>
  <si>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</si>
  <si>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</si>
  <si>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</si>
  <si>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</si>
  <si>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</si>
  <si>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</si>
  <si>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</si>
  <si>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</si>
  <si>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</si>
  <si>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</si>
  <si>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</si>
  <si>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</si>
  <si>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</si>
  <si>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</si>
  <si>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</si>
  <si>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</si>
  <si>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</si>
  <si>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</si>
  <si>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</si>
  <si>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</si>
  <si>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</si>
  <si>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</si>
  <si>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</si>
  <si>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</si>
  <si>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</si>
  <si>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</si>
  <si>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</si>
  <si>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</si>
  <si>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</si>
  <si>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</si>
  <si>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</si>
  <si>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</si>
  <si>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</si>
  <si>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</si>
  <si>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</si>
  <si>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</si>
  <si>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</si>
  <si>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</si>
  <si>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</si>
  <si>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</si>
  <si>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</si>
  <si>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</si>
  <si>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</si>
  <si>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</si>
  <si>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</si>
  <si>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</si>
  <si>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</si>
  <si>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</si>
  <si>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</si>
  <si>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</si>
  <si>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</si>
  <si>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</si>
  <si>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</si>
  <si>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</si>
  <si>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</si>
  <si>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</si>
  <si>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</si>
  <si>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</si>
  <si>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</si>
  <si>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</si>
  <si>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</si>
  <si>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</si>
  <si>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</si>
  <si>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</si>
  <si>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</si>
  <si>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</si>
  <si>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</si>
  <si>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</si>
  <si>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</si>
  <si>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</si>
  <si>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</si>
  <si>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</si>
  <si>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</si>
  <si>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</si>
  <si>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</si>
  <si>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</si>
  <si>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</si>
  <si>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</si>
  <si>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</si>
  <si>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</si>
  <si>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</si>
  <si>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</si>
  <si>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</si>
  <si>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</si>
  <si>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</si>
  <si>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</si>
  <si>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</si>
  <si>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</si>
  <si>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</si>
  <si>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</si>
  <si>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</si>
  <si>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</si>
  <si>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</si>
  <si>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</si>
  <si>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</si>
  <si>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</si>
  <si>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</si>
  <si>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</si>
  <si>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</si>
  <si>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</si>
  <si>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</si>
  <si>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</si>
  <si>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</si>
  <si>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</si>
  <si>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</si>
  <si>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</si>
  <si>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</si>
  <si>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</si>
  <si>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</si>
  <si>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</si>
  <si>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</si>
  <si>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</si>
  <si>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</si>
  <si>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</si>
  <si>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</si>
  <si>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</si>
  <si>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</si>
  <si>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</si>
  <si>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</si>
  <si>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</si>
  <si>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</si>
  <si>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</si>
  <si>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</si>
  <si>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</si>
  <si>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</si>
  <si>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</si>
  <si>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</si>
  <si>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</si>
  <si>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</si>
  <si>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</si>
  <si>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</si>
  <si>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</si>
  <si>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</si>
  <si>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</si>
  <si>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</si>
  <si>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</si>
  <si>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</si>
  <si>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</si>
  <si>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</si>
  <si>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</si>
  <si>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</si>
  <si>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</si>
  <si>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</si>
  <si>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</si>
  <si>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</si>
  <si>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</si>
  <si>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</si>
  <si>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</si>
  <si>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</si>
  <si>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</si>
  <si>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</si>
  <si>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</si>
  <si>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</si>
  <si>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</si>
  <si>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</si>
  <si>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</si>
  <si>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</si>
  <si>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</si>
  <si>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</si>
  <si>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</si>
  <si>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</si>
  <si>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</si>
  <si>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</si>
  <si>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</si>
  <si>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</si>
  <si>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</si>
  <si>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</si>
  <si>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</si>
  <si>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</si>
  <si>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</si>
  <si>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</si>
  <si>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</si>
  <si>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</si>
  <si>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</si>
  <si>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</si>
  <si>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</si>
  <si>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</si>
  <si>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</si>
  <si>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</si>
  <si>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</si>
  <si>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</si>
  <si>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</si>
  <si>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</si>
  <si>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</si>
  <si>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</si>
  <si>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</si>
  <si>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</si>
  <si>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</si>
  <si>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</si>
  <si>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</si>
  <si>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</si>
  <si>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</si>
  <si>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</si>
  <si>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</si>
  <si>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</si>
  <si>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</si>
  <si>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</si>
  <si>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</si>
  <si>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</si>
  <si>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</si>
  <si>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</si>
  <si>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</si>
  <si>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</si>
  <si>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</si>
  <si>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</si>
  <si>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</si>
  <si>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</si>
  <si>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</si>
  <si>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</si>
  <si>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</si>
  <si>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</si>
  <si>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</si>
  <si>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</si>
  <si>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</si>
  <si>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</si>
  <si>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</si>
  <si>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</si>
  <si>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</si>
  <si>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</si>
  <si>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</si>
  <si>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</si>
  <si>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</si>
  <si>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</si>
  <si>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</si>
  <si>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</si>
  <si>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</si>
  <si>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</si>
  <si>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</si>
  <si>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</si>
  <si>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</si>
  <si>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</si>
  <si>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</si>
  <si>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</si>
  <si>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</si>
  <si>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</si>
  <si>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</si>
  <si>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</si>
  <si>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</si>
  <si>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</si>
  <si>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</si>
  <si>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</si>
  <si>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</si>
  <si>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</si>
  <si>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</si>
  <si>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</si>
  <si>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</si>
  <si>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</si>
  <si>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</si>
  <si>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</si>
  <si>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</si>
  <si>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</si>
  <si>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</si>
  <si>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</si>
  <si>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</si>
  <si>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</si>
  <si>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</si>
  <si>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</si>
  <si>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</si>
  <si>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</si>
  <si>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</si>
  <si>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</si>
  <si>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</si>
  <si>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</si>
  <si>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</si>
  <si>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</si>
  <si>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</si>
  <si>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</si>
  <si>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</si>
  <si>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</si>
  <si>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</si>
  <si>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</si>
  <si>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</si>
  <si>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</si>
  <si>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</si>
  <si>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</si>
  <si>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</si>
  <si>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</si>
  <si>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</si>
  <si>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</si>
  <si>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</si>
  <si>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</si>
  <si>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</si>
  <si>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</si>
  <si>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</si>
  <si>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</si>
  <si>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</si>
  <si>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</si>
  <si>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</si>
  <si>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</si>
  <si>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</si>
  <si>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</si>
  <si>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</si>
  <si>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</si>
  <si>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</si>
  <si>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</si>
  <si>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</si>
  <si>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</si>
  <si>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</si>
  <si>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</si>
  <si>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</si>
  <si>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</si>
  <si>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</si>
  <si>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</si>
  <si>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</si>
  <si>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</si>
  <si>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</si>
  <si>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</si>
  <si>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</si>
  <si>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</si>
  <si>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</si>
  <si>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</si>
  <si>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</si>
  <si>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</si>
  <si>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</si>
  <si>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</si>
  <si>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</si>
  <si>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</si>
  <si>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</si>
  <si>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</si>
  <si>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</si>
  <si>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</si>
  <si>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</si>
  <si>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</si>
  <si>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</si>
  <si>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</si>
  <si>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</si>
  <si>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</si>
  <si>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</si>
  <si>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</si>
  <si>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</si>
  <si>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</si>
  <si>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</si>
  <si>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</si>
  <si>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</si>
  <si>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</si>
  <si>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</si>
  <si>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</si>
  <si>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</si>
  <si>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</si>
  <si>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</si>
  <si>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</si>
  <si>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</si>
  <si>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</si>
  <si>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to More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</si>
  <si>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</si>
  <si>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</si>
  <si>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</si>
  <si>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</si>
  <si>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</si>
  <si>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</si>
  <si>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</si>
  <si>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45000 to 49999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</si>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</sst>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Parent Category Outcomes.</a:t>
            </a:r>
            <a:endParaRPr lang="en-GB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19790197235117E-2"/>
          <c:y val="5.8931860036832415E-2"/>
          <c:w val="0.7732989646652475"/>
          <c:h val="0.762999086440161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5E-5A4E-801E-084EAD130BF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BE-374F-AFBF-77F24A0A8AD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BE-374F-AFBF-77F24A0A8AD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BE-374F-AFBF-77F24A0A8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9906751"/>
        <c:axId val="779996431"/>
      </c:barChart>
      <c:catAx>
        <c:axId val="77990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996431"/>
        <c:crosses val="autoZero"/>
        <c:auto val="1"/>
        <c:lblAlgn val="ctr"/>
        <c:lblOffset val="100"/>
        <c:noMultiLvlLbl val="0"/>
      </c:catAx>
      <c:valAx>
        <c:axId val="77999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90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7-904A-8989-2EAC5577948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E7-5749-B260-161B6363D87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E7-5749-B260-161B6363D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2786575"/>
        <c:axId val="765892703"/>
      </c:barChart>
      <c:catAx>
        <c:axId val="77278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892703"/>
        <c:crosses val="autoZero"/>
        <c:auto val="1"/>
        <c:lblAlgn val="ctr"/>
        <c:lblOffset val="100"/>
        <c:noMultiLvlLbl val="0"/>
      </c:catAx>
      <c:valAx>
        <c:axId val="76589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78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860998154658027E-2"/>
          <c:y val="1.9292604501607719E-2"/>
          <c:w val="0.75833485024340141"/>
          <c:h val="0.8900643086816720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74-0047-815D-62B88CFF4E5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74-0047-815D-62B88CFF4E5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74-0047-815D-62B88CFF4E5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774-0047-815D-62B88CFF4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242895"/>
        <c:axId val="1640244543"/>
      </c:lineChart>
      <c:catAx>
        <c:axId val="164024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244543"/>
        <c:crosses val="autoZero"/>
        <c:auto val="1"/>
        <c:lblAlgn val="ctr"/>
        <c:lblOffset val="100"/>
        <c:noMultiLvlLbl val="0"/>
      </c:catAx>
      <c:valAx>
        <c:axId val="164024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24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</a:t>
            </a:r>
            <a:r>
              <a:rPr lang="en-GB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  <c:pt idx="12">
                  <c:v>Sum</c:v>
                </c:pt>
              </c:strCache>
            </c:strRef>
          </c:cat>
          <c:val>
            <c:numRef>
              <c:f>'Outcomes Based on Goals'!$F$2:$F$14</c:f>
              <c:numCache>
                <c:formatCode>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0-8348-B9D2-5C8B3C4BBCD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  <c:pt idx="12">
                  <c:v>Sum</c:v>
                </c:pt>
              </c:strCache>
            </c:strRef>
          </c:cat>
          <c:val>
            <c:numRef>
              <c:f>'Outcomes Based on Goals'!$G$2:$G$14</c:f>
              <c:numCache>
                <c:formatCode>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10-8348-B9D2-5C8B3C4BB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353584"/>
        <c:axId val="420289040"/>
      </c:lineChart>
      <c:catAx>
        <c:axId val="42035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289040"/>
        <c:crosses val="autoZero"/>
        <c:auto val="1"/>
        <c:lblAlgn val="ctr"/>
        <c:lblOffset val="100"/>
        <c:noMultiLvlLbl val="0"/>
      </c:catAx>
      <c:valAx>
        <c:axId val="42028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35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717550</xdr:colOff>
      <xdr:row>4</xdr:row>
      <xdr:rowOff>114300</xdr:rowOff>
    </xdr:from>
    <xdr:to>
      <xdr:col>13</xdr:col>
      <xdr:colOff>787400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9F3FB5-8FEB-83A5-AA8B-A8937B684D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793750</xdr:colOff>
      <xdr:row>8</xdr:row>
      <xdr:rowOff>69850</xdr:rowOff>
    </xdr:from>
    <xdr:to>
      <xdr:col>15</xdr:col>
      <xdr:colOff>304800</xdr:colOff>
      <xdr:row>28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58FEDB-BA7C-7DCC-9EA1-EEAB3F391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539750</xdr:colOff>
      <xdr:row>3</xdr:row>
      <xdr:rowOff>50800</xdr:rowOff>
    </xdr:from>
    <xdr:to>
      <xdr:col>13</xdr:col>
      <xdr:colOff>749300</xdr:colOff>
      <xdr:row>24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CF246C-E618-BD92-D142-2C8EC7D61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0.38706</cdr:x>
      <cdr:y>0.02572</cdr:y>
    </cdr:from>
    <cdr:to>
      <cdr:x>0.53977</cdr:x>
      <cdr:y>0.25723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EDE4990-AECB-2A51-7DBB-358523D86A55}"/>
            </a:ext>
          </a:extLst>
        </cdr:cNvPr>
        <cdr:cNvSpPr txBox="1"/>
      </cdr:nvSpPr>
      <cdr:spPr>
        <a:xfrm xmlns:a="http://schemas.openxmlformats.org/drawingml/2006/main">
          <a:off x="2317750" y="1016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lang="en-US"/>
            <a:t>Outcomes Based on Launch Dates</a:t>
          </a:r>
        </a:p>
        <a:p xmlns:a="http://schemas.openxmlformats.org/drawingml/2006/main">
          <a:endParaRPr lang="en-GB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425450</xdr:colOff>
      <xdr:row>15</xdr:row>
      <xdr:rowOff>184150</xdr:rowOff>
    </xdr:from>
    <xdr:to>
      <xdr:col>7</xdr:col>
      <xdr:colOff>800100</xdr:colOff>
      <xdr:row>35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C6657E-3C60-6D35-49C0-B1CF1E55B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8.753339699077" createdVersion="8" refreshedVersion="8" minRefreshableVersion="3" recordCount="4114" xr:uid="{9680CB06-9FF3-234B-B28F-6EFD86E636F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0.529789930559" createdVersion="8" refreshedVersion="8" minRefreshableVersion="3" recordCount="4114" xr:uid="{92F41DCA-AE85-384E-9E76-8DB4C53862F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3BD118-2F7C-9846-BF11-8C332CF1BE1B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079BDC-9B54-7548-91FF-82828647674E}" name="PivotTable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578B81-69FD-5D43-AC55-184781A3B6F0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37254-936A-E243-8614-C946C8F5DA52}">
  <dimension ref="A1:F6"/>
  <sheetViews>
    <sheetView workbookViewId="0">
      <selection activeCell="C45" sqref="C4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C5C69-526E-CF4E-A5D1-F649181DB618}">
  <dimension ref="A1:E7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BD9F6-8850-5E42-9D5E-5E9162C24FAA}">
  <dimension ref="A1:F18"/>
  <sheetViews>
    <sheetView workbookViewId="0">
      <selection activeCell="P15" sqref="P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8367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8374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6" t="s">
        <v>8375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6" t="s">
        <v>8376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6" t="s">
        <v>8377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6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6" t="s">
        <v>8378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6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6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6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6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6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6" t="s">
        <v>8379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6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3CCE9-1CD9-FE4E-BA21-F90541A18C42}">
  <dimension ref="A1:H14"/>
  <sheetViews>
    <sheetView tabSelected="1" zoomScaleNormal="100" workbookViewId="0">
      <selection activeCell="P27" sqref="P27"/>
    </sheetView>
  </sheetViews>
  <sheetFormatPr baseColWidth="10" defaultRowHeight="15" x14ac:dyDescent="0.2"/>
  <cols>
    <col min="1" max="1" width="18.33203125" customWidth="1"/>
    <col min="2" max="2" width="16" customWidth="1"/>
    <col min="3" max="3" width="12.83203125" customWidth="1"/>
    <col min="4" max="4" width="15.5" customWidth="1"/>
    <col min="5" max="5" width="12.1640625" customWidth="1"/>
    <col min="6" max="6" width="19" customWidth="1"/>
    <col min="7" max="7" width="15.5" customWidth="1"/>
  </cols>
  <sheetData>
    <row r="1" spans="1:8" x14ac:dyDescent="0.2">
      <c r="A1" s="9" t="s">
        <v>8380</v>
      </c>
      <c r="B1" s="9" t="s">
        <v>8392</v>
      </c>
      <c r="C1" s="9" t="s">
        <v>8393</v>
      </c>
      <c r="D1" s="9" t="s">
        <v>8394</v>
      </c>
      <c r="E1" s="9" t="s">
        <v>8395</v>
      </c>
      <c r="F1" s="9" t="s">
        <v>8396</v>
      </c>
      <c r="G1" s="9" t="s">
        <v>8397</v>
      </c>
      <c r="H1" s="9" t="s">
        <v>8398</v>
      </c>
    </row>
    <row r="2" spans="1:8" x14ac:dyDescent="0.2">
      <c r="A2" t="s">
        <v>8381</v>
      </c>
      <c r="B2">
        <f>COUNTIFS(Kickstarter!$D:$D,"&lt;1000",Kickstarter!$F:$F,"Successful",Kickstarter!$R:$R,"PLAYS")</f>
        <v>141</v>
      </c>
      <c r="C2" s="17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">
      <c r="A3" t="s">
        <v>8382</v>
      </c>
      <c r="B3">
        <f>COUNTIFS(Kickstarter!$D:$D,"&gt;=1000",Kickstarter!$D:$D,"&lt;=4999",Kickstarter!$F:$F,"Successful",Kickstarter!$R:$R,"PLAYS")</f>
        <v>388</v>
      </c>
      <c r="C3" s="17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">
      <c r="A4" t="s">
        <v>8383</v>
      </c>
      <c r="B4">
        <f>COUNTIFS(Kickstarter!$D:$D,"&gt;=5000",Kickstarter!$D:$D,"&lt;=9999",Kickstarter!$F:$F,"Successful",Kickstarter!$R:$R,"PLAYS")</f>
        <v>93</v>
      </c>
      <c r="C4" s="17">
        <f>COUNTIFS(Kickstarter!$D:$D,"&gt;=5000",Kickstarter!$D:$D,"&lt;=9999",Kickstarter!$F:$F,"Failed",Kickstarter!$R:$R,"PLAYS")</f>
        <v>76</v>
      </c>
      <c r="D4">
        <f>COUNTIFS(Kickstarter!$D:$D,"&gt;=1000",Kickstarter!$D:$D,"&lt;=4999",Kickstarter!$F:$F,"Canceled",Kickstarter!$R:$R,"PLAYS")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8384</v>
      </c>
      <c r="B5">
        <f>COUNTIFS(Kickstarter!$D:$D,"&gt;=10000",Kickstarter!$D:$D,"&lt;=14999",Kickstarter!$F:$F,"Successful",Kickstarter!$R:$R,"PLAYS")</f>
        <v>39</v>
      </c>
      <c r="C5" s="17">
        <f>COUNTIFS(Kickstarter!$D:$D,"&gt;=10000",Kickstarter!$D:$D,"&lt;=14999",Kickstarter!$F:$F,"Failed",Kickstarter!$R:$R,"PLAYS")</f>
        <v>33</v>
      </c>
      <c r="D5">
        <f>COUNTIFS(Kickstarter!$D:$D,"&gt;=1000",Kickstarter!$D:$D,"&lt;=4999",Kickstarter!$F:$F,"Canceled",Kickstarter!$R:$R,"PLAYS")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8385</v>
      </c>
      <c r="B6">
        <f>COUNTIFS(Kickstarter!$D:$D,"&gt;=15000",Kickstarter!$D:$D,"&lt;=19999",Kickstarter!$F:$F,"Successful",Kickstarter!$R:$R,"PLAYS")</f>
        <v>12</v>
      </c>
      <c r="C6" s="17">
        <f>COUNTIFS(Kickstarter!$D:$D,"&gt;=15000",Kickstarter!$D:$D,"&lt;=19999",Kickstarter!$F:$F,"Failed",Kickstarter!$R:$R,"PLAYS")</f>
        <v>12</v>
      </c>
      <c r="D6">
        <f>COUNTIFS(Kickstarter!$D:$D,"&gt;=1000",Kickstarter!$D:$D,"&lt;=4999",Kickstarter!$F:$F,"Canceled",Kickstarter!$R:$R,"PLAYS")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8386</v>
      </c>
      <c r="B7">
        <f>COUNTIFS(Kickstarter!$D:$D,"&gt;=20000",Kickstarter!$D:$D,"&lt;=24999",Kickstarter!$F:$F,"Successful",Kickstarter!$R:$R,"PLAYS")</f>
        <v>9</v>
      </c>
      <c r="C7" s="17">
        <f>COUNTIFS(Kickstarter!$D:$D,"&gt;=20000",Kickstarter!$D:$D,"&lt;=24999",Kickstarter!$F:$F,"Failed",Kickstarter!$R:$R,"PLAYS")</f>
        <v>11</v>
      </c>
      <c r="D7">
        <f>COUNTIFS(Kickstarter!$D:$D,"&gt;=1000",Kickstarter!$D:$D,"&lt;=4999",Kickstarter!$F:$F,"Canceled",Kickstarter!$R:$R,"PLAYS")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8387</v>
      </c>
      <c r="B8">
        <f>COUNTIFS(Kickstarter!$D:$D,"&gt;=25000",Kickstarter!$D:$D,"&lt;=29999",Kickstarter!$F:$F,"Successful",Kickstarter!$R:$R,"PLAYS")</f>
        <v>1</v>
      </c>
      <c r="C8" s="17">
        <f>COUNTIFS(Kickstarter!$D:$D,"&gt;=25000",Kickstarter!$D:$D,"&lt;=29999",Kickstarter!$F:$F,"Failed",Kickstarter!$R:$R,"PLAYS")</f>
        <v>4</v>
      </c>
      <c r="D8">
        <f>COUNTIFS(Kickstarter!$D:$D,"&gt;=1000",Kickstarter!$D:$D,"&lt;=4999",Kickstarter!$F:$F,"Canceled",Kickstarter!$R:$R,"PLAYS")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8388</v>
      </c>
      <c r="B9">
        <f>COUNTIFS(Kickstarter!$D:$D,"&gt;=30000",Kickstarter!$D:$D,"&lt;=34999",Kickstarter!$F:$F,"Successful",Kickstarter!$R:$R,"PLAYS")</f>
        <v>3</v>
      </c>
      <c r="C9" s="17">
        <f>COUNTIFS(Kickstarter!$D:$D,"&gt;=30000",Kickstarter!$D:$D,"&lt;=34999",Kickstarter!$F:$F,"Failed",Kickstarter!$R:$R,"PLAYS")</f>
        <v>8</v>
      </c>
      <c r="D9">
        <f>COUNTIFS(Kickstarter!$D:$D,"&gt;=1000",Kickstarter!$D:$D,"&lt;=4999",Kickstarter!$F:$F,"Canceled",Kickstarter!$R:$R,"PLAYS")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8389</v>
      </c>
      <c r="B10">
        <f>COUNTIFS(Kickstarter!$D:$D,"&gt;=35000",Kickstarter!$D:$D,"&lt;=39999",Kickstarter!$F:$F,"Successful",Kickstarter!$R:$R,"PLAYS")</f>
        <v>4</v>
      </c>
      <c r="C10" s="17">
        <f>COUNTIFS(Kickstarter!$D:$D,"&gt;=35000",Kickstarter!$D:$D,"&lt;=39999",Kickstarter!$F:$F,"Failed",Kickstarter!$R:$R,"PLAYS")</f>
        <v>2</v>
      </c>
      <c r="D10">
        <f>COUNTIFS(Kickstarter!$D:$D,"&gt;=1000",Kickstarter!$D:$D,"&lt;=4999",Kickstarter!$F:$F,"Canceled",Kickstarter!$R:$R,"PLAYS")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8390</v>
      </c>
      <c r="B11">
        <f>COUNTIFS(Kickstarter!$D:$D,"&gt;=40000",Kickstarter!$D:$D,"&lt;=44999",Kickstarter!$F:$F,"Successful",Kickstarter!$R:$R,"PLAYS")</f>
        <v>2</v>
      </c>
      <c r="C11" s="17">
        <f>COUNTIFS(Kickstarter!$D:$D,"&gt;=40000",Kickstarter!$D:$D,"&lt;=44999",Kickstarter!$F:$F,"Failed",Kickstarter!$R:$R,"PLAYS")</f>
        <v>1</v>
      </c>
      <c r="D11">
        <f>COUNTIFS(Kickstarter!$D:$D,"&gt;=1000",Kickstarter!$D:$D,"&lt;=4999",Kickstarter!$F:$F,"Canceled",Kickstarter!$R:$R,"PLAYS")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8399</v>
      </c>
      <c r="B12">
        <f>COUNTIFS(Kickstarter!$D:$D,"&gt;=45000",Kickstarter!$D:$D,"&lt;=49999",Kickstarter!$F:$F,"Successful",Kickstarter!$R:$R,"PLAYS")</f>
        <v>0</v>
      </c>
      <c r="C12" s="17">
        <f>COUNTIFS(Kickstarter!$D:$D,"&gt;=45000",Kickstarter!$D:$D,"&lt;=49999",Kickstarter!$F:$F,"Failed",Kickstarter!$R:$R,"PLAYS")</f>
        <v>1</v>
      </c>
      <c r="D12">
        <f>COUNTIFS(Kickstarter!$D:$D,"&gt;=1000",Kickstarter!$D:$D,"&lt;=4999",Kickstarter!$F:$F,"Canceled",Kickstarter!$R:$R,"PLAYS")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8391</v>
      </c>
      <c r="B13">
        <f>COUNTIFS(Kickstarter!$D:$D,"&gt;=50000",Kickstarter!$F:$F,"Successful",Kickstarter!$R:$R,"PLAYS")</f>
        <v>2</v>
      </c>
      <c r="C13" s="17">
        <f>COUNTIFS(Kickstarter!$D:$D,"&gt;=50000",Kickstarter!$F:$F,"Failed",Kickstarter!$R:$R,"PLAYS")</f>
        <v>14</v>
      </c>
      <c r="D13">
        <f>COUNTIFS(Kickstarter!$D:$D,"&lt;1000",Kickstarter!$F:$F,"Canceled",Kickstarter!$R:$R,"PLAYS")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  <row r="14" spans="1:8" x14ac:dyDescent="0.2">
      <c r="A14" t="s">
        <v>8400</v>
      </c>
      <c r="B14">
        <f>SUM(B2:B13)</f>
        <v>694</v>
      </c>
      <c r="C14">
        <f t="shared" ref="C14:D14" si="4">SUM(C2:C13)</f>
        <v>353</v>
      </c>
      <c r="D14">
        <f t="shared" si="4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B1" zoomScale="110" zoomScaleNormal="110" workbookViewId="0">
      <selection activeCell="G3190" sqref="G3190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83203125" customWidth="1"/>
    <col min="16" max="16" width="15.6640625" customWidth="1"/>
    <col min="17" max="17" width="41.1640625" customWidth="1"/>
    <col min="18" max="18" width="16.5" customWidth="1"/>
    <col min="19" max="19" width="19.1640625" customWidth="1"/>
    <col min="20" max="20" width="13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8367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1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YEAR(S:S)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1" t="s">
        <v>8308</v>
      </c>
      <c r="R3" t="s">
        <v>8309</v>
      </c>
      <c r="S3" s="15">
        <f t="shared" ref="S3:S66" si="0">(((J3/60)/60)/24)+DATE(1970,1,1)</f>
        <v>42766.600497685184</v>
      </c>
      <c r="T3" s="15">
        <f>(((I3/60)/60)/24)+DATE(1970,1,1)</f>
        <v>42796.600497685184</v>
      </c>
      <c r="U3">
        <f>YEAR(S:S)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ref="O4:O67" si="1">ROUND(E4/D4*100,0)</f>
        <v>105</v>
      </c>
      <c r="P4">
        <f t="shared" ref="P4:P67" si="2">IFERROR(ROUND(E4/L4,2),0)</f>
        <v>15</v>
      </c>
      <c r="Q4" s="11" t="s">
        <v>8308</v>
      </c>
      <c r="R4" t="s">
        <v>8309</v>
      </c>
      <c r="S4" s="15">
        <f t="shared" si="0"/>
        <v>42405.702349537038</v>
      </c>
      <c r="T4" s="15">
        <f t="shared" ref="T4:T67" si="3">(((I4/60)/60)/24)+DATE(1970,1,1)</f>
        <v>42415.702349537038</v>
      </c>
      <c r="U4">
        <f t="shared" ref="U4:U67" si="4">YEAR(S:S)</f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2"/>
        <v>69.27</v>
      </c>
      <c r="Q5" s="11" t="s">
        <v>8308</v>
      </c>
      <c r="R5" t="s">
        <v>8309</v>
      </c>
      <c r="S5" s="15">
        <f t="shared" si="0"/>
        <v>41828.515127314815</v>
      </c>
      <c r="T5" s="15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2"/>
        <v>190.55</v>
      </c>
      <c r="Q6" s="11" t="s">
        <v>8308</v>
      </c>
      <c r="R6" t="s">
        <v>8309</v>
      </c>
      <c r="S6" s="15">
        <f t="shared" si="0"/>
        <v>42327.834247685183</v>
      </c>
      <c r="T6" s="15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2"/>
        <v>93.4</v>
      </c>
      <c r="Q7" s="11" t="s">
        <v>8308</v>
      </c>
      <c r="R7" t="s">
        <v>8309</v>
      </c>
      <c r="S7" s="15">
        <f t="shared" si="0"/>
        <v>42563.932951388888</v>
      </c>
      <c r="T7" s="15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2"/>
        <v>146.88</v>
      </c>
      <c r="Q8" s="11" t="s">
        <v>8308</v>
      </c>
      <c r="R8" t="s">
        <v>8309</v>
      </c>
      <c r="S8" s="15">
        <f t="shared" si="0"/>
        <v>41794.072337962964</v>
      </c>
      <c r="T8" s="15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2"/>
        <v>159.82</v>
      </c>
      <c r="Q9" s="11" t="s">
        <v>8308</v>
      </c>
      <c r="R9" t="s">
        <v>8309</v>
      </c>
      <c r="S9" s="15">
        <f t="shared" si="0"/>
        <v>42516.047071759262</v>
      </c>
      <c r="T9" s="15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2"/>
        <v>291.79000000000002</v>
      </c>
      <c r="Q10" s="11" t="s">
        <v>8308</v>
      </c>
      <c r="R10" t="s">
        <v>8309</v>
      </c>
      <c r="S10" s="15">
        <f t="shared" si="0"/>
        <v>42468.94458333333</v>
      </c>
      <c r="T10" s="15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2"/>
        <v>31.5</v>
      </c>
      <c r="Q11" s="11" t="s">
        <v>8308</v>
      </c>
      <c r="R11" t="s">
        <v>8309</v>
      </c>
      <c r="S11" s="15">
        <f t="shared" si="0"/>
        <v>42447.103518518517</v>
      </c>
      <c r="T11" s="15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2"/>
        <v>158.68</v>
      </c>
      <c r="Q12" s="11" t="s">
        <v>8308</v>
      </c>
      <c r="R12" t="s">
        <v>8309</v>
      </c>
      <c r="S12" s="15">
        <f t="shared" si="0"/>
        <v>41780.068043981482</v>
      </c>
      <c r="T12" s="15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2"/>
        <v>80.33</v>
      </c>
      <c r="Q13" s="11" t="s">
        <v>8308</v>
      </c>
      <c r="R13" t="s">
        <v>8309</v>
      </c>
      <c r="S13" s="15">
        <f t="shared" si="0"/>
        <v>42572.778495370367</v>
      </c>
      <c r="T13" s="15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2"/>
        <v>59.96</v>
      </c>
      <c r="Q14" s="11" t="s">
        <v>8308</v>
      </c>
      <c r="R14" t="s">
        <v>8309</v>
      </c>
      <c r="S14" s="15">
        <f t="shared" si="0"/>
        <v>41791.713252314818</v>
      </c>
      <c r="T14" s="15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2"/>
        <v>109.78</v>
      </c>
      <c r="Q15" s="11" t="s">
        <v>8308</v>
      </c>
      <c r="R15" t="s">
        <v>8309</v>
      </c>
      <c r="S15" s="15">
        <f t="shared" si="0"/>
        <v>42508.677187499998</v>
      </c>
      <c r="T15" s="15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2"/>
        <v>147.71</v>
      </c>
      <c r="Q16" s="11" t="s">
        <v>8308</v>
      </c>
      <c r="R16" t="s">
        <v>8309</v>
      </c>
      <c r="S16" s="15">
        <f t="shared" si="0"/>
        <v>41808.02648148148</v>
      </c>
      <c r="T16" s="15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2"/>
        <v>21.76</v>
      </c>
      <c r="Q17" s="11" t="s">
        <v>8308</v>
      </c>
      <c r="R17" t="s">
        <v>8309</v>
      </c>
      <c r="S17" s="15">
        <f t="shared" si="0"/>
        <v>42256.391875000001</v>
      </c>
      <c r="T17" s="15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2"/>
        <v>171.84</v>
      </c>
      <c r="Q18" s="11" t="s">
        <v>8308</v>
      </c>
      <c r="R18" t="s">
        <v>8309</v>
      </c>
      <c r="S18" s="15">
        <f t="shared" si="0"/>
        <v>41760.796423611115</v>
      </c>
      <c r="T18" s="15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2"/>
        <v>41.94</v>
      </c>
      <c r="Q19" s="11" t="s">
        <v>8308</v>
      </c>
      <c r="R19" t="s">
        <v>8309</v>
      </c>
      <c r="S19" s="15">
        <f t="shared" si="0"/>
        <v>41917.731736111113</v>
      </c>
      <c r="T19" s="15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2"/>
        <v>93.26</v>
      </c>
      <c r="Q20" s="11" t="s">
        <v>8308</v>
      </c>
      <c r="R20" t="s">
        <v>8309</v>
      </c>
      <c r="S20" s="15">
        <f t="shared" si="0"/>
        <v>41869.542314814818</v>
      </c>
      <c r="T20" s="15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2"/>
        <v>56.14</v>
      </c>
      <c r="Q21" s="11" t="s">
        <v>8308</v>
      </c>
      <c r="R21" t="s">
        <v>8309</v>
      </c>
      <c r="S21" s="15">
        <f t="shared" si="0"/>
        <v>42175.816365740742</v>
      </c>
      <c r="T21" s="15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2"/>
        <v>80.16</v>
      </c>
      <c r="Q22" s="11" t="s">
        <v>8308</v>
      </c>
      <c r="R22" t="s">
        <v>8309</v>
      </c>
      <c r="S22" s="15">
        <f t="shared" si="0"/>
        <v>42200.758240740746</v>
      </c>
      <c r="T22" s="15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2"/>
        <v>199.9</v>
      </c>
      <c r="Q23" s="11" t="s">
        <v>8308</v>
      </c>
      <c r="R23" t="s">
        <v>8309</v>
      </c>
      <c r="S23" s="15">
        <f t="shared" si="0"/>
        <v>41878.627187500002</v>
      </c>
      <c r="T23" s="15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2"/>
        <v>51.25</v>
      </c>
      <c r="Q24" s="11" t="s">
        <v>8308</v>
      </c>
      <c r="R24" t="s">
        <v>8309</v>
      </c>
      <c r="S24" s="15">
        <f t="shared" si="0"/>
        <v>41989.91134259259</v>
      </c>
      <c r="T24" s="15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2"/>
        <v>103.04</v>
      </c>
      <c r="Q25" s="11" t="s">
        <v>8308</v>
      </c>
      <c r="R25" t="s">
        <v>8309</v>
      </c>
      <c r="S25" s="15">
        <f t="shared" si="0"/>
        <v>42097.778946759259</v>
      </c>
      <c r="T25" s="15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2"/>
        <v>66.349999999999994</v>
      </c>
      <c r="Q26" s="11" t="s">
        <v>8308</v>
      </c>
      <c r="R26" t="s">
        <v>8309</v>
      </c>
      <c r="S26" s="15">
        <f t="shared" si="0"/>
        <v>42229.820173611108</v>
      </c>
      <c r="T26" s="15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2"/>
        <v>57.14</v>
      </c>
      <c r="Q27" s="11" t="s">
        <v>8308</v>
      </c>
      <c r="R27" t="s">
        <v>8309</v>
      </c>
      <c r="S27" s="15">
        <f t="shared" si="0"/>
        <v>42318.025011574078</v>
      </c>
      <c r="T27" s="15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2"/>
        <v>102.11</v>
      </c>
      <c r="Q28" s="11" t="s">
        <v>8308</v>
      </c>
      <c r="R28" t="s">
        <v>8309</v>
      </c>
      <c r="S28" s="15">
        <f t="shared" si="0"/>
        <v>41828.515555555554</v>
      </c>
      <c r="T28" s="15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2"/>
        <v>148.97</v>
      </c>
      <c r="Q29" s="11" t="s">
        <v>8308</v>
      </c>
      <c r="R29" t="s">
        <v>8309</v>
      </c>
      <c r="S29" s="15">
        <f t="shared" si="0"/>
        <v>41929.164733796293</v>
      </c>
      <c r="T29" s="15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2"/>
        <v>169.61</v>
      </c>
      <c r="Q30" s="11" t="s">
        <v>8308</v>
      </c>
      <c r="R30" t="s">
        <v>8309</v>
      </c>
      <c r="S30" s="15">
        <f t="shared" si="0"/>
        <v>42324.96393518518</v>
      </c>
      <c r="T30" s="15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2"/>
        <v>31.62</v>
      </c>
      <c r="Q31" s="11" t="s">
        <v>8308</v>
      </c>
      <c r="R31" t="s">
        <v>8309</v>
      </c>
      <c r="S31" s="15">
        <f t="shared" si="0"/>
        <v>41812.67324074074</v>
      </c>
      <c r="T31" s="15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2"/>
        <v>76.45</v>
      </c>
      <c r="Q32" s="11" t="s">
        <v>8308</v>
      </c>
      <c r="R32" t="s">
        <v>8309</v>
      </c>
      <c r="S32" s="15">
        <f t="shared" si="0"/>
        <v>41842.292997685188</v>
      </c>
      <c r="T32" s="15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2"/>
        <v>13</v>
      </c>
      <c r="Q33" s="11" t="s">
        <v>8308</v>
      </c>
      <c r="R33" t="s">
        <v>8309</v>
      </c>
      <c r="S33" s="15">
        <f t="shared" si="0"/>
        <v>42376.79206018518</v>
      </c>
      <c r="T33" s="15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2"/>
        <v>320.45</v>
      </c>
      <c r="Q34" s="11" t="s">
        <v>8308</v>
      </c>
      <c r="R34" t="s">
        <v>8309</v>
      </c>
      <c r="S34" s="15">
        <f t="shared" si="0"/>
        <v>42461.627511574072</v>
      </c>
      <c r="T34" s="15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2"/>
        <v>83.75</v>
      </c>
      <c r="Q35" s="11" t="s">
        <v>8308</v>
      </c>
      <c r="R35" t="s">
        <v>8309</v>
      </c>
      <c r="S35" s="15">
        <f t="shared" si="0"/>
        <v>42286.660891203705</v>
      </c>
      <c r="T35" s="15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2"/>
        <v>49.88</v>
      </c>
      <c r="Q36" s="11" t="s">
        <v>8308</v>
      </c>
      <c r="R36" t="s">
        <v>8309</v>
      </c>
      <c r="S36" s="15">
        <f t="shared" si="0"/>
        <v>41841.321770833332</v>
      </c>
      <c r="T36" s="15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2"/>
        <v>59.46</v>
      </c>
      <c r="Q37" s="11" t="s">
        <v>8308</v>
      </c>
      <c r="R37" t="s">
        <v>8309</v>
      </c>
      <c r="S37" s="15">
        <f t="shared" si="0"/>
        <v>42098.291828703703</v>
      </c>
      <c r="T37" s="15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2"/>
        <v>193.84</v>
      </c>
      <c r="Q38" s="11" t="s">
        <v>8308</v>
      </c>
      <c r="R38" t="s">
        <v>8309</v>
      </c>
      <c r="S38" s="15">
        <f t="shared" si="0"/>
        <v>42068.307002314818</v>
      </c>
      <c r="T38" s="15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2"/>
        <v>159.51</v>
      </c>
      <c r="Q39" s="11" t="s">
        <v>8308</v>
      </c>
      <c r="R39" t="s">
        <v>8309</v>
      </c>
      <c r="S39" s="15">
        <f t="shared" si="0"/>
        <v>42032.693043981482</v>
      </c>
      <c r="T39" s="15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2"/>
        <v>41.68</v>
      </c>
      <c r="Q40" s="11" t="s">
        <v>8308</v>
      </c>
      <c r="R40" t="s">
        <v>8309</v>
      </c>
      <c r="S40" s="15">
        <f t="shared" si="0"/>
        <v>41375.057222222218</v>
      </c>
      <c r="T40" s="15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2"/>
        <v>150.9</v>
      </c>
      <c r="Q41" s="11" t="s">
        <v>8308</v>
      </c>
      <c r="R41" t="s">
        <v>8309</v>
      </c>
      <c r="S41" s="15">
        <f t="shared" si="0"/>
        <v>41754.047083333331</v>
      </c>
      <c r="T41" s="15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2"/>
        <v>126.69</v>
      </c>
      <c r="Q42" s="11" t="s">
        <v>8308</v>
      </c>
      <c r="R42" t="s">
        <v>8309</v>
      </c>
      <c r="S42" s="15">
        <f t="shared" si="0"/>
        <v>41789.21398148148</v>
      </c>
      <c r="T42" s="15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2"/>
        <v>105.26</v>
      </c>
      <c r="Q43" s="11" t="s">
        <v>8308</v>
      </c>
      <c r="R43" t="s">
        <v>8309</v>
      </c>
      <c r="S43" s="15">
        <f t="shared" si="0"/>
        <v>41887.568912037037</v>
      </c>
      <c r="T43" s="15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2"/>
        <v>117.51</v>
      </c>
      <c r="Q44" s="11" t="s">
        <v>8308</v>
      </c>
      <c r="R44" t="s">
        <v>8309</v>
      </c>
      <c r="S44" s="15">
        <f t="shared" si="0"/>
        <v>41971.639189814814</v>
      </c>
      <c r="T44" s="15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2"/>
        <v>117.36</v>
      </c>
      <c r="Q45" s="11" t="s">
        <v>8308</v>
      </c>
      <c r="R45" t="s">
        <v>8309</v>
      </c>
      <c r="S45" s="15">
        <f t="shared" si="0"/>
        <v>41802.790347222224</v>
      </c>
      <c r="T45" s="15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2"/>
        <v>133.33000000000001</v>
      </c>
      <c r="Q46" s="11" t="s">
        <v>8308</v>
      </c>
      <c r="R46" t="s">
        <v>8309</v>
      </c>
      <c r="S46" s="15">
        <f t="shared" si="0"/>
        <v>41874.098807870374</v>
      </c>
      <c r="T46" s="15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2"/>
        <v>98.36</v>
      </c>
      <c r="Q47" s="11" t="s">
        <v>8308</v>
      </c>
      <c r="R47" t="s">
        <v>8309</v>
      </c>
      <c r="S47" s="15">
        <f t="shared" si="0"/>
        <v>42457.623923611114</v>
      </c>
      <c r="T47" s="15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2"/>
        <v>194.44</v>
      </c>
      <c r="Q48" s="11" t="s">
        <v>8308</v>
      </c>
      <c r="R48" t="s">
        <v>8309</v>
      </c>
      <c r="S48" s="15">
        <f t="shared" si="0"/>
        <v>42323.964976851858</v>
      </c>
      <c r="T48" s="15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2"/>
        <v>76.87</v>
      </c>
      <c r="Q49" s="11" t="s">
        <v>8308</v>
      </c>
      <c r="R49" t="s">
        <v>8309</v>
      </c>
      <c r="S49" s="15">
        <f t="shared" si="0"/>
        <v>41932.819525462961</v>
      </c>
      <c r="T49" s="15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2"/>
        <v>56.82</v>
      </c>
      <c r="Q50" s="11" t="s">
        <v>8308</v>
      </c>
      <c r="R50" t="s">
        <v>8309</v>
      </c>
      <c r="S50" s="15">
        <f t="shared" si="0"/>
        <v>42033.516898148147</v>
      </c>
      <c r="T50" s="15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2"/>
        <v>137.93</v>
      </c>
      <c r="Q51" s="11" t="s">
        <v>8308</v>
      </c>
      <c r="R51" t="s">
        <v>8309</v>
      </c>
      <c r="S51" s="15">
        <f t="shared" si="0"/>
        <v>42271.176446759258</v>
      </c>
      <c r="T51" s="15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2"/>
        <v>27.27</v>
      </c>
      <c r="Q52" s="11" t="s">
        <v>8308</v>
      </c>
      <c r="R52" t="s">
        <v>8309</v>
      </c>
      <c r="S52" s="15">
        <f t="shared" si="0"/>
        <v>41995.752986111111</v>
      </c>
      <c r="T52" s="15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2"/>
        <v>118.34</v>
      </c>
      <c r="Q53" s="11" t="s">
        <v>8308</v>
      </c>
      <c r="R53" t="s">
        <v>8309</v>
      </c>
      <c r="S53" s="15">
        <f t="shared" si="0"/>
        <v>42196.928668981483</v>
      </c>
      <c r="T53" s="15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2"/>
        <v>223.48</v>
      </c>
      <c r="Q54" s="11" t="s">
        <v>8308</v>
      </c>
      <c r="R54" t="s">
        <v>8309</v>
      </c>
      <c r="S54" s="15">
        <f t="shared" si="0"/>
        <v>41807.701921296299</v>
      </c>
      <c r="T54" s="15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2"/>
        <v>28.11</v>
      </c>
      <c r="Q55" s="11" t="s">
        <v>8308</v>
      </c>
      <c r="R55" t="s">
        <v>8309</v>
      </c>
      <c r="S55" s="15">
        <f t="shared" si="0"/>
        <v>41719.549131944441</v>
      </c>
      <c r="T55" s="15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2"/>
        <v>194.23</v>
      </c>
      <c r="Q56" s="11" t="s">
        <v>8308</v>
      </c>
      <c r="R56" t="s">
        <v>8309</v>
      </c>
      <c r="S56" s="15">
        <f t="shared" si="0"/>
        <v>42333.713206018518</v>
      </c>
      <c r="T56" s="15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2"/>
        <v>128.94999999999999</v>
      </c>
      <c r="Q57" s="11" t="s">
        <v>8308</v>
      </c>
      <c r="R57" t="s">
        <v>8309</v>
      </c>
      <c r="S57" s="15">
        <f t="shared" si="0"/>
        <v>42496.968935185185</v>
      </c>
      <c r="T57" s="15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2"/>
        <v>49.32</v>
      </c>
      <c r="Q58" s="11" t="s">
        <v>8308</v>
      </c>
      <c r="R58" t="s">
        <v>8309</v>
      </c>
      <c r="S58" s="15">
        <f t="shared" si="0"/>
        <v>42149.548888888887</v>
      </c>
      <c r="T58" s="15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2"/>
        <v>221.52</v>
      </c>
      <c r="Q59" s="11" t="s">
        <v>8308</v>
      </c>
      <c r="R59" t="s">
        <v>8309</v>
      </c>
      <c r="S59" s="15">
        <f t="shared" si="0"/>
        <v>42089.83289351852</v>
      </c>
      <c r="T59" s="15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2"/>
        <v>137.21</v>
      </c>
      <c r="Q60" s="11" t="s">
        <v>8308</v>
      </c>
      <c r="R60" t="s">
        <v>8309</v>
      </c>
      <c r="S60" s="15">
        <f t="shared" si="0"/>
        <v>41932.745046296295</v>
      </c>
      <c r="T60" s="15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2"/>
        <v>606.82000000000005</v>
      </c>
      <c r="Q61" s="11" t="s">
        <v>8308</v>
      </c>
      <c r="R61" t="s">
        <v>8309</v>
      </c>
      <c r="S61" s="15">
        <f t="shared" si="0"/>
        <v>42230.23583333334</v>
      </c>
      <c r="T61" s="15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2"/>
        <v>43.04</v>
      </c>
      <c r="Q62" s="11" t="s">
        <v>8308</v>
      </c>
      <c r="R62" t="s">
        <v>8310</v>
      </c>
      <c r="S62" s="15">
        <f t="shared" si="0"/>
        <v>41701.901817129627</v>
      </c>
      <c r="T62" s="15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2"/>
        <v>322.39</v>
      </c>
      <c r="Q63" s="11" t="s">
        <v>8308</v>
      </c>
      <c r="R63" t="s">
        <v>8310</v>
      </c>
      <c r="S63" s="15">
        <f t="shared" si="0"/>
        <v>41409.814317129632</v>
      </c>
      <c r="T63" s="15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2"/>
        <v>96.71</v>
      </c>
      <c r="Q64" s="11" t="s">
        <v>8308</v>
      </c>
      <c r="R64" t="s">
        <v>8310</v>
      </c>
      <c r="S64" s="15">
        <f t="shared" si="0"/>
        <v>41311.799513888887</v>
      </c>
      <c r="T64" s="15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2"/>
        <v>35.47</v>
      </c>
      <c r="Q65" s="11" t="s">
        <v>8308</v>
      </c>
      <c r="R65" t="s">
        <v>8310</v>
      </c>
      <c r="S65" s="15">
        <f t="shared" si="0"/>
        <v>41612.912187499998</v>
      </c>
      <c r="T65" s="15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si="2"/>
        <v>86.67</v>
      </c>
      <c r="Q66" s="11" t="s">
        <v>8308</v>
      </c>
      <c r="R66" t="s">
        <v>8310</v>
      </c>
      <c r="S66" s="15">
        <f t="shared" si="0"/>
        <v>41433.01829861111</v>
      </c>
      <c r="T66" s="15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1"/>
        <v>108</v>
      </c>
      <c r="P67">
        <f t="shared" si="2"/>
        <v>132.05000000000001</v>
      </c>
      <c r="Q67" s="11" t="s">
        <v>8308</v>
      </c>
      <c r="R67" t="s">
        <v>8310</v>
      </c>
      <c r="S67" s="15">
        <f t="shared" ref="S67:S130" si="5">(((J67/60)/60)/24)+DATE(1970,1,1)</f>
        <v>41835.821226851855</v>
      </c>
      <c r="T67" s="15">
        <f t="shared" si="3"/>
        <v>41862.249305555553</v>
      </c>
      <c r="U67">
        <f t="shared" si="4"/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ref="O68:O131" si="6">ROUND(E68/D68*100,0)</f>
        <v>119</v>
      </c>
      <c r="P68">
        <f t="shared" ref="P68:P131" si="7">IFERROR(ROUND(E68/L68,2),0)</f>
        <v>91.23</v>
      </c>
      <c r="Q68" s="11" t="s">
        <v>8308</v>
      </c>
      <c r="R68" t="s">
        <v>8310</v>
      </c>
      <c r="S68" s="15">
        <f t="shared" si="5"/>
        <v>42539.849768518514</v>
      </c>
      <c r="T68" s="15">
        <f t="shared" ref="T68:T131" si="8">(((I68/60)/60)/24)+DATE(1970,1,1)</f>
        <v>42569.849768518514</v>
      </c>
      <c r="U68">
        <f t="shared" ref="U68:U131" si="9">YEAR(S:S)</f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1" t="s">
        <v>8308</v>
      </c>
      <c r="R69" t="s">
        <v>8310</v>
      </c>
      <c r="S69" s="15">
        <f t="shared" si="5"/>
        <v>41075.583379629628</v>
      </c>
      <c r="T69" s="15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1" t="s">
        <v>8308</v>
      </c>
      <c r="R70" t="s">
        <v>8310</v>
      </c>
      <c r="S70" s="15">
        <f t="shared" si="5"/>
        <v>41663.569340277776</v>
      </c>
      <c r="T70" s="15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1" t="s">
        <v>8308</v>
      </c>
      <c r="R71" t="s">
        <v>8310</v>
      </c>
      <c r="S71" s="15">
        <f t="shared" si="5"/>
        <v>40786.187789351854</v>
      </c>
      <c r="T71" s="15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1" t="s">
        <v>8308</v>
      </c>
      <c r="R72" t="s">
        <v>8310</v>
      </c>
      <c r="S72" s="15">
        <f t="shared" si="5"/>
        <v>40730.896354166667</v>
      </c>
      <c r="T72" s="15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1" t="s">
        <v>8308</v>
      </c>
      <c r="R73" t="s">
        <v>8310</v>
      </c>
      <c r="S73" s="15">
        <f t="shared" si="5"/>
        <v>40997.271493055552</v>
      </c>
      <c r="T73" s="15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1" t="s">
        <v>8308</v>
      </c>
      <c r="R74" t="s">
        <v>8310</v>
      </c>
      <c r="S74" s="15">
        <f t="shared" si="5"/>
        <v>41208.010196759256</v>
      </c>
      <c r="T74" s="15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1" t="s">
        <v>8308</v>
      </c>
      <c r="R75" t="s">
        <v>8310</v>
      </c>
      <c r="S75" s="15">
        <f t="shared" si="5"/>
        <v>40587.75675925926</v>
      </c>
      <c r="T75" s="15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1" t="s">
        <v>8308</v>
      </c>
      <c r="R76" t="s">
        <v>8310</v>
      </c>
      <c r="S76" s="15">
        <f t="shared" si="5"/>
        <v>42360.487210648149</v>
      </c>
      <c r="T76" s="15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1" t="s">
        <v>8308</v>
      </c>
      <c r="R77" t="s">
        <v>8310</v>
      </c>
      <c r="S77" s="15">
        <f t="shared" si="5"/>
        <v>41357.209166666667</v>
      </c>
      <c r="T77" s="15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1" t="s">
        <v>8308</v>
      </c>
      <c r="R78" t="s">
        <v>8310</v>
      </c>
      <c r="S78" s="15">
        <f t="shared" si="5"/>
        <v>40844.691643518519</v>
      </c>
      <c r="T78" s="15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1" t="s">
        <v>8308</v>
      </c>
      <c r="R79" t="s">
        <v>8310</v>
      </c>
      <c r="S79" s="15">
        <f t="shared" si="5"/>
        <v>40997.144872685189</v>
      </c>
      <c r="T79" s="15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1" t="s">
        <v>8308</v>
      </c>
      <c r="R80" t="s">
        <v>8310</v>
      </c>
      <c r="S80" s="15">
        <f t="shared" si="5"/>
        <v>42604.730567129634</v>
      </c>
      <c r="T80" s="15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1" t="s">
        <v>8308</v>
      </c>
      <c r="R81" t="s">
        <v>8310</v>
      </c>
      <c r="S81" s="15">
        <f t="shared" si="5"/>
        <v>41724.776539351849</v>
      </c>
      <c r="T81" s="15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1" t="s">
        <v>8308</v>
      </c>
      <c r="R82" t="s">
        <v>8310</v>
      </c>
      <c r="S82" s="15">
        <f t="shared" si="5"/>
        <v>41583.083981481483</v>
      </c>
      <c r="T82" s="15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1" t="s">
        <v>8308</v>
      </c>
      <c r="R83" t="s">
        <v>8310</v>
      </c>
      <c r="S83" s="15">
        <f t="shared" si="5"/>
        <v>41100.158877314818</v>
      </c>
      <c r="T83" s="15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1" t="s">
        <v>8308</v>
      </c>
      <c r="R84" t="s">
        <v>8310</v>
      </c>
      <c r="S84" s="15">
        <f t="shared" si="5"/>
        <v>40795.820150462961</v>
      </c>
      <c r="T84" s="15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1" t="s">
        <v>8308</v>
      </c>
      <c r="R85" t="s">
        <v>8310</v>
      </c>
      <c r="S85" s="15">
        <f t="shared" si="5"/>
        <v>42042.615613425922</v>
      </c>
      <c r="T85" s="15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1" t="s">
        <v>8308</v>
      </c>
      <c r="R86" t="s">
        <v>8310</v>
      </c>
      <c r="S86" s="15">
        <f t="shared" si="5"/>
        <v>40648.757939814815</v>
      </c>
      <c r="T86" s="15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1" t="s">
        <v>8308</v>
      </c>
      <c r="R87" t="s">
        <v>8310</v>
      </c>
      <c r="S87" s="15">
        <f t="shared" si="5"/>
        <v>40779.125428240739</v>
      </c>
      <c r="T87" s="15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1" t="s">
        <v>8308</v>
      </c>
      <c r="R88" t="s">
        <v>8310</v>
      </c>
      <c r="S88" s="15">
        <f t="shared" si="5"/>
        <v>42291.556076388893</v>
      </c>
      <c r="T88" s="15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1" t="s">
        <v>8308</v>
      </c>
      <c r="R89" t="s">
        <v>8310</v>
      </c>
      <c r="S89" s="15">
        <f t="shared" si="5"/>
        <v>40322.53938657407</v>
      </c>
      <c r="T89" s="15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1" t="s">
        <v>8308</v>
      </c>
      <c r="R90" t="s">
        <v>8310</v>
      </c>
      <c r="S90" s="15">
        <f t="shared" si="5"/>
        <v>41786.65892361111</v>
      </c>
      <c r="T90" s="15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1" t="s">
        <v>8308</v>
      </c>
      <c r="R91" t="s">
        <v>8310</v>
      </c>
      <c r="S91" s="15">
        <f t="shared" si="5"/>
        <v>41402.752222222225</v>
      </c>
      <c r="T91" s="15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1" t="s">
        <v>8308</v>
      </c>
      <c r="R92" t="s">
        <v>8310</v>
      </c>
      <c r="S92" s="15">
        <f t="shared" si="5"/>
        <v>40706.297442129631</v>
      </c>
      <c r="T92" s="15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1" t="s">
        <v>8308</v>
      </c>
      <c r="R93" t="s">
        <v>8310</v>
      </c>
      <c r="S93" s="15">
        <f t="shared" si="5"/>
        <v>40619.402361111112</v>
      </c>
      <c r="T93" s="15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1" t="s">
        <v>8308</v>
      </c>
      <c r="R94" t="s">
        <v>8310</v>
      </c>
      <c r="S94" s="15">
        <f t="shared" si="5"/>
        <v>42721.198877314819</v>
      </c>
      <c r="T94" s="15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1" t="s">
        <v>8308</v>
      </c>
      <c r="R95" t="s">
        <v>8310</v>
      </c>
      <c r="S95" s="15">
        <f t="shared" si="5"/>
        <v>41065.858067129629</v>
      </c>
      <c r="T95" s="15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1" t="s">
        <v>8308</v>
      </c>
      <c r="R96" t="s">
        <v>8310</v>
      </c>
      <c r="S96" s="15">
        <f t="shared" si="5"/>
        <v>41716.717847222222</v>
      </c>
      <c r="T96" s="15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1" t="s">
        <v>8308</v>
      </c>
      <c r="R97" t="s">
        <v>8310</v>
      </c>
      <c r="S97" s="15">
        <f t="shared" si="5"/>
        <v>40935.005104166667</v>
      </c>
      <c r="T97" s="15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1" t="s">
        <v>8308</v>
      </c>
      <c r="R98" t="s">
        <v>8310</v>
      </c>
      <c r="S98" s="15">
        <f t="shared" si="5"/>
        <v>40324.662511574075</v>
      </c>
      <c r="T98" s="15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1" t="s">
        <v>8308</v>
      </c>
      <c r="R99" t="s">
        <v>8310</v>
      </c>
      <c r="S99" s="15">
        <f t="shared" si="5"/>
        <v>40706.135208333333</v>
      </c>
      <c r="T99" s="15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1" t="s">
        <v>8308</v>
      </c>
      <c r="R100" t="s">
        <v>8310</v>
      </c>
      <c r="S100" s="15">
        <f t="shared" si="5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1" t="s">
        <v>8308</v>
      </c>
      <c r="R101" t="s">
        <v>8310</v>
      </c>
      <c r="S101" s="15">
        <f t="shared" si="5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1" t="s">
        <v>8308</v>
      </c>
      <c r="R102" t="s">
        <v>8310</v>
      </c>
      <c r="S102" s="15">
        <f t="shared" si="5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1" t="s">
        <v>8308</v>
      </c>
      <c r="R103" t="s">
        <v>8310</v>
      </c>
      <c r="S103" s="15">
        <f t="shared" si="5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1" t="s">
        <v>8308</v>
      </c>
      <c r="R104" t="s">
        <v>8310</v>
      </c>
      <c r="S104" s="15">
        <f t="shared" si="5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1" t="s">
        <v>8308</v>
      </c>
      <c r="R105" t="s">
        <v>8310</v>
      </c>
      <c r="S105" s="15">
        <f t="shared" si="5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1" t="s">
        <v>8308</v>
      </c>
      <c r="R106" t="s">
        <v>8310</v>
      </c>
      <c r="S106" s="15">
        <f t="shared" si="5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1" t="s">
        <v>8308</v>
      </c>
      <c r="R107" t="s">
        <v>8310</v>
      </c>
      <c r="S107" s="15">
        <f t="shared" si="5"/>
        <v>42485.724768518514</v>
      </c>
      <c r="T107" s="15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1" t="s">
        <v>8308</v>
      </c>
      <c r="R108" t="s">
        <v>8310</v>
      </c>
      <c r="S108" s="15">
        <f t="shared" si="5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1" t="s">
        <v>8308</v>
      </c>
      <c r="R109" t="s">
        <v>8310</v>
      </c>
      <c r="S109" s="15">
        <f t="shared" si="5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1" t="s">
        <v>8308</v>
      </c>
      <c r="R110" t="s">
        <v>8310</v>
      </c>
      <c r="S110" s="15">
        <f t="shared" si="5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1" t="s">
        <v>8308</v>
      </c>
      <c r="R111" t="s">
        <v>8310</v>
      </c>
      <c r="S111" s="15">
        <f t="shared" si="5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1" t="s">
        <v>8308</v>
      </c>
      <c r="R112" t="s">
        <v>8310</v>
      </c>
      <c r="S112" s="15">
        <f t="shared" si="5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1" t="s">
        <v>8308</v>
      </c>
      <c r="R113" t="s">
        <v>8310</v>
      </c>
      <c r="S113" s="15">
        <f t="shared" si="5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1" t="s">
        <v>8308</v>
      </c>
      <c r="R114" t="s">
        <v>8310</v>
      </c>
      <c r="S114" s="15">
        <f t="shared" si="5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1" t="s">
        <v>8308</v>
      </c>
      <c r="R115" t="s">
        <v>8310</v>
      </c>
      <c r="S115" s="15">
        <f t="shared" si="5"/>
        <v>40753.758425925924</v>
      </c>
      <c r="T115" s="15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1" t="s">
        <v>8308</v>
      </c>
      <c r="R116" t="s">
        <v>8310</v>
      </c>
      <c r="S116" s="15">
        <f t="shared" si="5"/>
        <v>40861.27416666667</v>
      </c>
      <c r="T116" s="15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1" t="s">
        <v>8308</v>
      </c>
      <c r="R117" t="s">
        <v>8310</v>
      </c>
      <c r="S117" s="15">
        <f t="shared" si="5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1" t="s">
        <v>8308</v>
      </c>
      <c r="R118" t="s">
        <v>8310</v>
      </c>
      <c r="S118" s="15">
        <f t="shared" si="5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1" t="s">
        <v>8308</v>
      </c>
      <c r="R119" t="s">
        <v>8310</v>
      </c>
      <c r="S119" s="15">
        <f t="shared" si="5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1" t="s">
        <v>8308</v>
      </c>
      <c r="R120" t="s">
        <v>8310</v>
      </c>
      <c r="S120" s="15">
        <f t="shared" si="5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1" t="s">
        <v>8308</v>
      </c>
      <c r="R121" t="s">
        <v>8310</v>
      </c>
      <c r="S121" s="15">
        <f t="shared" si="5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11" t="s">
        <v>8308</v>
      </c>
      <c r="R122" t="s">
        <v>8311</v>
      </c>
      <c r="S122" s="15">
        <f t="shared" si="5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11" t="s">
        <v>8308</v>
      </c>
      <c r="R123" t="s">
        <v>8311</v>
      </c>
      <c r="S123" s="15">
        <f t="shared" si="5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11" t="s">
        <v>8308</v>
      </c>
      <c r="R124" t="s">
        <v>8311</v>
      </c>
      <c r="S124" s="15">
        <f t="shared" si="5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11" t="s">
        <v>8308</v>
      </c>
      <c r="R125" t="s">
        <v>8311</v>
      </c>
      <c r="S125" s="15">
        <f t="shared" si="5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11" t="s">
        <v>8308</v>
      </c>
      <c r="R126" t="s">
        <v>8311</v>
      </c>
      <c r="S126" s="15">
        <f t="shared" si="5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1" t="s">
        <v>8308</v>
      </c>
      <c r="R127" t="s">
        <v>8311</v>
      </c>
      <c r="S127" s="15">
        <f t="shared" si="5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1" t="s">
        <v>8308</v>
      </c>
      <c r="R128" t="s">
        <v>8311</v>
      </c>
      <c r="S128" s="15">
        <f t="shared" si="5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1" t="s">
        <v>8308</v>
      </c>
      <c r="R129" t="s">
        <v>8311</v>
      </c>
      <c r="S129" s="15">
        <f t="shared" si="5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>
        <f t="shared" si="7"/>
        <v>311.17</v>
      </c>
      <c r="Q130" s="11" t="s">
        <v>8308</v>
      </c>
      <c r="R130" t="s">
        <v>8311</v>
      </c>
      <c r="S130" s="15">
        <f t="shared" si="5"/>
        <v>42628.22792824074</v>
      </c>
      <c r="T130" s="15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6"/>
        <v>0</v>
      </c>
      <c r="P131">
        <f t="shared" si="7"/>
        <v>0</v>
      </c>
      <c r="Q131" s="11" t="s">
        <v>8308</v>
      </c>
      <c r="R131" t="s">
        <v>8311</v>
      </c>
      <c r="S131" s="15">
        <f t="shared" ref="S131:S161" si="10">(((J131/60)/60)/24)+DATE(1970,1,1)</f>
        <v>41882.937303240738</v>
      </c>
      <c r="T131" s="15">
        <f t="shared" si="8"/>
        <v>41942.937303240738</v>
      </c>
      <c r="U131">
        <f t="shared" si="9"/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ref="O132:O161" si="11">ROUND(E132/D132*100,0)</f>
        <v>0</v>
      </c>
      <c r="P132">
        <f t="shared" ref="P132:P161" si="12">IFERROR(ROUND(E132/L132,2),0)</f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ref="T132:T161" si="13">(((I132/60)/60)/24)+DATE(1970,1,1)</f>
        <v>41806.844444444447</v>
      </c>
      <c r="U132">
        <f t="shared" ref="U132:U161" si="14">YEAR(S:S)</f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2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2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2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2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2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2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2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2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2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2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2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2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2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2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2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2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2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2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2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2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2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2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2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2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2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2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2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2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2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ref="O162:O225" si="15">ROUND(E162/D162*100,0)</f>
        <v>0</v>
      </c>
      <c r="P162">
        <f t="shared" ref="P162:P225" si="16">IFERROR(ROUND(E162/L162,2),0)</f>
        <v>0</v>
      </c>
      <c r="Q162" s="11" t="s">
        <v>8308</v>
      </c>
      <c r="R162" t="s">
        <v>8312</v>
      </c>
      <c r="S162" s="15">
        <f t="shared" ref="S162:S225" si="17">(((J162/60)/60)/24)+DATE(1970,1,1)</f>
        <v>42171.913090277783</v>
      </c>
      <c r="T162" s="15">
        <f t="shared" ref="T162:T225" si="18">(((I162/60)/60)/24)+DATE(1970,1,1)</f>
        <v>42231.913090277783</v>
      </c>
      <c r="U162">
        <f t="shared" ref="U162:U225" si="19">YEAR(S:S)</f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5"/>
        <v>0</v>
      </c>
      <c r="P163">
        <f t="shared" si="16"/>
        <v>5</v>
      </c>
      <c r="Q163" s="11" t="s">
        <v>8308</v>
      </c>
      <c r="R163" t="s">
        <v>8312</v>
      </c>
      <c r="S163" s="15">
        <f t="shared" si="17"/>
        <v>41792.687442129631</v>
      </c>
      <c r="T163" s="15">
        <f t="shared" si="18"/>
        <v>41822.687442129631</v>
      </c>
      <c r="U163">
        <f t="shared" si="19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5"/>
        <v>16</v>
      </c>
      <c r="P164">
        <f t="shared" si="16"/>
        <v>43.5</v>
      </c>
      <c r="Q164" s="11" t="s">
        <v>8308</v>
      </c>
      <c r="R164" t="s">
        <v>8312</v>
      </c>
      <c r="S164" s="15">
        <f t="shared" si="17"/>
        <v>41835.126805555556</v>
      </c>
      <c r="T164" s="15">
        <f t="shared" si="18"/>
        <v>41867.987500000003</v>
      </c>
      <c r="U164">
        <f t="shared" si="19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5"/>
        <v>0</v>
      </c>
      <c r="P165">
        <f t="shared" si="16"/>
        <v>0</v>
      </c>
      <c r="Q165" s="11" t="s">
        <v>8308</v>
      </c>
      <c r="R165" t="s">
        <v>8312</v>
      </c>
      <c r="S165" s="15">
        <f t="shared" si="17"/>
        <v>42243.961273148147</v>
      </c>
      <c r="T165" s="15">
        <f t="shared" si="18"/>
        <v>42278</v>
      </c>
      <c r="U165">
        <f t="shared" si="19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5"/>
        <v>1</v>
      </c>
      <c r="P166">
        <f t="shared" si="16"/>
        <v>91.43</v>
      </c>
      <c r="Q166" s="11" t="s">
        <v>8308</v>
      </c>
      <c r="R166" t="s">
        <v>8312</v>
      </c>
      <c r="S166" s="15">
        <f t="shared" si="17"/>
        <v>41841.762743055559</v>
      </c>
      <c r="T166" s="15">
        <f t="shared" si="18"/>
        <v>41901.762743055559</v>
      </c>
      <c r="U166">
        <f t="shared" si="19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5"/>
        <v>0</v>
      </c>
      <c r="P167">
        <f t="shared" si="16"/>
        <v>0</v>
      </c>
      <c r="Q167" s="11" t="s">
        <v>8308</v>
      </c>
      <c r="R167" t="s">
        <v>8312</v>
      </c>
      <c r="S167" s="15">
        <f t="shared" si="17"/>
        <v>42351.658842592587</v>
      </c>
      <c r="T167" s="15">
        <f t="shared" si="18"/>
        <v>42381.658842592587</v>
      </c>
      <c r="U167">
        <f t="shared" si="19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5"/>
        <v>60</v>
      </c>
      <c r="P168">
        <f t="shared" si="16"/>
        <v>3000</v>
      </c>
      <c r="Q168" s="11" t="s">
        <v>8308</v>
      </c>
      <c r="R168" t="s">
        <v>8312</v>
      </c>
      <c r="S168" s="15">
        <f t="shared" si="17"/>
        <v>42721.075949074075</v>
      </c>
      <c r="T168" s="15">
        <f t="shared" si="18"/>
        <v>42751.075949074075</v>
      </c>
      <c r="U168">
        <f t="shared" si="19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5"/>
        <v>0</v>
      </c>
      <c r="P169">
        <f t="shared" si="16"/>
        <v>5.5</v>
      </c>
      <c r="Q169" s="11" t="s">
        <v>8308</v>
      </c>
      <c r="R169" t="s">
        <v>8312</v>
      </c>
      <c r="S169" s="15">
        <f t="shared" si="17"/>
        <v>42160.927488425921</v>
      </c>
      <c r="T169" s="15">
        <f t="shared" si="18"/>
        <v>42220.927488425921</v>
      </c>
      <c r="U169">
        <f t="shared" si="19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5"/>
        <v>4</v>
      </c>
      <c r="P170">
        <f t="shared" si="16"/>
        <v>108.33</v>
      </c>
      <c r="Q170" s="11" t="s">
        <v>8308</v>
      </c>
      <c r="R170" t="s">
        <v>8312</v>
      </c>
      <c r="S170" s="15">
        <f t="shared" si="17"/>
        <v>42052.83530092593</v>
      </c>
      <c r="T170" s="15">
        <f t="shared" si="18"/>
        <v>42082.793634259258</v>
      </c>
      <c r="U170">
        <f t="shared" si="19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5"/>
        <v>22</v>
      </c>
      <c r="P171">
        <f t="shared" si="16"/>
        <v>56</v>
      </c>
      <c r="Q171" s="11" t="s">
        <v>8308</v>
      </c>
      <c r="R171" t="s">
        <v>8312</v>
      </c>
      <c r="S171" s="15">
        <f t="shared" si="17"/>
        <v>41900.505312499998</v>
      </c>
      <c r="T171" s="15">
        <f t="shared" si="18"/>
        <v>41930.505312499998</v>
      </c>
      <c r="U171">
        <f t="shared" si="19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5"/>
        <v>3</v>
      </c>
      <c r="P172">
        <f t="shared" si="16"/>
        <v>32.5</v>
      </c>
      <c r="Q172" s="11" t="s">
        <v>8308</v>
      </c>
      <c r="R172" t="s">
        <v>8312</v>
      </c>
      <c r="S172" s="15">
        <f t="shared" si="17"/>
        <v>42216.977812500001</v>
      </c>
      <c r="T172" s="15">
        <f t="shared" si="18"/>
        <v>42246.227777777778</v>
      </c>
      <c r="U172">
        <f t="shared" si="19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5"/>
        <v>0</v>
      </c>
      <c r="P173">
        <f t="shared" si="16"/>
        <v>1</v>
      </c>
      <c r="Q173" s="11" t="s">
        <v>8308</v>
      </c>
      <c r="R173" t="s">
        <v>8312</v>
      </c>
      <c r="S173" s="15">
        <f t="shared" si="17"/>
        <v>42534.180717592593</v>
      </c>
      <c r="T173" s="15">
        <f t="shared" si="18"/>
        <v>42594.180717592593</v>
      </c>
      <c r="U173">
        <f t="shared" si="19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5"/>
        <v>0</v>
      </c>
      <c r="P174">
        <f t="shared" si="16"/>
        <v>0</v>
      </c>
      <c r="Q174" s="11" t="s">
        <v>8308</v>
      </c>
      <c r="R174" t="s">
        <v>8312</v>
      </c>
      <c r="S174" s="15">
        <f t="shared" si="17"/>
        <v>42047.394942129627</v>
      </c>
      <c r="T174" s="15">
        <f t="shared" si="18"/>
        <v>42082.353275462956</v>
      </c>
      <c r="U174">
        <f t="shared" si="19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5"/>
        <v>0</v>
      </c>
      <c r="P175">
        <f t="shared" si="16"/>
        <v>0</v>
      </c>
      <c r="Q175" s="11" t="s">
        <v>8308</v>
      </c>
      <c r="R175" t="s">
        <v>8312</v>
      </c>
      <c r="S175" s="15">
        <f t="shared" si="17"/>
        <v>42033.573009259257</v>
      </c>
      <c r="T175" s="15">
        <f t="shared" si="18"/>
        <v>42063.573009259257</v>
      </c>
      <c r="U175">
        <f t="shared" si="19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5"/>
        <v>0</v>
      </c>
      <c r="P176">
        <f t="shared" si="16"/>
        <v>0</v>
      </c>
      <c r="Q176" s="11" t="s">
        <v>8308</v>
      </c>
      <c r="R176" t="s">
        <v>8312</v>
      </c>
      <c r="S176" s="15">
        <f t="shared" si="17"/>
        <v>42072.758981481486</v>
      </c>
      <c r="T176" s="15">
        <f t="shared" si="18"/>
        <v>42132.758981481486</v>
      </c>
      <c r="U176">
        <f t="shared" si="19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5"/>
        <v>6</v>
      </c>
      <c r="P177">
        <f t="shared" si="16"/>
        <v>49.88</v>
      </c>
      <c r="Q177" s="11" t="s">
        <v>8308</v>
      </c>
      <c r="R177" t="s">
        <v>8312</v>
      </c>
      <c r="S177" s="15">
        <f t="shared" si="17"/>
        <v>41855.777905092589</v>
      </c>
      <c r="T177" s="15">
        <f t="shared" si="18"/>
        <v>41880.777905092589</v>
      </c>
      <c r="U177">
        <f t="shared" si="19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5"/>
        <v>0</v>
      </c>
      <c r="P178">
        <f t="shared" si="16"/>
        <v>0</v>
      </c>
      <c r="Q178" s="11" t="s">
        <v>8308</v>
      </c>
      <c r="R178" t="s">
        <v>8312</v>
      </c>
      <c r="S178" s="15">
        <f t="shared" si="17"/>
        <v>42191.824062500003</v>
      </c>
      <c r="T178" s="15">
        <f t="shared" si="18"/>
        <v>42221.824062500003</v>
      </c>
      <c r="U178">
        <f t="shared" si="19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5"/>
        <v>40</v>
      </c>
      <c r="P179">
        <f t="shared" si="16"/>
        <v>25.71</v>
      </c>
      <c r="Q179" s="11" t="s">
        <v>8308</v>
      </c>
      <c r="R179" t="s">
        <v>8312</v>
      </c>
      <c r="S179" s="15">
        <f t="shared" si="17"/>
        <v>42070.047754629632</v>
      </c>
      <c r="T179" s="15">
        <f t="shared" si="18"/>
        <v>42087.00608796296</v>
      </c>
      <c r="U179">
        <f t="shared" si="19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5"/>
        <v>0</v>
      </c>
      <c r="P180">
        <f t="shared" si="16"/>
        <v>0</v>
      </c>
      <c r="Q180" s="11" t="s">
        <v>8308</v>
      </c>
      <c r="R180" t="s">
        <v>8312</v>
      </c>
      <c r="S180" s="15">
        <f t="shared" si="17"/>
        <v>42304.955381944441</v>
      </c>
      <c r="T180" s="15">
        <f t="shared" si="18"/>
        <v>42334.997048611112</v>
      </c>
      <c r="U180">
        <f t="shared" si="19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5"/>
        <v>20</v>
      </c>
      <c r="P181">
        <f t="shared" si="16"/>
        <v>100</v>
      </c>
      <c r="Q181" s="11" t="s">
        <v>8308</v>
      </c>
      <c r="R181" t="s">
        <v>8312</v>
      </c>
      <c r="S181" s="15">
        <f t="shared" si="17"/>
        <v>42403.080497685187</v>
      </c>
      <c r="T181" s="15">
        <f t="shared" si="18"/>
        <v>42433.080497685187</v>
      </c>
      <c r="U181">
        <f t="shared" si="19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5"/>
        <v>33</v>
      </c>
      <c r="P182">
        <f t="shared" si="16"/>
        <v>30.85</v>
      </c>
      <c r="Q182" s="11" t="s">
        <v>8308</v>
      </c>
      <c r="R182" t="s">
        <v>8312</v>
      </c>
      <c r="S182" s="15">
        <f t="shared" si="17"/>
        <v>42067.991238425922</v>
      </c>
      <c r="T182" s="15">
        <f t="shared" si="18"/>
        <v>42107.791666666672</v>
      </c>
      <c r="U182">
        <f t="shared" si="19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5"/>
        <v>21</v>
      </c>
      <c r="P183">
        <f t="shared" si="16"/>
        <v>180.5</v>
      </c>
      <c r="Q183" s="11" t="s">
        <v>8308</v>
      </c>
      <c r="R183" t="s">
        <v>8312</v>
      </c>
      <c r="S183" s="15">
        <f t="shared" si="17"/>
        <v>42147.741840277777</v>
      </c>
      <c r="T183" s="15">
        <f t="shared" si="18"/>
        <v>42177.741840277777</v>
      </c>
      <c r="U183">
        <f t="shared" si="19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5"/>
        <v>0</v>
      </c>
      <c r="P184">
        <f t="shared" si="16"/>
        <v>0</v>
      </c>
      <c r="Q184" s="11" t="s">
        <v>8308</v>
      </c>
      <c r="R184" t="s">
        <v>8312</v>
      </c>
      <c r="S184" s="15">
        <f t="shared" si="17"/>
        <v>42712.011944444443</v>
      </c>
      <c r="T184" s="15">
        <f t="shared" si="18"/>
        <v>42742.011944444443</v>
      </c>
      <c r="U184">
        <f t="shared" si="19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5"/>
        <v>36</v>
      </c>
      <c r="P185">
        <f t="shared" si="16"/>
        <v>373.5</v>
      </c>
      <c r="Q185" s="11" t="s">
        <v>8308</v>
      </c>
      <c r="R185" t="s">
        <v>8312</v>
      </c>
      <c r="S185" s="15">
        <f t="shared" si="17"/>
        <v>41939.810300925928</v>
      </c>
      <c r="T185" s="15">
        <f t="shared" si="18"/>
        <v>41969.851967592593</v>
      </c>
      <c r="U185">
        <f t="shared" si="19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5"/>
        <v>3</v>
      </c>
      <c r="P186">
        <f t="shared" si="16"/>
        <v>25.5</v>
      </c>
      <c r="Q186" s="11" t="s">
        <v>8308</v>
      </c>
      <c r="R186" t="s">
        <v>8312</v>
      </c>
      <c r="S186" s="15">
        <f t="shared" si="17"/>
        <v>41825.791226851856</v>
      </c>
      <c r="T186" s="15">
        <f t="shared" si="18"/>
        <v>41883.165972222225</v>
      </c>
      <c r="U186">
        <f t="shared" si="19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5"/>
        <v>6</v>
      </c>
      <c r="P187">
        <f t="shared" si="16"/>
        <v>220</v>
      </c>
      <c r="Q187" s="11" t="s">
        <v>8308</v>
      </c>
      <c r="R187" t="s">
        <v>8312</v>
      </c>
      <c r="S187" s="15">
        <f t="shared" si="17"/>
        <v>42570.91133101852</v>
      </c>
      <c r="T187" s="15">
        <f t="shared" si="18"/>
        <v>42600.91133101852</v>
      </c>
      <c r="U187">
        <f t="shared" si="19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5"/>
        <v>0</v>
      </c>
      <c r="P188">
        <f t="shared" si="16"/>
        <v>0</v>
      </c>
      <c r="Q188" s="11" t="s">
        <v>8308</v>
      </c>
      <c r="R188" t="s">
        <v>8312</v>
      </c>
      <c r="S188" s="15">
        <f t="shared" si="17"/>
        <v>42767.812893518523</v>
      </c>
      <c r="T188" s="15">
        <f t="shared" si="18"/>
        <v>42797.833333333328</v>
      </c>
      <c r="U188">
        <f t="shared" si="19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5"/>
        <v>16</v>
      </c>
      <c r="P189">
        <f t="shared" si="16"/>
        <v>160</v>
      </c>
      <c r="Q189" s="11" t="s">
        <v>8308</v>
      </c>
      <c r="R189" t="s">
        <v>8312</v>
      </c>
      <c r="S189" s="15">
        <f t="shared" si="17"/>
        <v>42182.234456018516</v>
      </c>
      <c r="T189" s="15">
        <f t="shared" si="18"/>
        <v>42206.290972222225</v>
      </c>
      <c r="U189">
        <f t="shared" si="19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5"/>
        <v>0</v>
      </c>
      <c r="P190">
        <f t="shared" si="16"/>
        <v>0</v>
      </c>
      <c r="Q190" s="11" t="s">
        <v>8308</v>
      </c>
      <c r="R190" t="s">
        <v>8312</v>
      </c>
      <c r="S190" s="15">
        <f t="shared" si="17"/>
        <v>41857.18304398148</v>
      </c>
      <c r="T190" s="15">
        <f t="shared" si="18"/>
        <v>41887.18304398148</v>
      </c>
      <c r="U190">
        <f t="shared" si="19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5"/>
        <v>0</v>
      </c>
      <c r="P191">
        <f t="shared" si="16"/>
        <v>69</v>
      </c>
      <c r="Q191" s="11" t="s">
        <v>8308</v>
      </c>
      <c r="R191" t="s">
        <v>8312</v>
      </c>
      <c r="S191" s="15">
        <f t="shared" si="17"/>
        <v>42556.690706018519</v>
      </c>
      <c r="T191" s="15">
        <f t="shared" si="18"/>
        <v>42616.690706018519</v>
      </c>
      <c r="U191">
        <f t="shared" si="19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5"/>
        <v>0</v>
      </c>
      <c r="P192">
        <f t="shared" si="16"/>
        <v>50</v>
      </c>
      <c r="Q192" s="11" t="s">
        <v>8308</v>
      </c>
      <c r="R192" t="s">
        <v>8312</v>
      </c>
      <c r="S192" s="15">
        <f t="shared" si="17"/>
        <v>42527.650995370372</v>
      </c>
      <c r="T192" s="15">
        <f t="shared" si="18"/>
        <v>42537.650995370372</v>
      </c>
      <c r="U192">
        <f t="shared" si="19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5"/>
        <v>5</v>
      </c>
      <c r="P193">
        <f t="shared" si="16"/>
        <v>83.33</v>
      </c>
      <c r="Q193" s="11" t="s">
        <v>8308</v>
      </c>
      <c r="R193" t="s">
        <v>8312</v>
      </c>
      <c r="S193" s="15">
        <f t="shared" si="17"/>
        <v>42239.441412037035</v>
      </c>
      <c r="T193" s="15">
        <f t="shared" si="18"/>
        <v>42279.441412037035</v>
      </c>
      <c r="U193">
        <f t="shared" si="19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5"/>
        <v>0</v>
      </c>
      <c r="P194">
        <f t="shared" si="16"/>
        <v>5.67</v>
      </c>
      <c r="Q194" s="11" t="s">
        <v>8308</v>
      </c>
      <c r="R194" t="s">
        <v>8312</v>
      </c>
      <c r="S194" s="15">
        <f t="shared" si="17"/>
        <v>41899.792037037041</v>
      </c>
      <c r="T194" s="15">
        <f t="shared" si="18"/>
        <v>41929.792037037041</v>
      </c>
      <c r="U194">
        <f t="shared" si="19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5">
        <f t="shared" si="17"/>
        <v>41911.934791666667</v>
      </c>
      <c r="T195" s="15">
        <f t="shared" si="18"/>
        <v>41971.976458333331</v>
      </c>
      <c r="U195">
        <f t="shared" si="19"/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ref="O226:O289" si="20">ROUND(E226/D226*100,0)</f>
        <v>0</v>
      </c>
      <c r="P226">
        <f t="shared" ref="P226:P289" si="21">IFERROR(ROUND(E226/L226,2),0)</f>
        <v>0</v>
      </c>
      <c r="Q226" s="11" t="s">
        <v>8308</v>
      </c>
      <c r="R226" t="s">
        <v>8312</v>
      </c>
      <c r="S226" s="15">
        <f t="shared" ref="S226:S289" si="22">(((J226/60)/60)/24)+DATE(1970,1,1)</f>
        <v>42135.235254629632</v>
      </c>
      <c r="T226" s="15">
        <f t="shared" ref="T226:T289" si="23">(((I226/60)/60)/24)+DATE(1970,1,1)</f>
        <v>42195.235254629632</v>
      </c>
      <c r="U226">
        <f t="shared" ref="U226:U289" si="24">YEAR(S:S)</f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20"/>
        <v>0</v>
      </c>
      <c r="P227">
        <f t="shared" si="21"/>
        <v>0</v>
      </c>
      <c r="Q227" s="11" t="s">
        <v>8308</v>
      </c>
      <c r="R227" t="s">
        <v>8312</v>
      </c>
      <c r="S227" s="15">
        <f t="shared" si="22"/>
        <v>42438.961273148147</v>
      </c>
      <c r="T227" s="15">
        <f t="shared" si="23"/>
        <v>42468.919606481482</v>
      </c>
      <c r="U227">
        <f t="shared" si="24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20"/>
        <v>1</v>
      </c>
      <c r="P228">
        <f t="shared" si="21"/>
        <v>125</v>
      </c>
      <c r="Q228" s="11" t="s">
        <v>8308</v>
      </c>
      <c r="R228" t="s">
        <v>8312</v>
      </c>
      <c r="S228" s="15">
        <f t="shared" si="22"/>
        <v>42106.666018518517</v>
      </c>
      <c r="T228" s="15">
        <f t="shared" si="23"/>
        <v>42155.395138888889</v>
      </c>
      <c r="U228">
        <f t="shared" si="24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20"/>
        <v>0</v>
      </c>
      <c r="P229">
        <f t="shared" si="21"/>
        <v>0</v>
      </c>
      <c r="Q229" s="11" t="s">
        <v>8308</v>
      </c>
      <c r="R229" t="s">
        <v>8312</v>
      </c>
      <c r="S229" s="15">
        <f t="shared" si="22"/>
        <v>42164.893993055557</v>
      </c>
      <c r="T229" s="15">
        <f t="shared" si="23"/>
        <v>42194.893993055557</v>
      </c>
      <c r="U229">
        <f t="shared" si="24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20"/>
        <v>0</v>
      </c>
      <c r="P230">
        <f t="shared" si="21"/>
        <v>0</v>
      </c>
      <c r="Q230" s="11" t="s">
        <v>8308</v>
      </c>
      <c r="R230" t="s">
        <v>8312</v>
      </c>
      <c r="S230" s="15">
        <f t="shared" si="22"/>
        <v>42096.686400462961</v>
      </c>
      <c r="T230" s="15">
        <f t="shared" si="23"/>
        <v>42156.686400462961</v>
      </c>
      <c r="U230">
        <f t="shared" si="24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20"/>
        <v>0</v>
      </c>
      <c r="P231">
        <f t="shared" si="21"/>
        <v>0</v>
      </c>
      <c r="Q231" s="11" t="s">
        <v>8308</v>
      </c>
      <c r="R231" t="s">
        <v>8312</v>
      </c>
      <c r="S231" s="15">
        <f t="shared" si="22"/>
        <v>42383.933993055558</v>
      </c>
      <c r="T231" s="15">
        <f t="shared" si="23"/>
        <v>42413.933993055558</v>
      </c>
      <c r="U231">
        <f t="shared" si="24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20"/>
        <v>0</v>
      </c>
      <c r="P232">
        <f t="shared" si="21"/>
        <v>30</v>
      </c>
      <c r="Q232" s="11" t="s">
        <v>8308</v>
      </c>
      <c r="R232" t="s">
        <v>8312</v>
      </c>
      <c r="S232" s="15">
        <f t="shared" si="22"/>
        <v>42129.777210648142</v>
      </c>
      <c r="T232" s="15">
        <f t="shared" si="23"/>
        <v>42159.777210648142</v>
      </c>
      <c r="U232">
        <f t="shared" si="24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20"/>
        <v>0</v>
      </c>
      <c r="P233">
        <f t="shared" si="21"/>
        <v>0</v>
      </c>
      <c r="Q233" s="11" t="s">
        <v>8308</v>
      </c>
      <c r="R233" t="s">
        <v>8312</v>
      </c>
      <c r="S233" s="15">
        <f t="shared" si="22"/>
        <v>42341.958923611113</v>
      </c>
      <c r="T233" s="15">
        <f t="shared" si="23"/>
        <v>42371.958923611113</v>
      </c>
      <c r="U233">
        <f t="shared" si="24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20"/>
        <v>3</v>
      </c>
      <c r="P234">
        <f t="shared" si="21"/>
        <v>15.71</v>
      </c>
      <c r="Q234" s="11" t="s">
        <v>8308</v>
      </c>
      <c r="R234" t="s">
        <v>8312</v>
      </c>
      <c r="S234" s="15">
        <f t="shared" si="22"/>
        <v>42032.82576388889</v>
      </c>
      <c r="T234" s="15">
        <f t="shared" si="23"/>
        <v>42062.82576388889</v>
      </c>
      <c r="U234">
        <f t="shared" si="24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20"/>
        <v>0</v>
      </c>
      <c r="P235">
        <f t="shared" si="21"/>
        <v>0</v>
      </c>
      <c r="Q235" s="11" t="s">
        <v>8308</v>
      </c>
      <c r="R235" t="s">
        <v>8312</v>
      </c>
      <c r="S235" s="15">
        <f t="shared" si="22"/>
        <v>42612.911712962959</v>
      </c>
      <c r="T235" s="15">
        <f t="shared" si="23"/>
        <v>42642.911712962959</v>
      </c>
      <c r="U235">
        <f t="shared" si="24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20"/>
        <v>40</v>
      </c>
      <c r="P236">
        <f t="shared" si="21"/>
        <v>80.2</v>
      </c>
      <c r="Q236" s="11" t="s">
        <v>8308</v>
      </c>
      <c r="R236" t="s">
        <v>8312</v>
      </c>
      <c r="S236" s="15">
        <f t="shared" si="22"/>
        <v>42136.035405092596</v>
      </c>
      <c r="T236" s="15">
        <f t="shared" si="23"/>
        <v>42176.035405092596</v>
      </c>
      <c r="U236">
        <f t="shared" si="24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20"/>
        <v>0</v>
      </c>
      <c r="P237">
        <f t="shared" si="21"/>
        <v>0</v>
      </c>
      <c r="Q237" s="11" t="s">
        <v>8308</v>
      </c>
      <c r="R237" t="s">
        <v>8312</v>
      </c>
      <c r="S237" s="15">
        <f t="shared" si="22"/>
        <v>42164.908530092594</v>
      </c>
      <c r="T237" s="15">
        <f t="shared" si="23"/>
        <v>42194.908530092594</v>
      </c>
      <c r="U237">
        <f t="shared" si="24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20"/>
        <v>0</v>
      </c>
      <c r="P238">
        <f t="shared" si="21"/>
        <v>0</v>
      </c>
      <c r="Q238" s="11" t="s">
        <v>8308</v>
      </c>
      <c r="R238" t="s">
        <v>8312</v>
      </c>
      <c r="S238" s="15">
        <f t="shared" si="22"/>
        <v>42321.08447916666</v>
      </c>
      <c r="T238" s="15">
        <f t="shared" si="23"/>
        <v>42374</v>
      </c>
      <c r="U238">
        <f t="shared" si="24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20"/>
        <v>0</v>
      </c>
      <c r="P239">
        <f t="shared" si="21"/>
        <v>50</v>
      </c>
      <c r="Q239" s="11" t="s">
        <v>8308</v>
      </c>
      <c r="R239" t="s">
        <v>8312</v>
      </c>
      <c r="S239" s="15">
        <f t="shared" si="22"/>
        <v>42377.577187499999</v>
      </c>
      <c r="T239" s="15">
        <f t="shared" si="23"/>
        <v>42437.577187499999</v>
      </c>
      <c r="U239">
        <f t="shared" si="24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20"/>
        <v>0</v>
      </c>
      <c r="P240">
        <f t="shared" si="21"/>
        <v>0</v>
      </c>
      <c r="Q240" s="11" t="s">
        <v>8308</v>
      </c>
      <c r="R240" t="s">
        <v>8312</v>
      </c>
      <c r="S240" s="15">
        <f t="shared" si="22"/>
        <v>42713.962499999994</v>
      </c>
      <c r="T240" s="15">
        <f t="shared" si="23"/>
        <v>42734.375</v>
      </c>
      <c r="U240">
        <f t="shared" si="24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20"/>
        <v>25</v>
      </c>
      <c r="P241">
        <f t="shared" si="21"/>
        <v>50</v>
      </c>
      <c r="Q241" s="11" t="s">
        <v>8308</v>
      </c>
      <c r="R241" t="s">
        <v>8312</v>
      </c>
      <c r="S241" s="15">
        <f t="shared" si="22"/>
        <v>42297.110300925924</v>
      </c>
      <c r="T241" s="15">
        <f t="shared" si="23"/>
        <v>42316.5</v>
      </c>
      <c r="U241">
        <f t="shared" si="24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20"/>
        <v>108</v>
      </c>
      <c r="P242">
        <f t="shared" si="21"/>
        <v>117.85</v>
      </c>
      <c r="Q242" s="11" t="s">
        <v>8308</v>
      </c>
      <c r="R242" t="s">
        <v>8313</v>
      </c>
      <c r="S242" s="15">
        <f t="shared" si="22"/>
        <v>41354.708460648151</v>
      </c>
      <c r="T242" s="15">
        <f t="shared" si="23"/>
        <v>41399.708460648151</v>
      </c>
      <c r="U242">
        <f t="shared" si="24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20"/>
        <v>113</v>
      </c>
      <c r="P243">
        <f t="shared" si="21"/>
        <v>109.04</v>
      </c>
      <c r="Q243" s="11" t="s">
        <v>8308</v>
      </c>
      <c r="R243" t="s">
        <v>8313</v>
      </c>
      <c r="S243" s="15">
        <f t="shared" si="22"/>
        <v>41949.697962962964</v>
      </c>
      <c r="T243" s="15">
        <f t="shared" si="23"/>
        <v>41994.697962962964</v>
      </c>
      <c r="U243">
        <f t="shared" si="24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20"/>
        <v>113</v>
      </c>
      <c r="P244">
        <f t="shared" si="21"/>
        <v>73.02</v>
      </c>
      <c r="Q244" s="11" t="s">
        <v>8308</v>
      </c>
      <c r="R244" t="s">
        <v>8313</v>
      </c>
      <c r="S244" s="15">
        <f t="shared" si="22"/>
        <v>40862.492939814816</v>
      </c>
      <c r="T244" s="15">
        <f t="shared" si="23"/>
        <v>40897.492939814816</v>
      </c>
      <c r="U244">
        <f t="shared" si="24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20"/>
        <v>103</v>
      </c>
      <c r="P245">
        <f t="shared" si="21"/>
        <v>78.2</v>
      </c>
      <c r="Q245" s="11" t="s">
        <v>8308</v>
      </c>
      <c r="R245" t="s">
        <v>8313</v>
      </c>
      <c r="S245" s="15">
        <f t="shared" si="22"/>
        <v>41662.047500000001</v>
      </c>
      <c r="T245" s="15">
        <f t="shared" si="23"/>
        <v>41692.047500000001</v>
      </c>
      <c r="U245">
        <f t="shared" si="24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20"/>
        <v>114</v>
      </c>
      <c r="P246">
        <f t="shared" si="21"/>
        <v>47.4</v>
      </c>
      <c r="Q246" s="11" t="s">
        <v>8308</v>
      </c>
      <c r="R246" t="s">
        <v>8313</v>
      </c>
      <c r="S246" s="15">
        <f t="shared" si="22"/>
        <v>40213.323599537034</v>
      </c>
      <c r="T246" s="15">
        <f t="shared" si="23"/>
        <v>40253.29583333333</v>
      </c>
      <c r="U246">
        <f t="shared" si="24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20"/>
        <v>104</v>
      </c>
      <c r="P247">
        <f t="shared" si="21"/>
        <v>54.02</v>
      </c>
      <c r="Q247" s="11" t="s">
        <v>8308</v>
      </c>
      <c r="R247" t="s">
        <v>8313</v>
      </c>
      <c r="S247" s="15">
        <f t="shared" si="22"/>
        <v>41107.053067129629</v>
      </c>
      <c r="T247" s="15">
        <f t="shared" si="23"/>
        <v>41137.053067129629</v>
      </c>
      <c r="U247">
        <f t="shared" si="24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20"/>
        <v>305</v>
      </c>
      <c r="P248">
        <f t="shared" si="21"/>
        <v>68.489999999999995</v>
      </c>
      <c r="Q248" s="11" t="s">
        <v>8308</v>
      </c>
      <c r="R248" t="s">
        <v>8313</v>
      </c>
      <c r="S248" s="15">
        <f t="shared" si="22"/>
        <v>40480.363483796296</v>
      </c>
      <c r="T248" s="15">
        <f t="shared" si="23"/>
        <v>40530.405150462961</v>
      </c>
      <c r="U248">
        <f t="shared" si="24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20"/>
        <v>134</v>
      </c>
      <c r="P249">
        <f t="shared" si="21"/>
        <v>108.15</v>
      </c>
      <c r="Q249" s="11" t="s">
        <v>8308</v>
      </c>
      <c r="R249" t="s">
        <v>8313</v>
      </c>
      <c r="S249" s="15">
        <f t="shared" si="22"/>
        <v>40430.604328703703</v>
      </c>
      <c r="T249" s="15">
        <f t="shared" si="23"/>
        <v>40467.152083333334</v>
      </c>
      <c r="U249">
        <f t="shared" si="24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20"/>
        <v>101</v>
      </c>
      <c r="P250">
        <f t="shared" si="21"/>
        <v>589.95000000000005</v>
      </c>
      <c r="Q250" s="11" t="s">
        <v>8308</v>
      </c>
      <c r="R250" t="s">
        <v>8313</v>
      </c>
      <c r="S250" s="15">
        <f t="shared" si="22"/>
        <v>40870.774409722224</v>
      </c>
      <c r="T250" s="15">
        <f t="shared" si="23"/>
        <v>40915.774409722224</v>
      </c>
      <c r="U250">
        <f t="shared" si="24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0"/>
        <v>113</v>
      </c>
      <c r="P251">
        <f t="shared" si="21"/>
        <v>48.05</v>
      </c>
      <c r="Q251" s="11" t="s">
        <v>8308</v>
      </c>
      <c r="R251" t="s">
        <v>8313</v>
      </c>
      <c r="S251" s="15">
        <f t="shared" si="22"/>
        <v>40332.923842592594</v>
      </c>
      <c r="T251" s="15">
        <f t="shared" si="23"/>
        <v>40412.736111111109</v>
      </c>
      <c r="U251">
        <f t="shared" si="24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0"/>
        <v>106</v>
      </c>
      <c r="P252">
        <f t="shared" si="21"/>
        <v>72.48</v>
      </c>
      <c r="Q252" s="11" t="s">
        <v>8308</v>
      </c>
      <c r="R252" t="s">
        <v>8313</v>
      </c>
      <c r="S252" s="15">
        <f t="shared" si="22"/>
        <v>41401.565868055557</v>
      </c>
      <c r="T252" s="15">
        <f t="shared" si="23"/>
        <v>41431.565868055557</v>
      </c>
      <c r="U252">
        <f t="shared" si="24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0"/>
        <v>126</v>
      </c>
      <c r="P253">
        <f t="shared" si="21"/>
        <v>57.08</v>
      </c>
      <c r="Q253" s="11" t="s">
        <v>8308</v>
      </c>
      <c r="R253" t="s">
        <v>8313</v>
      </c>
      <c r="S253" s="15">
        <f t="shared" si="22"/>
        <v>41013.787569444445</v>
      </c>
      <c r="T253" s="15">
        <f t="shared" si="23"/>
        <v>41045.791666666664</v>
      </c>
      <c r="U253">
        <f t="shared" si="24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0"/>
        <v>185</v>
      </c>
      <c r="P254">
        <f t="shared" si="21"/>
        <v>85.44</v>
      </c>
      <c r="Q254" s="11" t="s">
        <v>8308</v>
      </c>
      <c r="R254" t="s">
        <v>8313</v>
      </c>
      <c r="S254" s="15">
        <f t="shared" si="22"/>
        <v>40266.662708333337</v>
      </c>
      <c r="T254" s="15">
        <f t="shared" si="23"/>
        <v>40330.165972222225</v>
      </c>
      <c r="U254">
        <f t="shared" si="24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0"/>
        <v>101</v>
      </c>
      <c r="P255">
        <f t="shared" si="21"/>
        <v>215.86</v>
      </c>
      <c r="Q255" s="11" t="s">
        <v>8308</v>
      </c>
      <c r="R255" t="s">
        <v>8313</v>
      </c>
      <c r="S255" s="15">
        <f t="shared" si="22"/>
        <v>40924.650868055556</v>
      </c>
      <c r="T255" s="15">
        <f t="shared" si="23"/>
        <v>40954.650868055556</v>
      </c>
      <c r="U255">
        <f t="shared" si="24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0"/>
        <v>117</v>
      </c>
      <c r="P256">
        <f t="shared" si="21"/>
        <v>89.39</v>
      </c>
      <c r="Q256" s="11" t="s">
        <v>8308</v>
      </c>
      <c r="R256" t="s">
        <v>8313</v>
      </c>
      <c r="S256" s="15">
        <f t="shared" si="22"/>
        <v>42263.952662037031</v>
      </c>
      <c r="T256" s="15">
        <f t="shared" si="23"/>
        <v>42294.083333333328</v>
      </c>
      <c r="U256">
        <f t="shared" si="24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0"/>
        <v>107</v>
      </c>
      <c r="P257">
        <f t="shared" si="21"/>
        <v>45.42</v>
      </c>
      <c r="Q257" s="11" t="s">
        <v>8308</v>
      </c>
      <c r="R257" t="s">
        <v>8313</v>
      </c>
      <c r="S257" s="15">
        <f t="shared" si="22"/>
        <v>40588.526412037041</v>
      </c>
      <c r="T257" s="15">
        <f t="shared" si="23"/>
        <v>40618.48474537037</v>
      </c>
      <c r="U257">
        <f t="shared" si="24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20"/>
        <v>139</v>
      </c>
      <c r="P258">
        <f t="shared" si="21"/>
        <v>65.760000000000005</v>
      </c>
      <c r="Q258" s="11" t="s">
        <v>8308</v>
      </c>
      <c r="R258" t="s">
        <v>8313</v>
      </c>
      <c r="S258" s="15">
        <f t="shared" si="22"/>
        <v>41319.769293981481</v>
      </c>
      <c r="T258" s="15">
        <f t="shared" si="23"/>
        <v>41349.769293981481</v>
      </c>
      <c r="U258">
        <f t="shared" si="24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15">
        <f t="shared" si="22"/>
        <v>42479.626875000002</v>
      </c>
      <c r="T259" s="15">
        <f t="shared" si="23"/>
        <v>42509.626875000002</v>
      </c>
      <c r="U259">
        <f t="shared" si="24"/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ref="O290:O353" si="25">ROUND(E290/D290*100,0)</f>
        <v>103</v>
      </c>
      <c r="P290">
        <f t="shared" ref="P290:P353" si="26">IFERROR(ROUND(E290/L290,2),0)</f>
        <v>115.45</v>
      </c>
      <c r="Q290" s="11" t="s">
        <v>8308</v>
      </c>
      <c r="R290" t="s">
        <v>8313</v>
      </c>
      <c r="S290" s="15">
        <f t="shared" ref="S290:S353" si="27">(((J290/60)/60)/24)+DATE(1970,1,1)</f>
        <v>41051.168900462959</v>
      </c>
      <c r="T290" s="15">
        <f t="shared" ref="T290:T353" si="28">(((I290/60)/60)/24)+DATE(1970,1,1)</f>
        <v>41086.168900462959</v>
      </c>
      <c r="U290">
        <f t="shared" ref="U290:U353" si="29">YEAR(S:S)</f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5"/>
        <v>105</v>
      </c>
      <c r="P291">
        <f t="shared" si="26"/>
        <v>67.77</v>
      </c>
      <c r="Q291" s="11" t="s">
        <v>8308</v>
      </c>
      <c r="R291" t="s">
        <v>8313</v>
      </c>
      <c r="S291" s="15">
        <f t="shared" si="27"/>
        <v>41550.456412037034</v>
      </c>
      <c r="T291" s="15">
        <f t="shared" si="28"/>
        <v>41580.456412037034</v>
      </c>
      <c r="U291">
        <f t="shared" si="29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5"/>
        <v>107</v>
      </c>
      <c r="P292">
        <f t="shared" si="26"/>
        <v>28.58</v>
      </c>
      <c r="Q292" s="11" t="s">
        <v>8308</v>
      </c>
      <c r="R292" t="s">
        <v>8313</v>
      </c>
      <c r="S292" s="15">
        <f t="shared" si="27"/>
        <v>40526.36917824074</v>
      </c>
      <c r="T292" s="15">
        <f t="shared" si="28"/>
        <v>40576.332638888889</v>
      </c>
      <c r="U292">
        <f t="shared" si="29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5"/>
        <v>120</v>
      </c>
      <c r="P293">
        <f t="shared" si="26"/>
        <v>46.88</v>
      </c>
      <c r="Q293" s="11" t="s">
        <v>8308</v>
      </c>
      <c r="R293" t="s">
        <v>8313</v>
      </c>
      <c r="S293" s="15">
        <f t="shared" si="27"/>
        <v>41376.769050925926</v>
      </c>
      <c r="T293" s="15">
        <f t="shared" si="28"/>
        <v>41395.000694444447</v>
      </c>
      <c r="U293">
        <f t="shared" si="29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5"/>
        <v>102</v>
      </c>
      <c r="P294">
        <f t="shared" si="26"/>
        <v>154.41999999999999</v>
      </c>
      <c r="Q294" s="11" t="s">
        <v>8308</v>
      </c>
      <c r="R294" t="s">
        <v>8313</v>
      </c>
      <c r="S294" s="15">
        <f t="shared" si="27"/>
        <v>40812.803229166668</v>
      </c>
      <c r="T294" s="15">
        <f t="shared" si="28"/>
        <v>40845.165972222225</v>
      </c>
      <c r="U294">
        <f t="shared" si="29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5"/>
        <v>101</v>
      </c>
      <c r="P295">
        <f t="shared" si="26"/>
        <v>201.22</v>
      </c>
      <c r="Q295" s="11" t="s">
        <v>8308</v>
      </c>
      <c r="R295" t="s">
        <v>8313</v>
      </c>
      <c r="S295" s="15">
        <f t="shared" si="27"/>
        <v>41719.667986111112</v>
      </c>
      <c r="T295" s="15">
        <f t="shared" si="28"/>
        <v>41749.667986111112</v>
      </c>
      <c r="U295">
        <f t="shared" si="29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5"/>
        <v>100</v>
      </c>
      <c r="P296">
        <f t="shared" si="26"/>
        <v>100</v>
      </c>
      <c r="Q296" s="11" t="s">
        <v>8308</v>
      </c>
      <c r="R296" t="s">
        <v>8313</v>
      </c>
      <c r="S296" s="15">
        <f t="shared" si="27"/>
        <v>40343.084421296298</v>
      </c>
      <c r="T296" s="15">
        <f t="shared" si="28"/>
        <v>40378.666666666664</v>
      </c>
      <c r="U296">
        <f t="shared" si="29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5"/>
        <v>133</v>
      </c>
      <c r="P297">
        <f t="shared" si="26"/>
        <v>100.08</v>
      </c>
      <c r="Q297" s="11" t="s">
        <v>8308</v>
      </c>
      <c r="R297" t="s">
        <v>8313</v>
      </c>
      <c r="S297" s="15">
        <f t="shared" si="27"/>
        <v>41519.004733796297</v>
      </c>
      <c r="T297" s="15">
        <f t="shared" si="28"/>
        <v>41579</v>
      </c>
      <c r="U297">
        <f t="shared" si="29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5"/>
        <v>119</v>
      </c>
      <c r="P298">
        <f t="shared" si="26"/>
        <v>230.09</v>
      </c>
      <c r="Q298" s="11" t="s">
        <v>8308</v>
      </c>
      <c r="R298" t="s">
        <v>8313</v>
      </c>
      <c r="S298" s="15">
        <f t="shared" si="27"/>
        <v>41134.475497685184</v>
      </c>
      <c r="T298" s="15">
        <f t="shared" si="28"/>
        <v>41159.475497685184</v>
      </c>
      <c r="U298">
        <f t="shared" si="29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5"/>
        <v>101</v>
      </c>
      <c r="P299">
        <f t="shared" si="26"/>
        <v>141.75</v>
      </c>
      <c r="Q299" s="11" t="s">
        <v>8308</v>
      </c>
      <c r="R299" t="s">
        <v>8313</v>
      </c>
      <c r="S299" s="15">
        <f t="shared" si="27"/>
        <v>42089.72802083334</v>
      </c>
      <c r="T299" s="15">
        <f t="shared" si="28"/>
        <v>42125.165972222225</v>
      </c>
      <c r="U299">
        <f t="shared" si="29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5"/>
        <v>109</v>
      </c>
      <c r="P300">
        <f t="shared" si="26"/>
        <v>56.34</v>
      </c>
      <c r="Q300" s="11" t="s">
        <v>8308</v>
      </c>
      <c r="R300" t="s">
        <v>8313</v>
      </c>
      <c r="S300" s="15">
        <f t="shared" si="27"/>
        <v>41709.463518518518</v>
      </c>
      <c r="T300" s="15">
        <f t="shared" si="28"/>
        <v>41768.875</v>
      </c>
      <c r="U300">
        <f t="shared" si="29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5"/>
        <v>179</v>
      </c>
      <c r="P301">
        <f t="shared" si="26"/>
        <v>73.34</v>
      </c>
      <c r="Q301" s="11" t="s">
        <v>8308</v>
      </c>
      <c r="R301" t="s">
        <v>8313</v>
      </c>
      <c r="S301" s="15">
        <f t="shared" si="27"/>
        <v>40469.225231481483</v>
      </c>
      <c r="T301" s="15">
        <f t="shared" si="28"/>
        <v>40499.266898148147</v>
      </c>
      <c r="U301">
        <f t="shared" si="29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5"/>
        <v>102</v>
      </c>
      <c r="P302">
        <f t="shared" si="26"/>
        <v>85.34</v>
      </c>
      <c r="Q302" s="11" t="s">
        <v>8308</v>
      </c>
      <c r="R302" t="s">
        <v>8313</v>
      </c>
      <c r="S302" s="15">
        <f t="shared" si="27"/>
        <v>40626.959930555553</v>
      </c>
      <c r="T302" s="15">
        <f t="shared" si="28"/>
        <v>40657.959930555553</v>
      </c>
      <c r="U302">
        <f t="shared" si="29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5"/>
        <v>119</v>
      </c>
      <c r="P303">
        <f t="shared" si="26"/>
        <v>61.5</v>
      </c>
      <c r="Q303" s="11" t="s">
        <v>8308</v>
      </c>
      <c r="R303" t="s">
        <v>8313</v>
      </c>
      <c r="S303" s="15">
        <f t="shared" si="27"/>
        <v>41312.737673611111</v>
      </c>
      <c r="T303" s="15">
        <f t="shared" si="28"/>
        <v>41352.696006944447</v>
      </c>
      <c r="U303">
        <f t="shared" si="29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5"/>
        <v>100</v>
      </c>
      <c r="P304">
        <f t="shared" si="26"/>
        <v>93.02</v>
      </c>
      <c r="Q304" s="11" t="s">
        <v>8308</v>
      </c>
      <c r="R304" t="s">
        <v>8313</v>
      </c>
      <c r="S304" s="15">
        <f t="shared" si="27"/>
        <v>40933.856921296298</v>
      </c>
      <c r="T304" s="15">
        <f t="shared" si="28"/>
        <v>40963.856921296298</v>
      </c>
      <c r="U304">
        <f t="shared" si="29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5"/>
        <v>137</v>
      </c>
      <c r="P305">
        <f t="shared" si="26"/>
        <v>50.29</v>
      </c>
      <c r="Q305" s="11" t="s">
        <v>8308</v>
      </c>
      <c r="R305" t="s">
        <v>8313</v>
      </c>
      <c r="S305" s="15">
        <f t="shared" si="27"/>
        <v>41032.071134259262</v>
      </c>
      <c r="T305" s="15">
        <f t="shared" si="28"/>
        <v>41062.071134259262</v>
      </c>
      <c r="U305">
        <f t="shared" si="29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5"/>
        <v>232</v>
      </c>
      <c r="P306">
        <f t="shared" si="26"/>
        <v>106.43</v>
      </c>
      <c r="Q306" s="11" t="s">
        <v>8308</v>
      </c>
      <c r="R306" t="s">
        <v>8313</v>
      </c>
      <c r="S306" s="15">
        <f t="shared" si="27"/>
        <v>41114.094872685186</v>
      </c>
      <c r="T306" s="15">
        <f t="shared" si="28"/>
        <v>41153.083333333336</v>
      </c>
      <c r="U306">
        <f t="shared" si="29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5"/>
        <v>130</v>
      </c>
      <c r="P307">
        <f t="shared" si="26"/>
        <v>51.72</v>
      </c>
      <c r="Q307" s="11" t="s">
        <v>8308</v>
      </c>
      <c r="R307" t="s">
        <v>8313</v>
      </c>
      <c r="S307" s="15">
        <f t="shared" si="27"/>
        <v>40948.630196759259</v>
      </c>
      <c r="T307" s="15">
        <f t="shared" si="28"/>
        <v>40978.630196759259</v>
      </c>
      <c r="U307">
        <f t="shared" si="29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5"/>
        <v>293</v>
      </c>
      <c r="P308">
        <f t="shared" si="26"/>
        <v>36.61</v>
      </c>
      <c r="Q308" s="11" t="s">
        <v>8308</v>
      </c>
      <c r="R308" t="s">
        <v>8313</v>
      </c>
      <c r="S308" s="15">
        <f t="shared" si="27"/>
        <v>41333.837187500001</v>
      </c>
      <c r="T308" s="15">
        <f t="shared" si="28"/>
        <v>41353.795520833337</v>
      </c>
      <c r="U308">
        <f t="shared" si="29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5"/>
        <v>111</v>
      </c>
      <c r="P309">
        <f t="shared" si="26"/>
        <v>42.52</v>
      </c>
      <c r="Q309" s="11" t="s">
        <v>8308</v>
      </c>
      <c r="R309" t="s">
        <v>8313</v>
      </c>
      <c r="S309" s="15">
        <f t="shared" si="27"/>
        <v>41282.944456018515</v>
      </c>
      <c r="T309" s="15">
        <f t="shared" si="28"/>
        <v>41312.944456018515</v>
      </c>
      <c r="U309">
        <f t="shared" si="29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5"/>
        <v>106</v>
      </c>
      <c r="P310">
        <f t="shared" si="26"/>
        <v>62.71</v>
      </c>
      <c r="Q310" s="11" t="s">
        <v>8308</v>
      </c>
      <c r="R310" t="s">
        <v>8313</v>
      </c>
      <c r="S310" s="15">
        <f t="shared" si="27"/>
        <v>40567.694560185184</v>
      </c>
      <c r="T310" s="15">
        <f t="shared" si="28"/>
        <v>40612.694560185184</v>
      </c>
      <c r="U310">
        <f t="shared" si="29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5"/>
        <v>119</v>
      </c>
      <c r="P311">
        <f t="shared" si="26"/>
        <v>89.96</v>
      </c>
      <c r="Q311" s="11" t="s">
        <v>8308</v>
      </c>
      <c r="R311" t="s">
        <v>8313</v>
      </c>
      <c r="S311" s="15">
        <f t="shared" si="27"/>
        <v>41134.751550925925</v>
      </c>
      <c r="T311" s="15">
        <f t="shared" si="28"/>
        <v>41155.751550925925</v>
      </c>
      <c r="U311">
        <f t="shared" si="29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5"/>
        <v>104</v>
      </c>
      <c r="P312">
        <f t="shared" si="26"/>
        <v>28.92</v>
      </c>
      <c r="Q312" s="11" t="s">
        <v>8308</v>
      </c>
      <c r="R312" t="s">
        <v>8313</v>
      </c>
      <c r="S312" s="15">
        <f t="shared" si="27"/>
        <v>40821.183136574073</v>
      </c>
      <c r="T312" s="15">
        <f t="shared" si="28"/>
        <v>40836.083333333336</v>
      </c>
      <c r="U312">
        <f t="shared" si="29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5"/>
        <v>104</v>
      </c>
      <c r="P313">
        <f t="shared" si="26"/>
        <v>138.80000000000001</v>
      </c>
      <c r="Q313" s="11" t="s">
        <v>8308</v>
      </c>
      <c r="R313" t="s">
        <v>8313</v>
      </c>
      <c r="S313" s="15">
        <f t="shared" si="27"/>
        <v>40868.219814814816</v>
      </c>
      <c r="T313" s="15">
        <f t="shared" si="28"/>
        <v>40909.332638888889</v>
      </c>
      <c r="U313">
        <f t="shared" si="29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5"/>
        <v>112</v>
      </c>
      <c r="P314">
        <f t="shared" si="26"/>
        <v>61.3</v>
      </c>
      <c r="Q314" s="11" t="s">
        <v>8308</v>
      </c>
      <c r="R314" t="s">
        <v>8313</v>
      </c>
      <c r="S314" s="15">
        <f t="shared" si="27"/>
        <v>41348.877685185187</v>
      </c>
      <c r="T314" s="15">
        <f t="shared" si="28"/>
        <v>41378.877685185187</v>
      </c>
      <c r="U314">
        <f t="shared" si="29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5"/>
        <v>105</v>
      </c>
      <c r="P315">
        <f t="shared" si="26"/>
        <v>80.2</v>
      </c>
      <c r="Q315" s="11" t="s">
        <v>8308</v>
      </c>
      <c r="R315" t="s">
        <v>8313</v>
      </c>
      <c r="S315" s="15">
        <f t="shared" si="27"/>
        <v>40357.227939814817</v>
      </c>
      <c r="T315" s="15">
        <f t="shared" si="28"/>
        <v>40401.665972222225</v>
      </c>
      <c r="U315">
        <f t="shared" si="29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5"/>
        <v>385</v>
      </c>
      <c r="P316">
        <f t="shared" si="26"/>
        <v>32.1</v>
      </c>
      <c r="Q316" s="11" t="s">
        <v>8308</v>
      </c>
      <c r="R316" t="s">
        <v>8313</v>
      </c>
      <c r="S316" s="15">
        <f t="shared" si="27"/>
        <v>41304.833194444444</v>
      </c>
      <c r="T316" s="15">
        <f t="shared" si="28"/>
        <v>41334.833194444444</v>
      </c>
      <c r="U316">
        <f t="shared" si="29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5"/>
        <v>101</v>
      </c>
      <c r="P317">
        <f t="shared" si="26"/>
        <v>200.89</v>
      </c>
      <c r="Q317" s="11" t="s">
        <v>8308</v>
      </c>
      <c r="R317" t="s">
        <v>8313</v>
      </c>
      <c r="S317" s="15">
        <f t="shared" si="27"/>
        <v>41113.77238425926</v>
      </c>
      <c r="T317" s="15">
        <f t="shared" si="28"/>
        <v>41143.77238425926</v>
      </c>
      <c r="U317">
        <f t="shared" si="29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5"/>
        <v>114</v>
      </c>
      <c r="P318">
        <f t="shared" si="26"/>
        <v>108.01</v>
      </c>
      <c r="Q318" s="11" t="s">
        <v>8308</v>
      </c>
      <c r="R318" t="s">
        <v>8313</v>
      </c>
      <c r="S318" s="15">
        <f t="shared" si="27"/>
        <v>41950.923576388886</v>
      </c>
      <c r="T318" s="15">
        <f t="shared" si="28"/>
        <v>41984.207638888889</v>
      </c>
      <c r="U318">
        <f t="shared" si="29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5"/>
        <v>101</v>
      </c>
      <c r="P319">
        <f t="shared" si="26"/>
        <v>95.7</v>
      </c>
      <c r="Q319" s="11" t="s">
        <v>8308</v>
      </c>
      <c r="R319" t="s">
        <v>8313</v>
      </c>
      <c r="S319" s="15">
        <f t="shared" si="27"/>
        <v>41589.676886574074</v>
      </c>
      <c r="T319" s="15">
        <f t="shared" si="28"/>
        <v>41619.676886574074</v>
      </c>
      <c r="U319">
        <f t="shared" si="29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5"/>
        <v>283</v>
      </c>
      <c r="P320">
        <f t="shared" si="26"/>
        <v>49.88</v>
      </c>
      <c r="Q320" s="11" t="s">
        <v>8308</v>
      </c>
      <c r="R320" t="s">
        <v>8313</v>
      </c>
      <c r="S320" s="15">
        <f t="shared" si="27"/>
        <v>41330.038784722223</v>
      </c>
      <c r="T320" s="15">
        <f t="shared" si="28"/>
        <v>41359.997118055559</v>
      </c>
      <c r="U320">
        <f t="shared" si="29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5"/>
        <v>113</v>
      </c>
      <c r="P321">
        <f t="shared" si="26"/>
        <v>110.47</v>
      </c>
      <c r="Q321" s="11" t="s">
        <v>8308</v>
      </c>
      <c r="R321" t="s">
        <v>8313</v>
      </c>
      <c r="S321" s="15">
        <f t="shared" si="27"/>
        <v>40123.83829861111</v>
      </c>
      <c r="T321" s="15">
        <f t="shared" si="28"/>
        <v>40211.332638888889</v>
      </c>
      <c r="U321">
        <f t="shared" si="29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5"/>
        <v>107</v>
      </c>
      <c r="P322">
        <f t="shared" si="26"/>
        <v>134.91</v>
      </c>
      <c r="Q322" s="11" t="s">
        <v>8308</v>
      </c>
      <c r="R322" t="s">
        <v>8313</v>
      </c>
      <c r="S322" s="15">
        <f t="shared" si="27"/>
        <v>42331.551307870366</v>
      </c>
      <c r="T322" s="15">
        <f t="shared" si="28"/>
        <v>42360.958333333328</v>
      </c>
      <c r="U322">
        <f t="shared" si="29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15">
        <f t="shared" si="27"/>
        <v>42647.446597222224</v>
      </c>
      <c r="T323" s="15">
        <f t="shared" si="28"/>
        <v>42682.488263888896</v>
      </c>
      <c r="U323">
        <f t="shared" si="29"/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ref="O354:O417" si="30">ROUND(E354/D354*100,0)</f>
        <v>117</v>
      </c>
      <c r="P354">
        <f t="shared" ref="P354:P417" si="31">IFERROR(ROUND(E354/L354,2),0)</f>
        <v>40.76</v>
      </c>
      <c r="Q354" s="11" t="s">
        <v>8308</v>
      </c>
      <c r="R354" t="s">
        <v>8313</v>
      </c>
      <c r="S354" s="15">
        <f t="shared" ref="S354:S417" si="32">(((J354/60)/60)/24)+DATE(1970,1,1)</f>
        <v>41890.167453703703</v>
      </c>
      <c r="T354" s="15">
        <f t="shared" ref="T354:T417" si="33">(((I354/60)/60)/24)+DATE(1970,1,1)</f>
        <v>41920.167453703703</v>
      </c>
      <c r="U354">
        <f t="shared" ref="U354:U417" si="34">YEAR(S:S)</f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s="11" t="s">
        <v>8308</v>
      </c>
      <c r="R355" t="s">
        <v>8313</v>
      </c>
      <c r="S355" s="15">
        <f t="shared" si="32"/>
        <v>42297.791886574079</v>
      </c>
      <c r="T355" s="15">
        <f t="shared" si="33"/>
        <v>42327.833553240736</v>
      </c>
      <c r="U355">
        <f t="shared" si="34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s="11" t="s">
        <v>8308</v>
      </c>
      <c r="R356" t="s">
        <v>8313</v>
      </c>
      <c r="S356" s="15">
        <f t="shared" si="32"/>
        <v>42438.827789351853</v>
      </c>
      <c r="T356" s="15">
        <f t="shared" si="33"/>
        <v>42468.786122685182</v>
      </c>
      <c r="U356">
        <f t="shared" si="34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s="11" t="s">
        <v>8308</v>
      </c>
      <c r="R357" t="s">
        <v>8313</v>
      </c>
      <c r="S357" s="15">
        <f t="shared" si="32"/>
        <v>41943.293912037036</v>
      </c>
      <c r="T357" s="15">
        <f t="shared" si="33"/>
        <v>41974.3355787037</v>
      </c>
      <c r="U357">
        <f t="shared" si="34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s="11" t="s">
        <v>8308</v>
      </c>
      <c r="R358" t="s">
        <v>8313</v>
      </c>
      <c r="S358" s="15">
        <f t="shared" si="32"/>
        <v>42415.803159722222</v>
      </c>
      <c r="T358" s="15">
        <f t="shared" si="33"/>
        <v>42445.761493055557</v>
      </c>
      <c r="U358">
        <f t="shared" si="34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s="11" t="s">
        <v>8308</v>
      </c>
      <c r="R359" t="s">
        <v>8313</v>
      </c>
      <c r="S359" s="15">
        <f t="shared" si="32"/>
        <v>42078.222187499996</v>
      </c>
      <c r="T359" s="15">
        <f t="shared" si="33"/>
        <v>42118.222187499996</v>
      </c>
      <c r="U359">
        <f t="shared" si="34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s="11" t="s">
        <v>8308</v>
      </c>
      <c r="R360" t="s">
        <v>8313</v>
      </c>
      <c r="S360" s="15">
        <f t="shared" si="32"/>
        <v>42507.860196759255</v>
      </c>
      <c r="T360" s="15">
        <f t="shared" si="33"/>
        <v>42536.625</v>
      </c>
      <c r="U360">
        <f t="shared" si="34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s="11" t="s">
        <v>8308</v>
      </c>
      <c r="R361" t="s">
        <v>8313</v>
      </c>
      <c r="S361" s="15">
        <f t="shared" si="32"/>
        <v>41935.070486111108</v>
      </c>
      <c r="T361" s="15">
        <f t="shared" si="33"/>
        <v>41957.216666666667</v>
      </c>
      <c r="U361">
        <f t="shared" si="34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s="11" t="s">
        <v>8308</v>
      </c>
      <c r="R362" t="s">
        <v>8313</v>
      </c>
      <c r="S362" s="15">
        <f t="shared" si="32"/>
        <v>42163.897916666669</v>
      </c>
      <c r="T362" s="15">
        <f t="shared" si="33"/>
        <v>42208.132638888885</v>
      </c>
      <c r="U362">
        <f t="shared" si="34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s="11" t="s">
        <v>8308</v>
      </c>
      <c r="R363" t="s">
        <v>8313</v>
      </c>
      <c r="S363" s="15">
        <f t="shared" si="32"/>
        <v>41936.001226851848</v>
      </c>
      <c r="T363" s="15">
        <f t="shared" si="33"/>
        <v>41966.042893518519</v>
      </c>
      <c r="U363">
        <f t="shared" si="34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s="11" t="s">
        <v>8308</v>
      </c>
      <c r="R364" t="s">
        <v>8313</v>
      </c>
      <c r="S364" s="15">
        <f t="shared" si="32"/>
        <v>41837.210543981484</v>
      </c>
      <c r="T364" s="15">
        <f t="shared" si="33"/>
        <v>41859</v>
      </c>
      <c r="U364">
        <f t="shared" si="34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s="11" t="s">
        <v>8308</v>
      </c>
      <c r="R365" t="s">
        <v>8313</v>
      </c>
      <c r="S365" s="15">
        <f t="shared" si="32"/>
        <v>40255.744629629626</v>
      </c>
      <c r="T365" s="15">
        <f t="shared" si="33"/>
        <v>40300.806944444441</v>
      </c>
      <c r="U365">
        <f t="shared" si="34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s="11" t="s">
        <v>8308</v>
      </c>
      <c r="R366" t="s">
        <v>8313</v>
      </c>
      <c r="S366" s="15">
        <f t="shared" si="32"/>
        <v>41780.859629629631</v>
      </c>
      <c r="T366" s="15">
        <f t="shared" si="33"/>
        <v>41811.165972222225</v>
      </c>
      <c r="U366">
        <f t="shared" si="34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s="11" t="s">
        <v>8308</v>
      </c>
      <c r="R367" t="s">
        <v>8313</v>
      </c>
      <c r="S367" s="15">
        <f t="shared" si="32"/>
        <v>41668.606469907405</v>
      </c>
      <c r="T367" s="15">
        <f t="shared" si="33"/>
        <v>41698.606469907405</v>
      </c>
      <c r="U367">
        <f t="shared" si="34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s="11" t="s">
        <v>8308</v>
      </c>
      <c r="R368" t="s">
        <v>8313</v>
      </c>
      <c r="S368" s="15">
        <f t="shared" si="32"/>
        <v>41019.793032407404</v>
      </c>
      <c r="T368" s="15">
        <f t="shared" si="33"/>
        <v>41049.793032407404</v>
      </c>
      <c r="U368">
        <f t="shared" si="34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s="11" t="s">
        <v>8308</v>
      </c>
      <c r="R369" t="s">
        <v>8313</v>
      </c>
      <c r="S369" s="15">
        <f t="shared" si="32"/>
        <v>41355.577291666668</v>
      </c>
      <c r="T369" s="15">
        <f t="shared" si="33"/>
        <v>41395.207638888889</v>
      </c>
      <c r="U369">
        <f t="shared" si="34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s="11" t="s">
        <v>8308</v>
      </c>
      <c r="R370" t="s">
        <v>8313</v>
      </c>
      <c r="S370" s="15">
        <f t="shared" si="32"/>
        <v>42043.605578703704</v>
      </c>
      <c r="T370" s="15">
        <f t="shared" si="33"/>
        <v>42078.563912037032</v>
      </c>
      <c r="U370">
        <f t="shared" si="34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s="11" t="s">
        <v>8308</v>
      </c>
      <c r="R371" t="s">
        <v>8313</v>
      </c>
      <c r="S371" s="15">
        <f t="shared" si="32"/>
        <v>40893.551724537036</v>
      </c>
      <c r="T371" s="15">
        <f t="shared" si="33"/>
        <v>40923.551724537036</v>
      </c>
      <c r="U371">
        <f t="shared" si="34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s="11" t="s">
        <v>8308</v>
      </c>
      <c r="R372" t="s">
        <v>8313</v>
      </c>
      <c r="S372" s="15">
        <f t="shared" si="32"/>
        <v>42711.795138888891</v>
      </c>
      <c r="T372" s="15">
        <f t="shared" si="33"/>
        <v>42741.795138888891</v>
      </c>
      <c r="U372">
        <f t="shared" si="34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s="11" t="s">
        <v>8308</v>
      </c>
      <c r="R373" t="s">
        <v>8313</v>
      </c>
      <c r="S373" s="15">
        <f t="shared" si="32"/>
        <v>41261.767812500002</v>
      </c>
      <c r="T373" s="15">
        <f t="shared" si="33"/>
        <v>41306.767812500002</v>
      </c>
      <c r="U373">
        <f t="shared" si="34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s="11" t="s">
        <v>8308</v>
      </c>
      <c r="R374" t="s">
        <v>8313</v>
      </c>
      <c r="S374" s="15">
        <f t="shared" si="32"/>
        <v>42425.576898148152</v>
      </c>
      <c r="T374" s="15">
        <f t="shared" si="33"/>
        <v>42465.666666666672</v>
      </c>
      <c r="U374">
        <f t="shared" si="34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s="11" t="s">
        <v>8308</v>
      </c>
      <c r="R375" t="s">
        <v>8313</v>
      </c>
      <c r="S375" s="15">
        <f t="shared" si="32"/>
        <v>41078.91201388889</v>
      </c>
      <c r="T375" s="15">
        <f t="shared" si="33"/>
        <v>41108.91201388889</v>
      </c>
      <c r="U375">
        <f t="shared" si="34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s="11" t="s">
        <v>8308</v>
      </c>
      <c r="R376" t="s">
        <v>8313</v>
      </c>
      <c r="S376" s="15">
        <f t="shared" si="32"/>
        <v>40757.889247685183</v>
      </c>
      <c r="T376" s="15">
        <f t="shared" si="33"/>
        <v>40802.889247685183</v>
      </c>
      <c r="U376">
        <f t="shared" si="34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s="11" t="s">
        <v>8308</v>
      </c>
      <c r="R377" t="s">
        <v>8313</v>
      </c>
      <c r="S377" s="15">
        <f t="shared" si="32"/>
        <v>41657.985081018516</v>
      </c>
      <c r="T377" s="15">
        <f t="shared" si="33"/>
        <v>41699.720833333333</v>
      </c>
      <c r="U377">
        <f t="shared" si="34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s="11" t="s">
        <v>8308</v>
      </c>
      <c r="R378" t="s">
        <v>8313</v>
      </c>
      <c r="S378" s="15">
        <f t="shared" si="32"/>
        <v>42576.452731481477</v>
      </c>
      <c r="T378" s="15">
        <f t="shared" si="33"/>
        <v>42607.452731481477</v>
      </c>
      <c r="U378">
        <f t="shared" si="34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s="11" t="s">
        <v>8308</v>
      </c>
      <c r="R379" t="s">
        <v>8313</v>
      </c>
      <c r="S379" s="15">
        <f t="shared" si="32"/>
        <v>42292.250787037032</v>
      </c>
      <c r="T379" s="15">
        <f t="shared" si="33"/>
        <v>42322.292361111111</v>
      </c>
      <c r="U379">
        <f t="shared" si="34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s="11" t="s">
        <v>8308</v>
      </c>
      <c r="R380" t="s">
        <v>8313</v>
      </c>
      <c r="S380" s="15">
        <f t="shared" si="32"/>
        <v>42370.571851851855</v>
      </c>
      <c r="T380" s="15">
        <f t="shared" si="33"/>
        <v>42394.994444444441</v>
      </c>
      <c r="U380">
        <f t="shared" si="34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s="11" t="s">
        <v>8308</v>
      </c>
      <c r="R381" t="s">
        <v>8313</v>
      </c>
      <c r="S381" s="15">
        <f t="shared" si="32"/>
        <v>40987.688333333332</v>
      </c>
      <c r="T381" s="15">
        <f t="shared" si="33"/>
        <v>41032.688333333332</v>
      </c>
      <c r="U381">
        <f t="shared" si="34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s="11" t="s">
        <v>8308</v>
      </c>
      <c r="R382" t="s">
        <v>8313</v>
      </c>
      <c r="S382" s="15">
        <f t="shared" si="32"/>
        <v>42367.719814814816</v>
      </c>
      <c r="T382" s="15">
        <f t="shared" si="33"/>
        <v>42392.719814814816</v>
      </c>
      <c r="U382">
        <f t="shared" si="34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s="11" t="s">
        <v>8308</v>
      </c>
      <c r="R383" t="s">
        <v>8313</v>
      </c>
      <c r="S383" s="15">
        <f t="shared" si="32"/>
        <v>41085.698113425926</v>
      </c>
      <c r="T383" s="15">
        <f t="shared" si="33"/>
        <v>41120.208333333336</v>
      </c>
      <c r="U383">
        <f t="shared" si="34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s="11" t="s">
        <v>8308</v>
      </c>
      <c r="R384" t="s">
        <v>8313</v>
      </c>
      <c r="S384" s="15">
        <f t="shared" si="32"/>
        <v>41144.709490740745</v>
      </c>
      <c r="T384" s="15">
        <f t="shared" si="33"/>
        <v>41158.709490740745</v>
      </c>
      <c r="U384">
        <f t="shared" si="34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s="11" t="s">
        <v>8308</v>
      </c>
      <c r="R385" t="s">
        <v>8313</v>
      </c>
      <c r="S385" s="15">
        <f t="shared" si="32"/>
        <v>41755.117581018516</v>
      </c>
      <c r="T385" s="15">
        <f t="shared" si="33"/>
        <v>41778.117581018516</v>
      </c>
      <c r="U385">
        <f t="shared" si="34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0"/>
        <v>112</v>
      </c>
      <c r="P386">
        <f t="shared" si="31"/>
        <v>58.54</v>
      </c>
      <c r="Q386" s="11" t="s">
        <v>8308</v>
      </c>
      <c r="R386" t="s">
        <v>8313</v>
      </c>
      <c r="S386" s="15">
        <f t="shared" si="32"/>
        <v>41980.781793981485</v>
      </c>
      <c r="T386" s="15">
        <f t="shared" si="33"/>
        <v>42010.781793981485</v>
      </c>
      <c r="U386">
        <f t="shared" si="34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15">
        <f t="shared" si="32"/>
        <v>41934.584502314814</v>
      </c>
      <c r="T387" s="15">
        <f t="shared" si="33"/>
        <v>41964.626168981486</v>
      </c>
      <c r="U387">
        <f t="shared" si="34"/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ref="O418:O481" si="35">ROUND(E418/D418*100,0)</f>
        <v>120</v>
      </c>
      <c r="P418">
        <f t="shared" ref="P418:P481" si="36">IFERROR(ROUND(E418/L418,2),0)</f>
        <v>48.09</v>
      </c>
      <c r="Q418" s="11" t="s">
        <v>8308</v>
      </c>
      <c r="R418" t="s">
        <v>8313</v>
      </c>
      <c r="S418" s="15">
        <f t="shared" ref="S418:S481" si="37">(((J418/60)/60)/24)+DATE(1970,1,1)</f>
        <v>41648.396192129629</v>
      </c>
      <c r="T418" s="15">
        <f t="shared" ref="T418:T481" si="38">(((I418/60)/60)/24)+DATE(1970,1,1)</f>
        <v>41678.396192129629</v>
      </c>
      <c r="U418">
        <f t="shared" ref="U418:U481" si="39">YEAR(S:S)</f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5"/>
        <v>100</v>
      </c>
      <c r="P419">
        <f t="shared" si="36"/>
        <v>202.42</v>
      </c>
      <c r="Q419" s="11" t="s">
        <v>8308</v>
      </c>
      <c r="R419" t="s">
        <v>8313</v>
      </c>
      <c r="S419" s="15">
        <f t="shared" si="37"/>
        <v>41360.970601851855</v>
      </c>
      <c r="T419" s="15">
        <f t="shared" si="38"/>
        <v>41372.189583333333</v>
      </c>
      <c r="U419">
        <f t="shared" si="39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5"/>
        <v>101</v>
      </c>
      <c r="P420">
        <f t="shared" si="36"/>
        <v>216.75</v>
      </c>
      <c r="Q420" s="11" t="s">
        <v>8308</v>
      </c>
      <c r="R420" t="s">
        <v>8313</v>
      </c>
      <c r="S420" s="15">
        <f t="shared" si="37"/>
        <v>42178.282372685186</v>
      </c>
      <c r="T420" s="15">
        <f t="shared" si="38"/>
        <v>42208.282372685186</v>
      </c>
      <c r="U420">
        <f t="shared" si="39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5"/>
        <v>100</v>
      </c>
      <c r="P421">
        <f t="shared" si="36"/>
        <v>110.07</v>
      </c>
      <c r="Q421" s="11" t="s">
        <v>8308</v>
      </c>
      <c r="R421" t="s">
        <v>8313</v>
      </c>
      <c r="S421" s="15">
        <f t="shared" si="37"/>
        <v>41394.842442129629</v>
      </c>
      <c r="T421" s="15">
        <f t="shared" si="38"/>
        <v>41454.842442129629</v>
      </c>
      <c r="U421">
        <f t="shared" si="39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5"/>
        <v>0</v>
      </c>
      <c r="P422">
        <f t="shared" si="36"/>
        <v>4.83</v>
      </c>
      <c r="Q422" s="11" t="s">
        <v>8308</v>
      </c>
      <c r="R422" t="s">
        <v>8314</v>
      </c>
      <c r="S422" s="15">
        <f t="shared" si="37"/>
        <v>41682.23646990741</v>
      </c>
      <c r="T422" s="15">
        <f t="shared" si="38"/>
        <v>41712.194803240738</v>
      </c>
      <c r="U422">
        <f t="shared" si="39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5"/>
        <v>2</v>
      </c>
      <c r="P423">
        <f t="shared" si="36"/>
        <v>50.17</v>
      </c>
      <c r="Q423" s="11" t="s">
        <v>8308</v>
      </c>
      <c r="R423" t="s">
        <v>8314</v>
      </c>
      <c r="S423" s="15">
        <f t="shared" si="37"/>
        <v>42177.491388888884</v>
      </c>
      <c r="T423" s="15">
        <f t="shared" si="38"/>
        <v>42237.491388888884</v>
      </c>
      <c r="U423">
        <f t="shared" si="39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5"/>
        <v>1</v>
      </c>
      <c r="P424">
        <f t="shared" si="36"/>
        <v>35.83</v>
      </c>
      <c r="Q424" s="11" t="s">
        <v>8308</v>
      </c>
      <c r="R424" t="s">
        <v>8314</v>
      </c>
      <c r="S424" s="15">
        <f t="shared" si="37"/>
        <v>41863.260381944441</v>
      </c>
      <c r="T424" s="15">
        <f t="shared" si="38"/>
        <v>41893.260381944441</v>
      </c>
      <c r="U424">
        <f t="shared" si="39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5"/>
        <v>1</v>
      </c>
      <c r="P425">
        <f t="shared" si="36"/>
        <v>11.77</v>
      </c>
      <c r="Q425" s="11" t="s">
        <v>8308</v>
      </c>
      <c r="R425" t="s">
        <v>8314</v>
      </c>
      <c r="S425" s="15">
        <f t="shared" si="37"/>
        <v>41400.92627314815</v>
      </c>
      <c r="T425" s="15">
        <f t="shared" si="38"/>
        <v>41430.92627314815</v>
      </c>
      <c r="U425">
        <f t="shared" si="39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5"/>
        <v>7</v>
      </c>
      <c r="P426">
        <f t="shared" si="36"/>
        <v>40.78</v>
      </c>
      <c r="Q426" s="11" t="s">
        <v>8308</v>
      </c>
      <c r="R426" t="s">
        <v>8314</v>
      </c>
      <c r="S426" s="15">
        <f t="shared" si="37"/>
        <v>40934.376145833332</v>
      </c>
      <c r="T426" s="15">
        <f t="shared" si="38"/>
        <v>40994.334479166668</v>
      </c>
      <c r="U426">
        <f t="shared" si="39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5"/>
        <v>0</v>
      </c>
      <c r="P427">
        <f t="shared" si="36"/>
        <v>3</v>
      </c>
      <c r="Q427" s="11" t="s">
        <v>8308</v>
      </c>
      <c r="R427" t="s">
        <v>8314</v>
      </c>
      <c r="S427" s="15">
        <f t="shared" si="37"/>
        <v>42275.861157407402</v>
      </c>
      <c r="T427" s="15">
        <f t="shared" si="38"/>
        <v>42335.902824074074</v>
      </c>
      <c r="U427">
        <f t="shared" si="39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5"/>
        <v>1</v>
      </c>
      <c r="P428">
        <f t="shared" si="36"/>
        <v>16.63</v>
      </c>
      <c r="Q428" s="11" t="s">
        <v>8308</v>
      </c>
      <c r="R428" t="s">
        <v>8314</v>
      </c>
      <c r="S428" s="15">
        <f t="shared" si="37"/>
        <v>42400.711967592593</v>
      </c>
      <c r="T428" s="15">
        <f t="shared" si="38"/>
        <v>42430.711967592593</v>
      </c>
      <c r="U428">
        <f t="shared" si="39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5"/>
        <v>0</v>
      </c>
      <c r="P429">
        <f t="shared" si="36"/>
        <v>0</v>
      </c>
      <c r="Q429" s="11" t="s">
        <v>8308</v>
      </c>
      <c r="R429" t="s">
        <v>8314</v>
      </c>
      <c r="S429" s="15">
        <f t="shared" si="37"/>
        <v>42285.909027777772</v>
      </c>
      <c r="T429" s="15">
        <f t="shared" si="38"/>
        <v>42299.790972222225</v>
      </c>
      <c r="U429">
        <f t="shared" si="39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5"/>
        <v>6</v>
      </c>
      <c r="P430">
        <f t="shared" si="36"/>
        <v>52</v>
      </c>
      <c r="Q430" s="11" t="s">
        <v>8308</v>
      </c>
      <c r="R430" t="s">
        <v>8314</v>
      </c>
      <c r="S430" s="15">
        <f t="shared" si="37"/>
        <v>41778.766724537039</v>
      </c>
      <c r="T430" s="15">
        <f t="shared" si="38"/>
        <v>41806.916666666664</v>
      </c>
      <c r="U430">
        <f t="shared" si="39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5"/>
        <v>0</v>
      </c>
      <c r="P431">
        <f t="shared" si="36"/>
        <v>0</v>
      </c>
      <c r="Q431" s="11" t="s">
        <v>8308</v>
      </c>
      <c r="R431" t="s">
        <v>8314</v>
      </c>
      <c r="S431" s="15">
        <f t="shared" si="37"/>
        <v>40070.901412037041</v>
      </c>
      <c r="T431" s="15">
        <f t="shared" si="38"/>
        <v>40144.207638888889</v>
      </c>
      <c r="U431">
        <f t="shared" si="39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5"/>
        <v>2</v>
      </c>
      <c r="P432">
        <f t="shared" si="36"/>
        <v>4.8</v>
      </c>
      <c r="Q432" s="11" t="s">
        <v>8308</v>
      </c>
      <c r="R432" t="s">
        <v>8314</v>
      </c>
      <c r="S432" s="15">
        <f t="shared" si="37"/>
        <v>41513.107256944444</v>
      </c>
      <c r="T432" s="15">
        <f t="shared" si="38"/>
        <v>41528.107256944444</v>
      </c>
      <c r="U432">
        <f t="shared" si="39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5"/>
        <v>14</v>
      </c>
      <c r="P433">
        <f t="shared" si="36"/>
        <v>51.88</v>
      </c>
      <c r="Q433" s="11" t="s">
        <v>8308</v>
      </c>
      <c r="R433" t="s">
        <v>8314</v>
      </c>
      <c r="S433" s="15">
        <f t="shared" si="37"/>
        <v>42526.871331018512</v>
      </c>
      <c r="T433" s="15">
        <f t="shared" si="38"/>
        <v>42556.871331018512</v>
      </c>
      <c r="U433">
        <f t="shared" si="39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5"/>
        <v>10</v>
      </c>
      <c r="P434">
        <f t="shared" si="36"/>
        <v>71.25</v>
      </c>
      <c r="Q434" s="11" t="s">
        <v>8308</v>
      </c>
      <c r="R434" t="s">
        <v>8314</v>
      </c>
      <c r="S434" s="15">
        <f t="shared" si="37"/>
        <v>42238.726631944446</v>
      </c>
      <c r="T434" s="15">
        <f t="shared" si="38"/>
        <v>42298.726631944446</v>
      </c>
      <c r="U434">
        <f t="shared" si="39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5"/>
        <v>0</v>
      </c>
      <c r="P435">
        <f t="shared" si="36"/>
        <v>0</v>
      </c>
      <c r="Q435" s="11" t="s">
        <v>8308</v>
      </c>
      <c r="R435" t="s">
        <v>8314</v>
      </c>
      <c r="S435" s="15">
        <f t="shared" si="37"/>
        <v>42228.629884259266</v>
      </c>
      <c r="T435" s="15">
        <f t="shared" si="38"/>
        <v>42288.629884259266</v>
      </c>
      <c r="U435">
        <f t="shared" si="39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5"/>
        <v>5</v>
      </c>
      <c r="P436">
        <f t="shared" si="36"/>
        <v>62.5</v>
      </c>
      <c r="Q436" s="11" t="s">
        <v>8308</v>
      </c>
      <c r="R436" t="s">
        <v>8314</v>
      </c>
      <c r="S436" s="15">
        <f t="shared" si="37"/>
        <v>41576.834513888891</v>
      </c>
      <c r="T436" s="15">
        <f t="shared" si="38"/>
        <v>41609.876180555555</v>
      </c>
      <c r="U436">
        <f t="shared" si="39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5"/>
        <v>0</v>
      </c>
      <c r="P437">
        <f t="shared" si="36"/>
        <v>1</v>
      </c>
      <c r="Q437" s="11" t="s">
        <v>8308</v>
      </c>
      <c r="R437" t="s">
        <v>8314</v>
      </c>
      <c r="S437" s="15">
        <f t="shared" si="37"/>
        <v>41500.747453703705</v>
      </c>
      <c r="T437" s="15">
        <f t="shared" si="38"/>
        <v>41530.747453703705</v>
      </c>
      <c r="U437">
        <f t="shared" si="39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5"/>
        <v>0</v>
      </c>
      <c r="P438">
        <f t="shared" si="36"/>
        <v>0</v>
      </c>
      <c r="Q438" s="11" t="s">
        <v>8308</v>
      </c>
      <c r="R438" t="s">
        <v>8314</v>
      </c>
      <c r="S438" s="15">
        <f t="shared" si="37"/>
        <v>41456.36241898148</v>
      </c>
      <c r="T438" s="15">
        <f t="shared" si="38"/>
        <v>41486.36241898148</v>
      </c>
      <c r="U438">
        <f t="shared" si="39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5"/>
        <v>0</v>
      </c>
      <c r="P439">
        <f t="shared" si="36"/>
        <v>0</v>
      </c>
      <c r="Q439" s="11" t="s">
        <v>8308</v>
      </c>
      <c r="R439" t="s">
        <v>8314</v>
      </c>
      <c r="S439" s="15">
        <f t="shared" si="37"/>
        <v>42591.31858796296</v>
      </c>
      <c r="T439" s="15">
        <f t="shared" si="38"/>
        <v>42651.31858796296</v>
      </c>
      <c r="U439">
        <f t="shared" si="39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5"/>
        <v>9</v>
      </c>
      <c r="P440">
        <f t="shared" si="36"/>
        <v>170.55</v>
      </c>
      <c r="Q440" s="11" t="s">
        <v>8308</v>
      </c>
      <c r="R440" t="s">
        <v>8314</v>
      </c>
      <c r="S440" s="15">
        <f t="shared" si="37"/>
        <v>42296.261087962965</v>
      </c>
      <c r="T440" s="15">
        <f t="shared" si="38"/>
        <v>42326.302754629629</v>
      </c>
      <c r="U440">
        <f t="shared" si="39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5"/>
        <v>0</v>
      </c>
      <c r="P441">
        <f t="shared" si="36"/>
        <v>0</v>
      </c>
      <c r="Q441" s="11" t="s">
        <v>8308</v>
      </c>
      <c r="R441" t="s">
        <v>8314</v>
      </c>
      <c r="S441" s="15">
        <f t="shared" si="37"/>
        <v>41919.761782407404</v>
      </c>
      <c r="T441" s="15">
        <f t="shared" si="38"/>
        <v>41929.761782407404</v>
      </c>
      <c r="U441">
        <f t="shared" si="39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5"/>
        <v>0</v>
      </c>
      <c r="P442">
        <f t="shared" si="36"/>
        <v>5</v>
      </c>
      <c r="Q442" s="11" t="s">
        <v>8308</v>
      </c>
      <c r="R442" t="s">
        <v>8314</v>
      </c>
      <c r="S442" s="15">
        <f t="shared" si="37"/>
        <v>42423.985567129625</v>
      </c>
      <c r="T442" s="15">
        <f t="shared" si="38"/>
        <v>42453.943900462968</v>
      </c>
      <c r="U442">
        <f t="shared" si="39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5"/>
        <v>0</v>
      </c>
      <c r="P443">
        <f t="shared" si="36"/>
        <v>0</v>
      </c>
      <c r="Q443" s="11" t="s">
        <v>8308</v>
      </c>
      <c r="R443" t="s">
        <v>8314</v>
      </c>
      <c r="S443" s="15">
        <f t="shared" si="37"/>
        <v>41550.793935185182</v>
      </c>
      <c r="T443" s="15">
        <f t="shared" si="38"/>
        <v>41580.793935185182</v>
      </c>
      <c r="U443">
        <f t="shared" si="39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5"/>
        <v>39</v>
      </c>
      <c r="P444">
        <f t="shared" si="36"/>
        <v>393.59</v>
      </c>
      <c r="Q444" s="11" t="s">
        <v>8308</v>
      </c>
      <c r="R444" t="s">
        <v>8314</v>
      </c>
      <c r="S444" s="15">
        <f t="shared" si="37"/>
        <v>42024.888692129629</v>
      </c>
      <c r="T444" s="15">
        <f t="shared" si="38"/>
        <v>42054.888692129629</v>
      </c>
      <c r="U444">
        <f t="shared" si="39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5"/>
        <v>0</v>
      </c>
      <c r="P445">
        <f t="shared" si="36"/>
        <v>5</v>
      </c>
      <c r="Q445" s="11" t="s">
        <v>8308</v>
      </c>
      <c r="R445" t="s">
        <v>8314</v>
      </c>
      <c r="S445" s="15">
        <f t="shared" si="37"/>
        <v>41650.015057870369</v>
      </c>
      <c r="T445" s="15">
        <f t="shared" si="38"/>
        <v>41680.015057870369</v>
      </c>
      <c r="U445">
        <f t="shared" si="39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5"/>
        <v>5</v>
      </c>
      <c r="P446">
        <f t="shared" si="36"/>
        <v>50</v>
      </c>
      <c r="Q446" s="11" t="s">
        <v>8308</v>
      </c>
      <c r="R446" t="s">
        <v>8314</v>
      </c>
      <c r="S446" s="15">
        <f t="shared" si="37"/>
        <v>40894.906956018516</v>
      </c>
      <c r="T446" s="15">
        <f t="shared" si="38"/>
        <v>40954.906956018516</v>
      </c>
      <c r="U446">
        <f t="shared" si="39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5"/>
        <v>0</v>
      </c>
      <c r="P447">
        <f t="shared" si="36"/>
        <v>1</v>
      </c>
      <c r="Q447" s="11" t="s">
        <v>8308</v>
      </c>
      <c r="R447" t="s">
        <v>8314</v>
      </c>
      <c r="S447" s="15">
        <f t="shared" si="37"/>
        <v>42130.335358796292</v>
      </c>
      <c r="T447" s="15">
        <f t="shared" si="38"/>
        <v>42145.335358796292</v>
      </c>
      <c r="U447">
        <f t="shared" si="39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5"/>
        <v>7</v>
      </c>
      <c r="P448">
        <f t="shared" si="36"/>
        <v>47.88</v>
      </c>
      <c r="Q448" s="11" t="s">
        <v>8308</v>
      </c>
      <c r="R448" t="s">
        <v>8314</v>
      </c>
      <c r="S448" s="15">
        <f t="shared" si="37"/>
        <v>42037.083564814813</v>
      </c>
      <c r="T448" s="15">
        <f t="shared" si="38"/>
        <v>42067.083564814813</v>
      </c>
      <c r="U448">
        <f t="shared" si="39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5"/>
        <v>0</v>
      </c>
      <c r="P449">
        <f t="shared" si="36"/>
        <v>5</v>
      </c>
      <c r="Q449" s="11" t="s">
        <v>8308</v>
      </c>
      <c r="R449" t="s">
        <v>8314</v>
      </c>
      <c r="S449" s="15">
        <f t="shared" si="37"/>
        <v>41331.555127314816</v>
      </c>
      <c r="T449" s="15">
        <f t="shared" si="38"/>
        <v>41356.513460648144</v>
      </c>
      <c r="U449">
        <f t="shared" si="39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5"/>
        <v>3</v>
      </c>
      <c r="P450">
        <f t="shared" si="36"/>
        <v>20.5</v>
      </c>
      <c r="Q450" s="11" t="s">
        <v>8308</v>
      </c>
      <c r="R450" t="s">
        <v>8314</v>
      </c>
      <c r="S450" s="15">
        <f t="shared" si="37"/>
        <v>41753.758043981477</v>
      </c>
      <c r="T450" s="15">
        <f t="shared" si="38"/>
        <v>41773.758043981477</v>
      </c>
      <c r="U450">
        <f t="shared" si="39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5">
        <f t="shared" si="37"/>
        <v>41534.568113425928</v>
      </c>
      <c r="T451" s="15">
        <f t="shared" si="38"/>
        <v>41564.568113425928</v>
      </c>
      <c r="U451">
        <f t="shared" si="39"/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ref="O482:O545" si="40">ROUND(E482/D482*100,0)</f>
        <v>19</v>
      </c>
      <c r="P482">
        <f t="shared" ref="P482:P545" si="41">IFERROR(ROUND(E482/L482,2),0)</f>
        <v>55.46</v>
      </c>
      <c r="Q482" s="11" t="s">
        <v>8308</v>
      </c>
      <c r="R482" t="s">
        <v>8314</v>
      </c>
      <c r="S482" s="15">
        <f t="shared" ref="S482:S545" si="42">(((J482/60)/60)/24)+DATE(1970,1,1)</f>
        <v>41465.500173611108</v>
      </c>
      <c r="T482" s="15">
        <f t="shared" ref="T482:T545" si="43">(((I482/60)/60)/24)+DATE(1970,1,1)</f>
        <v>41495.500173611108</v>
      </c>
      <c r="U482">
        <f t="shared" ref="U482:U545" si="44">YEAR(S:S)</f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0"/>
        <v>6</v>
      </c>
      <c r="P483">
        <f t="shared" si="41"/>
        <v>87.14</v>
      </c>
      <c r="Q483" s="11" t="s">
        <v>8308</v>
      </c>
      <c r="R483" t="s">
        <v>8314</v>
      </c>
      <c r="S483" s="15">
        <f t="shared" si="42"/>
        <v>41162.672326388885</v>
      </c>
      <c r="T483" s="15">
        <f t="shared" si="43"/>
        <v>41192.672326388885</v>
      </c>
      <c r="U483">
        <f t="shared" si="44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0"/>
        <v>0</v>
      </c>
      <c r="P484">
        <f t="shared" si="41"/>
        <v>10</v>
      </c>
      <c r="Q484" s="11" t="s">
        <v>8308</v>
      </c>
      <c r="R484" t="s">
        <v>8314</v>
      </c>
      <c r="S484" s="15">
        <f t="shared" si="42"/>
        <v>42447.896875000006</v>
      </c>
      <c r="T484" s="15">
        <f t="shared" si="43"/>
        <v>42474.606944444444</v>
      </c>
      <c r="U484">
        <f t="shared" si="44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0"/>
        <v>50</v>
      </c>
      <c r="P485">
        <f t="shared" si="41"/>
        <v>51.22</v>
      </c>
      <c r="Q485" s="11" t="s">
        <v>8308</v>
      </c>
      <c r="R485" t="s">
        <v>8314</v>
      </c>
      <c r="S485" s="15">
        <f t="shared" si="42"/>
        <v>41243.197592592594</v>
      </c>
      <c r="T485" s="15">
        <f t="shared" si="43"/>
        <v>41303.197592592594</v>
      </c>
      <c r="U485">
        <f t="shared" si="44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0"/>
        <v>0</v>
      </c>
      <c r="P486">
        <f t="shared" si="41"/>
        <v>13.55</v>
      </c>
      <c r="Q486" s="11" t="s">
        <v>8308</v>
      </c>
      <c r="R486" t="s">
        <v>8314</v>
      </c>
      <c r="S486" s="15">
        <f t="shared" si="42"/>
        <v>42272.93949074074</v>
      </c>
      <c r="T486" s="15">
        <f t="shared" si="43"/>
        <v>42313.981157407412</v>
      </c>
      <c r="U486">
        <f t="shared" si="44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0"/>
        <v>22</v>
      </c>
      <c r="P487">
        <f t="shared" si="41"/>
        <v>66.52</v>
      </c>
      <c r="Q487" s="11" t="s">
        <v>8308</v>
      </c>
      <c r="R487" t="s">
        <v>8314</v>
      </c>
      <c r="S487" s="15">
        <f t="shared" si="42"/>
        <v>41381.50577546296</v>
      </c>
      <c r="T487" s="15">
        <f t="shared" si="43"/>
        <v>41411.50577546296</v>
      </c>
      <c r="U487">
        <f t="shared" si="44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0"/>
        <v>0</v>
      </c>
      <c r="P488">
        <f t="shared" si="41"/>
        <v>50</v>
      </c>
      <c r="Q488" s="11" t="s">
        <v>8308</v>
      </c>
      <c r="R488" t="s">
        <v>8314</v>
      </c>
      <c r="S488" s="15">
        <f t="shared" si="42"/>
        <v>41761.94258101852</v>
      </c>
      <c r="T488" s="15">
        <f t="shared" si="43"/>
        <v>41791.94258101852</v>
      </c>
      <c r="U488">
        <f t="shared" si="44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0"/>
        <v>0</v>
      </c>
      <c r="P489">
        <f t="shared" si="41"/>
        <v>0</v>
      </c>
      <c r="Q489" s="11" t="s">
        <v>8308</v>
      </c>
      <c r="R489" t="s">
        <v>8314</v>
      </c>
      <c r="S489" s="15">
        <f t="shared" si="42"/>
        <v>42669.594837962963</v>
      </c>
      <c r="T489" s="15">
        <f t="shared" si="43"/>
        <v>42729.636504629627</v>
      </c>
      <c r="U489">
        <f t="shared" si="44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0"/>
        <v>0</v>
      </c>
      <c r="P490">
        <f t="shared" si="41"/>
        <v>0</v>
      </c>
      <c r="Q490" s="11" t="s">
        <v>8308</v>
      </c>
      <c r="R490" t="s">
        <v>8314</v>
      </c>
      <c r="S490" s="15">
        <f t="shared" si="42"/>
        <v>42714.054398148146</v>
      </c>
      <c r="T490" s="15">
        <f t="shared" si="43"/>
        <v>42744.054398148146</v>
      </c>
      <c r="U490">
        <f t="shared" si="44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0"/>
        <v>0</v>
      </c>
      <c r="P491">
        <f t="shared" si="41"/>
        <v>71.67</v>
      </c>
      <c r="Q491" s="11" t="s">
        <v>8308</v>
      </c>
      <c r="R491" t="s">
        <v>8314</v>
      </c>
      <c r="S491" s="15">
        <f t="shared" si="42"/>
        <v>40882.481666666667</v>
      </c>
      <c r="T491" s="15">
        <f t="shared" si="43"/>
        <v>40913.481249999997</v>
      </c>
      <c r="U491">
        <f t="shared" si="44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0"/>
        <v>0</v>
      </c>
      <c r="P492">
        <f t="shared" si="41"/>
        <v>0</v>
      </c>
      <c r="Q492" s="11" t="s">
        <v>8308</v>
      </c>
      <c r="R492" t="s">
        <v>8314</v>
      </c>
      <c r="S492" s="15">
        <f t="shared" si="42"/>
        <v>41113.968576388892</v>
      </c>
      <c r="T492" s="15">
        <f t="shared" si="43"/>
        <v>41143.968576388892</v>
      </c>
      <c r="U492">
        <f t="shared" si="44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0"/>
        <v>0</v>
      </c>
      <c r="P493">
        <f t="shared" si="41"/>
        <v>0</v>
      </c>
      <c r="Q493" s="11" t="s">
        <v>8308</v>
      </c>
      <c r="R493" t="s">
        <v>8314</v>
      </c>
      <c r="S493" s="15">
        <f t="shared" si="42"/>
        <v>42366.982627314821</v>
      </c>
      <c r="T493" s="15">
        <f t="shared" si="43"/>
        <v>42396.982627314821</v>
      </c>
      <c r="U493">
        <f t="shared" si="44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0"/>
        <v>0</v>
      </c>
      <c r="P494">
        <f t="shared" si="41"/>
        <v>0</v>
      </c>
      <c r="Q494" s="11" t="s">
        <v>8308</v>
      </c>
      <c r="R494" t="s">
        <v>8314</v>
      </c>
      <c r="S494" s="15">
        <f t="shared" si="42"/>
        <v>42596.03506944445</v>
      </c>
      <c r="T494" s="15">
        <f t="shared" si="43"/>
        <v>42656.03506944445</v>
      </c>
      <c r="U494">
        <f t="shared" si="44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0"/>
        <v>0</v>
      </c>
      <c r="P495">
        <f t="shared" si="41"/>
        <v>0</v>
      </c>
      <c r="Q495" s="11" t="s">
        <v>8308</v>
      </c>
      <c r="R495" t="s">
        <v>8314</v>
      </c>
      <c r="S495" s="15">
        <f t="shared" si="42"/>
        <v>42114.726134259254</v>
      </c>
      <c r="T495" s="15">
        <f t="shared" si="43"/>
        <v>42144.726134259254</v>
      </c>
      <c r="U495">
        <f t="shared" si="44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0"/>
        <v>0</v>
      </c>
      <c r="P496">
        <f t="shared" si="41"/>
        <v>10.33</v>
      </c>
      <c r="Q496" s="11" t="s">
        <v>8308</v>
      </c>
      <c r="R496" t="s">
        <v>8314</v>
      </c>
      <c r="S496" s="15">
        <f t="shared" si="42"/>
        <v>41799.830613425926</v>
      </c>
      <c r="T496" s="15">
        <f t="shared" si="43"/>
        <v>41823.125</v>
      </c>
      <c r="U496">
        <f t="shared" si="44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0"/>
        <v>0</v>
      </c>
      <c r="P497">
        <f t="shared" si="41"/>
        <v>0</v>
      </c>
      <c r="Q497" s="11" t="s">
        <v>8308</v>
      </c>
      <c r="R497" t="s">
        <v>8314</v>
      </c>
      <c r="S497" s="15">
        <f t="shared" si="42"/>
        <v>42171.827604166669</v>
      </c>
      <c r="T497" s="15">
        <f t="shared" si="43"/>
        <v>42201.827604166669</v>
      </c>
      <c r="U497">
        <f t="shared" si="44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0"/>
        <v>0</v>
      </c>
      <c r="P498">
        <f t="shared" si="41"/>
        <v>1</v>
      </c>
      <c r="Q498" s="11" t="s">
        <v>8308</v>
      </c>
      <c r="R498" t="s">
        <v>8314</v>
      </c>
      <c r="S498" s="15">
        <f t="shared" si="42"/>
        <v>41620.93141203704</v>
      </c>
      <c r="T498" s="15">
        <f t="shared" si="43"/>
        <v>41680.93141203704</v>
      </c>
      <c r="U498">
        <f t="shared" si="44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0"/>
        <v>1</v>
      </c>
      <c r="P499">
        <f t="shared" si="41"/>
        <v>10</v>
      </c>
      <c r="Q499" s="11" t="s">
        <v>8308</v>
      </c>
      <c r="R499" t="s">
        <v>8314</v>
      </c>
      <c r="S499" s="15">
        <f t="shared" si="42"/>
        <v>41945.037789351853</v>
      </c>
      <c r="T499" s="15">
        <f t="shared" si="43"/>
        <v>41998.208333333328</v>
      </c>
      <c r="U499">
        <f t="shared" si="44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0"/>
        <v>5</v>
      </c>
      <c r="P500">
        <f t="shared" si="41"/>
        <v>136.09</v>
      </c>
      <c r="Q500" s="11" t="s">
        <v>8308</v>
      </c>
      <c r="R500" t="s">
        <v>8314</v>
      </c>
      <c r="S500" s="15">
        <f t="shared" si="42"/>
        <v>40858.762141203704</v>
      </c>
      <c r="T500" s="15">
        <f t="shared" si="43"/>
        <v>40900.762141203704</v>
      </c>
      <c r="U500">
        <f t="shared" si="44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0"/>
        <v>10</v>
      </c>
      <c r="P501">
        <f t="shared" si="41"/>
        <v>73.459999999999994</v>
      </c>
      <c r="Q501" s="11" t="s">
        <v>8308</v>
      </c>
      <c r="R501" t="s">
        <v>8314</v>
      </c>
      <c r="S501" s="15">
        <f t="shared" si="42"/>
        <v>40043.895462962959</v>
      </c>
      <c r="T501" s="15">
        <f t="shared" si="43"/>
        <v>40098.874305555553</v>
      </c>
      <c r="U501">
        <f t="shared" si="44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0"/>
        <v>3</v>
      </c>
      <c r="P502">
        <f t="shared" si="41"/>
        <v>53.75</v>
      </c>
      <c r="Q502" s="11" t="s">
        <v>8308</v>
      </c>
      <c r="R502" t="s">
        <v>8314</v>
      </c>
      <c r="S502" s="15">
        <f t="shared" si="42"/>
        <v>40247.886006944449</v>
      </c>
      <c r="T502" s="15">
        <f t="shared" si="43"/>
        <v>40306.927777777775</v>
      </c>
      <c r="U502">
        <f t="shared" si="44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0"/>
        <v>0</v>
      </c>
      <c r="P503">
        <f t="shared" si="41"/>
        <v>0</v>
      </c>
      <c r="Q503" s="11" t="s">
        <v>8308</v>
      </c>
      <c r="R503" t="s">
        <v>8314</v>
      </c>
      <c r="S503" s="15">
        <f t="shared" si="42"/>
        <v>40703.234386574077</v>
      </c>
      <c r="T503" s="15">
        <f t="shared" si="43"/>
        <v>40733.234386574077</v>
      </c>
      <c r="U503">
        <f t="shared" si="44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0"/>
        <v>1</v>
      </c>
      <c r="P504">
        <f t="shared" si="41"/>
        <v>57.5</v>
      </c>
      <c r="Q504" s="11" t="s">
        <v>8308</v>
      </c>
      <c r="R504" t="s">
        <v>8314</v>
      </c>
      <c r="S504" s="15">
        <f t="shared" si="42"/>
        <v>40956.553530092591</v>
      </c>
      <c r="T504" s="15">
        <f t="shared" si="43"/>
        <v>40986.511863425927</v>
      </c>
      <c r="U504">
        <f t="shared" si="44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0"/>
        <v>2</v>
      </c>
      <c r="P505">
        <f t="shared" si="41"/>
        <v>12.67</v>
      </c>
      <c r="Q505" s="11" t="s">
        <v>8308</v>
      </c>
      <c r="R505" t="s">
        <v>8314</v>
      </c>
      <c r="S505" s="15">
        <f t="shared" si="42"/>
        <v>41991.526655092588</v>
      </c>
      <c r="T505" s="15">
        <f t="shared" si="43"/>
        <v>42021.526655092588</v>
      </c>
      <c r="U505">
        <f t="shared" si="44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0"/>
        <v>1</v>
      </c>
      <c r="P506">
        <f t="shared" si="41"/>
        <v>67</v>
      </c>
      <c r="Q506" s="11" t="s">
        <v>8308</v>
      </c>
      <c r="R506" t="s">
        <v>8314</v>
      </c>
      <c r="S506" s="15">
        <f t="shared" si="42"/>
        <v>40949.98364583333</v>
      </c>
      <c r="T506" s="15">
        <f t="shared" si="43"/>
        <v>41009.941979166666</v>
      </c>
      <c r="U506">
        <f t="shared" si="44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0"/>
        <v>0</v>
      </c>
      <c r="P507">
        <f t="shared" si="41"/>
        <v>3.71</v>
      </c>
      <c r="Q507" s="11" t="s">
        <v>8308</v>
      </c>
      <c r="R507" t="s">
        <v>8314</v>
      </c>
      <c r="S507" s="15">
        <f t="shared" si="42"/>
        <v>42318.098217592589</v>
      </c>
      <c r="T507" s="15">
        <f t="shared" si="43"/>
        <v>42363.098217592589</v>
      </c>
      <c r="U507">
        <f t="shared" si="44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0"/>
        <v>0</v>
      </c>
      <c r="P508">
        <f t="shared" si="41"/>
        <v>250</v>
      </c>
      <c r="Q508" s="11" t="s">
        <v>8308</v>
      </c>
      <c r="R508" t="s">
        <v>8314</v>
      </c>
      <c r="S508" s="15">
        <f t="shared" si="42"/>
        <v>41466.552314814813</v>
      </c>
      <c r="T508" s="15">
        <f t="shared" si="43"/>
        <v>41496.552314814813</v>
      </c>
      <c r="U508">
        <f t="shared" si="44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0"/>
        <v>3</v>
      </c>
      <c r="P509">
        <f t="shared" si="41"/>
        <v>64</v>
      </c>
      <c r="Q509" s="11" t="s">
        <v>8308</v>
      </c>
      <c r="R509" t="s">
        <v>8314</v>
      </c>
      <c r="S509" s="15">
        <f t="shared" si="42"/>
        <v>41156.958993055552</v>
      </c>
      <c r="T509" s="15">
        <f t="shared" si="43"/>
        <v>41201.958993055552</v>
      </c>
      <c r="U509">
        <f t="shared" si="44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0"/>
        <v>1</v>
      </c>
      <c r="P510">
        <f t="shared" si="41"/>
        <v>133.33000000000001</v>
      </c>
      <c r="Q510" s="11" t="s">
        <v>8308</v>
      </c>
      <c r="R510" t="s">
        <v>8314</v>
      </c>
      <c r="S510" s="15">
        <f t="shared" si="42"/>
        <v>40995.024317129632</v>
      </c>
      <c r="T510" s="15">
        <f t="shared" si="43"/>
        <v>41054.593055555553</v>
      </c>
      <c r="U510">
        <f t="shared" si="44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0"/>
        <v>0</v>
      </c>
      <c r="P511">
        <f t="shared" si="41"/>
        <v>10</v>
      </c>
      <c r="Q511" s="11" t="s">
        <v>8308</v>
      </c>
      <c r="R511" t="s">
        <v>8314</v>
      </c>
      <c r="S511" s="15">
        <f t="shared" si="42"/>
        <v>42153.631597222222</v>
      </c>
      <c r="T511" s="15">
        <f t="shared" si="43"/>
        <v>42183.631597222222</v>
      </c>
      <c r="U511">
        <f t="shared" si="44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0"/>
        <v>0</v>
      </c>
      <c r="P512">
        <f t="shared" si="41"/>
        <v>0</v>
      </c>
      <c r="Q512" s="11" t="s">
        <v>8308</v>
      </c>
      <c r="R512" t="s">
        <v>8314</v>
      </c>
      <c r="S512" s="15">
        <f t="shared" si="42"/>
        <v>42400.176377314812</v>
      </c>
      <c r="T512" s="15">
        <f t="shared" si="43"/>
        <v>42430.176377314812</v>
      </c>
      <c r="U512">
        <f t="shared" si="44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0"/>
        <v>3</v>
      </c>
      <c r="P513">
        <f t="shared" si="41"/>
        <v>30</v>
      </c>
      <c r="Q513" s="11" t="s">
        <v>8308</v>
      </c>
      <c r="R513" t="s">
        <v>8314</v>
      </c>
      <c r="S513" s="15">
        <f t="shared" si="42"/>
        <v>41340.303032407406</v>
      </c>
      <c r="T513" s="15">
        <f t="shared" si="43"/>
        <v>41370.261365740742</v>
      </c>
      <c r="U513">
        <f t="shared" si="44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0"/>
        <v>0</v>
      </c>
      <c r="P514">
        <f t="shared" si="41"/>
        <v>5.5</v>
      </c>
      <c r="Q514" s="11" t="s">
        <v>8308</v>
      </c>
      <c r="R514" t="s">
        <v>8314</v>
      </c>
      <c r="S514" s="15">
        <f t="shared" si="42"/>
        <v>42649.742210648154</v>
      </c>
      <c r="T514" s="15">
        <f t="shared" si="43"/>
        <v>42694.783877314811</v>
      </c>
      <c r="U514">
        <f t="shared" si="44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5">
        <f t="shared" si="42"/>
        <v>42552.653993055559</v>
      </c>
      <c r="T515" s="15">
        <f t="shared" si="43"/>
        <v>42597.291666666672</v>
      </c>
      <c r="U515">
        <f t="shared" si="44"/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4" hidden="1" x14ac:dyDescent="0.2">
      <c r="A523">
        <v>540</v>
      </c>
      <c r="B523" s="3" t="s">
        <v>541</v>
      </c>
      <c r="C523" s="3" t="s">
        <v>4650</v>
      </c>
      <c r="D523" s="6">
        <v>15000</v>
      </c>
      <c r="E523" s="8">
        <v>1</v>
      </c>
      <c r="F523" t="s">
        <v>8220</v>
      </c>
      <c r="G523" t="s">
        <v>8223</v>
      </c>
      <c r="H523" t="s">
        <v>8245</v>
      </c>
      <c r="I523">
        <v>1423078606</v>
      </c>
      <c r="J523">
        <v>1420486606</v>
      </c>
      <c r="K523" t="b">
        <v>0</v>
      </c>
      <c r="L523">
        <v>1</v>
      </c>
      <c r="M523" t="b">
        <v>0</v>
      </c>
      <c r="N523" t="s">
        <v>8270</v>
      </c>
      <c r="O523">
        <f t="shared" si="40"/>
        <v>0</v>
      </c>
      <c r="P523">
        <f t="shared" si="41"/>
        <v>1</v>
      </c>
      <c r="Q523" s="11" t="s">
        <v>8317</v>
      </c>
      <c r="R523" t="s">
        <v>8318</v>
      </c>
      <c r="S523" s="15">
        <f t="shared" si="42"/>
        <v>42009.817199074074</v>
      </c>
      <c r="T523" s="15">
        <f t="shared" si="43"/>
        <v>42039.817199074074</v>
      </c>
      <c r="U523">
        <f t="shared" si="44"/>
        <v>2015</v>
      </c>
    </row>
    <row r="524" spans="1:21" ht="48" hidden="1" x14ac:dyDescent="0.2">
      <c r="A524">
        <v>541</v>
      </c>
      <c r="B524" s="3" t="s">
        <v>542</v>
      </c>
      <c r="C524" s="3" t="s">
        <v>4651</v>
      </c>
      <c r="D524" s="6">
        <v>4500</v>
      </c>
      <c r="E524" s="8">
        <v>25</v>
      </c>
      <c r="F524" t="s">
        <v>8220</v>
      </c>
      <c r="G524" t="s">
        <v>8223</v>
      </c>
      <c r="H524" t="s">
        <v>8245</v>
      </c>
      <c r="I524">
        <v>1446080834</v>
      </c>
      <c r="J524">
        <v>1443488834</v>
      </c>
      <c r="K524" t="b">
        <v>0</v>
      </c>
      <c r="L524">
        <v>1</v>
      </c>
      <c r="M524" t="b">
        <v>0</v>
      </c>
      <c r="N524" t="s">
        <v>8270</v>
      </c>
      <c r="O524">
        <f t="shared" si="40"/>
        <v>1</v>
      </c>
      <c r="P524">
        <f t="shared" si="41"/>
        <v>25</v>
      </c>
      <c r="Q524" s="11" t="s">
        <v>8317</v>
      </c>
      <c r="R524" t="s">
        <v>8318</v>
      </c>
      <c r="S524" s="15">
        <f t="shared" si="42"/>
        <v>42276.046689814815</v>
      </c>
      <c r="T524" s="15">
        <f t="shared" si="43"/>
        <v>42306.046689814815</v>
      </c>
      <c r="U524">
        <f t="shared" si="44"/>
        <v>2015</v>
      </c>
    </row>
    <row r="525" spans="1:21" ht="48" hidden="1" x14ac:dyDescent="0.2">
      <c r="A525">
        <v>542</v>
      </c>
      <c r="B525" s="3" t="s">
        <v>543</v>
      </c>
      <c r="C525" s="3" t="s">
        <v>4652</v>
      </c>
      <c r="D525" s="6">
        <v>250000</v>
      </c>
      <c r="E525" s="8">
        <v>1</v>
      </c>
      <c r="F525" t="s">
        <v>8220</v>
      </c>
      <c r="G525" t="s">
        <v>8223</v>
      </c>
      <c r="H525" t="s">
        <v>8245</v>
      </c>
      <c r="I525">
        <v>1462293716</v>
      </c>
      <c r="J525">
        <v>1457113316</v>
      </c>
      <c r="K525" t="b">
        <v>0</v>
      </c>
      <c r="L525">
        <v>1</v>
      </c>
      <c r="M525" t="b">
        <v>0</v>
      </c>
      <c r="N525" t="s">
        <v>8270</v>
      </c>
      <c r="O525">
        <f t="shared" si="40"/>
        <v>0</v>
      </c>
      <c r="P525">
        <f t="shared" si="41"/>
        <v>1</v>
      </c>
      <c r="Q525" s="11" t="s">
        <v>8317</v>
      </c>
      <c r="R525" t="s">
        <v>8318</v>
      </c>
      <c r="S525" s="15">
        <f t="shared" si="42"/>
        <v>42433.737453703703</v>
      </c>
      <c r="T525" s="15">
        <f t="shared" si="43"/>
        <v>42493.695787037039</v>
      </c>
      <c r="U525">
        <f t="shared" si="44"/>
        <v>2016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hidden="1" x14ac:dyDescent="0.2">
      <c r="A527">
        <v>544</v>
      </c>
      <c r="B527" s="3" t="s">
        <v>545</v>
      </c>
      <c r="C527" s="3" t="s">
        <v>4654</v>
      </c>
      <c r="D527" s="6">
        <v>500</v>
      </c>
      <c r="E527" s="8">
        <v>6</v>
      </c>
      <c r="F527" t="s">
        <v>8220</v>
      </c>
      <c r="G527" t="s">
        <v>8223</v>
      </c>
      <c r="H527" t="s">
        <v>8245</v>
      </c>
      <c r="I527">
        <v>1467647160</v>
      </c>
      <c r="J527">
        <v>1465055160</v>
      </c>
      <c r="K527" t="b">
        <v>0</v>
      </c>
      <c r="L527">
        <v>2</v>
      </c>
      <c r="M527" t="b">
        <v>0</v>
      </c>
      <c r="N527" t="s">
        <v>8270</v>
      </c>
      <c r="O527">
        <f t="shared" si="40"/>
        <v>1</v>
      </c>
      <c r="P527">
        <f t="shared" si="41"/>
        <v>3</v>
      </c>
      <c r="Q527" s="11" t="s">
        <v>8317</v>
      </c>
      <c r="R527" t="s">
        <v>8318</v>
      </c>
      <c r="S527" s="15">
        <f t="shared" si="42"/>
        <v>42525.656944444447</v>
      </c>
      <c r="T527" s="15">
        <f t="shared" si="43"/>
        <v>42555.656944444447</v>
      </c>
      <c r="U527">
        <f t="shared" si="44"/>
        <v>2016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hidden="1" x14ac:dyDescent="0.2">
      <c r="A529">
        <v>546</v>
      </c>
      <c r="B529" s="3" t="s">
        <v>547</v>
      </c>
      <c r="C529" s="3" t="s">
        <v>4656</v>
      </c>
      <c r="D529" s="6">
        <v>60000</v>
      </c>
      <c r="E529" s="8">
        <v>52</v>
      </c>
      <c r="F529" t="s">
        <v>8220</v>
      </c>
      <c r="G529" t="s">
        <v>8223</v>
      </c>
      <c r="H529" t="s">
        <v>8245</v>
      </c>
      <c r="I529">
        <v>1445097715</v>
      </c>
      <c r="J529">
        <v>1441209715</v>
      </c>
      <c r="K529" t="b">
        <v>0</v>
      </c>
      <c r="L529">
        <v>2</v>
      </c>
      <c r="M529" t="b">
        <v>0</v>
      </c>
      <c r="N529" t="s">
        <v>8270</v>
      </c>
      <c r="O529">
        <f t="shared" si="40"/>
        <v>0</v>
      </c>
      <c r="P529">
        <f t="shared" si="41"/>
        <v>26</v>
      </c>
      <c r="Q529" s="11" t="s">
        <v>8317</v>
      </c>
      <c r="R529" t="s">
        <v>8318</v>
      </c>
      <c r="S529" s="15">
        <f t="shared" si="42"/>
        <v>42249.667997685188</v>
      </c>
      <c r="T529" s="15">
        <f t="shared" si="43"/>
        <v>42294.667997685188</v>
      </c>
      <c r="U529">
        <f t="shared" si="44"/>
        <v>2015</v>
      </c>
    </row>
    <row r="530" spans="1:21" ht="48" hidden="1" x14ac:dyDescent="0.2">
      <c r="A530">
        <v>551</v>
      </c>
      <c r="B530" s="3" t="s">
        <v>552</v>
      </c>
      <c r="C530" s="3" t="s">
        <v>4661</v>
      </c>
      <c r="D530" s="6">
        <v>75000</v>
      </c>
      <c r="E530" s="8">
        <v>3781</v>
      </c>
      <c r="F530" t="s">
        <v>8220</v>
      </c>
      <c r="G530" t="s">
        <v>8223</v>
      </c>
      <c r="H530" t="s">
        <v>8245</v>
      </c>
      <c r="I530">
        <v>1438451580</v>
      </c>
      <c r="J530">
        <v>1434609424</v>
      </c>
      <c r="K530" t="b">
        <v>0</v>
      </c>
      <c r="L530">
        <v>28</v>
      </c>
      <c r="M530" t="b">
        <v>0</v>
      </c>
      <c r="N530" t="s">
        <v>8270</v>
      </c>
      <c r="O530">
        <f t="shared" si="40"/>
        <v>5</v>
      </c>
      <c r="P530">
        <f t="shared" si="41"/>
        <v>135.04</v>
      </c>
      <c r="Q530" s="11" t="s">
        <v>8317</v>
      </c>
      <c r="R530" t="s">
        <v>8318</v>
      </c>
      <c r="S530" s="15">
        <f t="shared" si="42"/>
        <v>42173.275740740741</v>
      </c>
      <c r="T530" s="15">
        <f t="shared" si="43"/>
        <v>42217.745138888888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hidden="1" x14ac:dyDescent="0.2">
      <c r="A532">
        <v>553</v>
      </c>
      <c r="B532" s="3" t="s">
        <v>554</v>
      </c>
      <c r="C532" s="3" t="s">
        <v>4663</v>
      </c>
      <c r="D532" s="6">
        <v>25000</v>
      </c>
      <c r="E532" s="8">
        <v>123</v>
      </c>
      <c r="F532" t="s">
        <v>8220</v>
      </c>
      <c r="G532" t="s">
        <v>8223</v>
      </c>
      <c r="H532" t="s">
        <v>8245</v>
      </c>
      <c r="I532">
        <v>1415988991</v>
      </c>
      <c r="J532">
        <v>1413393391</v>
      </c>
      <c r="K532" t="b">
        <v>0</v>
      </c>
      <c r="L532">
        <v>6</v>
      </c>
      <c r="M532" t="b">
        <v>0</v>
      </c>
      <c r="N532" t="s">
        <v>8270</v>
      </c>
      <c r="O532">
        <f t="shared" si="40"/>
        <v>0</v>
      </c>
      <c r="P532">
        <f t="shared" si="41"/>
        <v>20.5</v>
      </c>
      <c r="Q532" s="11" t="s">
        <v>8317</v>
      </c>
      <c r="R532" t="s">
        <v>8318</v>
      </c>
      <c r="S532" s="15">
        <f t="shared" si="42"/>
        <v>41927.71980324074</v>
      </c>
      <c r="T532" s="15">
        <f t="shared" si="43"/>
        <v>41957.761469907404</v>
      </c>
      <c r="U532">
        <f t="shared" si="44"/>
        <v>2014</v>
      </c>
    </row>
    <row r="533" spans="1:21" ht="48" hidden="1" x14ac:dyDescent="0.2">
      <c r="A533">
        <v>554</v>
      </c>
      <c r="B533" s="3" t="s">
        <v>555</v>
      </c>
      <c r="C533" s="3" t="s">
        <v>4664</v>
      </c>
      <c r="D533" s="6">
        <v>3870</v>
      </c>
      <c r="E533" s="8">
        <v>1416</v>
      </c>
      <c r="F533" t="s">
        <v>8220</v>
      </c>
      <c r="G533" t="s">
        <v>8223</v>
      </c>
      <c r="H533" t="s">
        <v>8245</v>
      </c>
      <c r="I533">
        <v>1413735972</v>
      </c>
      <c r="J533">
        <v>1411143972</v>
      </c>
      <c r="K533" t="b">
        <v>0</v>
      </c>
      <c r="L533">
        <v>22</v>
      </c>
      <c r="M533" t="b">
        <v>0</v>
      </c>
      <c r="N533" t="s">
        <v>8270</v>
      </c>
      <c r="O533">
        <f t="shared" si="40"/>
        <v>37</v>
      </c>
      <c r="P533">
        <f t="shared" si="41"/>
        <v>64.36</v>
      </c>
      <c r="Q533" s="11" t="s">
        <v>8317</v>
      </c>
      <c r="R533" t="s">
        <v>8318</v>
      </c>
      <c r="S533" s="15">
        <f t="shared" si="42"/>
        <v>41901.684861111113</v>
      </c>
      <c r="T533" s="15">
        <f t="shared" si="43"/>
        <v>41931.684861111113</v>
      </c>
      <c r="U533">
        <f t="shared" si="44"/>
        <v>2014</v>
      </c>
    </row>
    <row r="534" spans="1:21" ht="32" hidden="1" x14ac:dyDescent="0.2">
      <c r="A534">
        <v>556</v>
      </c>
      <c r="B534" s="3" t="s">
        <v>557</v>
      </c>
      <c r="C534" s="3" t="s">
        <v>4666</v>
      </c>
      <c r="D534" s="6">
        <v>8000</v>
      </c>
      <c r="E534" s="8">
        <v>200</v>
      </c>
      <c r="F534" t="s">
        <v>8220</v>
      </c>
      <c r="G534" t="s">
        <v>8223</v>
      </c>
      <c r="H534" t="s">
        <v>8245</v>
      </c>
      <c r="I534">
        <v>1452112717</v>
      </c>
      <c r="J534">
        <v>1449520717</v>
      </c>
      <c r="K534" t="b">
        <v>0</v>
      </c>
      <c r="L534">
        <v>1</v>
      </c>
      <c r="M534" t="b">
        <v>0</v>
      </c>
      <c r="N534" t="s">
        <v>8270</v>
      </c>
      <c r="O534">
        <f t="shared" si="40"/>
        <v>3</v>
      </c>
      <c r="P534">
        <f t="shared" si="41"/>
        <v>200</v>
      </c>
      <c r="Q534" s="11" t="s">
        <v>8317</v>
      </c>
      <c r="R534" t="s">
        <v>8318</v>
      </c>
      <c r="S534" s="15">
        <f t="shared" si="42"/>
        <v>42345.860150462962</v>
      </c>
      <c r="T534" s="15">
        <f t="shared" si="43"/>
        <v>42375.860150462962</v>
      </c>
      <c r="U534">
        <f t="shared" si="44"/>
        <v>2015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hidden="1" x14ac:dyDescent="0.2">
      <c r="A539">
        <v>558</v>
      </c>
      <c r="B539" s="3" t="s">
        <v>559</v>
      </c>
      <c r="C539" s="3" t="s">
        <v>4668</v>
      </c>
      <c r="D539" s="6">
        <v>750</v>
      </c>
      <c r="E539" s="8">
        <v>0</v>
      </c>
      <c r="F539" t="s">
        <v>8220</v>
      </c>
      <c r="G539" t="s">
        <v>8223</v>
      </c>
      <c r="H539" t="s">
        <v>8245</v>
      </c>
      <c r="I539">
        <v>1427227905</v>
      </c>
      <c r="J539">
        <v>1424639505</v>
      </c>
      <c r="K539" t="b">
        <v>0</v>
      </c>
      <c r="L539">
        <v>0</v>
      </c>
      <c r="M539" t="b">
        <v>0</v>
      </c>
      <c r="N539" t="s">
        <v>8270</v>
      </c>
      <c r="O539">
        <f t="shared" si="40"/>
        <v>0</v>
      </c>
      <c r="P539">
        <f t="shared" si="41"/>
        <v>0</v>
      </c>
      <c r="Q539" s="11" t="s">
        <v>8317</v>
      </c>
      <c r="R539" t="s">
        <v>8318</v>
      </c>
      <c r="S539" s="15">
        <f t="shared" si="42"/>
        <v>42057.883159722223</v>
      </c>
      <c r="T539" s="15">
        <f t="shared" si="43"/>
        <v>42087.841493055559</v>
      </c>
      <c r="U539">
        <f t="shared" si="44"/>
        <v>2015</v>
      </c>
    </row>
    <row r="540" spans="1:21" ht="48" hidden="1" x14ac:dyDescent="0.2">
      <c r="A540">
        <v>559</v>
      </c>
      <c r="B540" s="3" t="s">
        <v>560</v>
      </c>
      <c r="C540" s="3" t="s">
        <v>4669</v>
      </c>
      <c r="D540" s="6">
        <v>240000</v>
      </c>
      <c r="E540" s="8">
        <v>50</v>
      </c>
      <c r="F540" t="s">
        <v>8220</v>
      </c>
      <c r="G540" t="s">
        <v>8223</v>
      </c>
      <c r="H540" t="s">
        <v>8245</v>
      </c>
      <c r="I540">
        <v>1449989260</v>
      </c>
      <c r="J540">
        <v>1447397260</v>
      </c>
      <c r="K540" t="b">
        <v>0</v>
      </c>
      <c r="L540">
        <v>1</v>
      </c>
      <c r="M540" t="b">
        <v>0</v>
      </c>
      <c r="N540" t="s">
        <v>8270</v>
      </c>
      <c r="O540">
        <f t="shared" si="40"/>
        <v>0</v>
      </c>
      <c r="P540">
        <f t="shared" si="41"/>
        <v>50</v>
      </c>
      <c r="Q540" s="11" t="s">
        <v>8317</v>
      </c>
      <c r="R540" t="s">
        <v>8318</v>
      </c>
      <c r="S540" s="15">
        <f t="shared" si="42"/>
        <v>42321.283101851848</v>
      </c>
      <c r="T540" s="15">
        <f t="shared" si="43"/>
        <v>42351.283101851848</v>
      </c>
      <c r="U540">
        <f t="shared" si="44"/>
        <v>2015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48" hidden="1" x14ac:dyDescent="0.2">
      <c r="A542">
        <v>561</v>
      </c>
      <c r="B542" s="3" t="s">
        <v>562</v>
      </c>
      <c r="C542" s="3" t="s">
        <v>4671</v>
      </c>
      <c r="D542" s="6">
        <v>15000</v>
      </c>
      <c r="E542" s="8">
        <v>55</v>
      </c>
      <c r="F542" t="s">
        <v>8220</v>
      </c>
      <c r="G542" t="s">
        <v>8223</v>
      </c>
      <c r="H542" t="s">
        <v>8245</v>
      </c>
      <c r="I542">
        <v>1445874513</v>
      </c>
      <c r="J542">
        <v>1442850513</v>
      </c>
      <c r="K542" t="b">
        <v>0</v>
      </c>
      <c r="L542">
        <v>2</v>
      </c>
      <c r="M542" t="b">
        <v>0</v>
      </c>
      <c r="N542" t="s">
        <v>8270</v>
      </c>
      <c r="O542">
        <f t="shared" si="40"/>
        <v>0</v>
      </c>
      <c r="P542">
        <f t="shared" si="41"/>
        <v>27.5</v>
      </c>
      <c r="Q542" s="11" t="s">
        <v>8317</v>
      </c>
      <c r="R542" t="s">
        <v>8318</v>
      </c>
      <c r="S542" s="15">
        <f t="shared" si="42"/>
        <v>42268.658715277779</v>
      </c>
      <c r="T542" s="15">
        <f t="shared" si="43"/>
        <v>42303.658715277779</v>
      </c>
      <c r="U542">
        <f t="shared" si="44"/>
        <v>2015</v>
      </c>
    </row>
    <row r="543" spans="1:21" ht="48" hidden="1" x14ac:dyDescent="0.2">
      <c r="A543">
        <v>566</v>
      </c>
      <c r="B543" s="3" t="s">
        <v>567</v>
      </c>
      <c r="C543" s="3" t="s">
        <v>4676</v>
      </c>
      <c r="D543" s="6">
        <v>5000</v>
      </c>
      <c r="E543" s="8">
        <v>1</v>
      </c>
      <c r="F543" t="s">
        <v>8220</v>
      </c>
      <c r="G543" t="s">
        <v>8223</v>
      </c>
      <c r="H543" t="s">
        <v>8245</v>
      </c>
      <c r="I543">
        <v>1468513533</v>
      </c>
      <c r="J543">
        <v>1465921533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0</v>
      </c>
      <c r="P543">
        <f t="shared" si="41"/>
        <v>1</v>
      </c>
      <c r="Q543" s="11" t="s">
        <v>8317</v>
      </c>
      <c r="R543" t="s">
        <v>8318</v>
      </c>
      <c r="S543" s="15">
        <f t="shared" si="42"/>
        <v>42535.68440972222</v>
      </c>
      <c r="T543" s="15">
        <f t="shared" si="43"/>
        <v>42565.68440972222</v>
      </c>
      <c r="U543">
        <f t="shared" si="44"/>
        <v>2016</v>
      </c>
    </row>
    <row r="544" spans="1:21" ht="48" hidden="1" x14ac:dyDescent="0.2">
      <c r="A544">
        <v>567</v>
      </c>
      <c r="B544" s="3" t="s">
        <v>568</v>
      </c>
      <c r="C544" s="3" t="s">
        <v>4677</v>
      </c>
      <c r="D544" s="6">
        <v>10000</v>
      </c>
      <c r="E544" s="8">
        <v>0</v>
      </c>
      <c r="F544" t="s">
        <v>8220</v>
      </c>
      <c r="G544" t="s">
        <v>8223</v>
      </c>
      <c r="H544" t="s">
        <v>8245</v>
      </c>
      <c r="I544">
        <v>1420143194</v>
      </c>
      <c r="J544">
        <v>1417551194</v>
      </c>
      <c r="K544" t="b">
        <v>0</v>
      </c>
      <c r="L544">
        <v>0</v>
      </c>
      <c r="M544" t="b">
        <v>0</v>
      </c>
      <c r="N544" t="s">
        <v>8270</v>
      </c>
      <c r="O544">
        <f t="shared" si="40"/>
        <v>0</v>
      </c>
      <c r="P544">
        <f t="shared" si="41"/>
        <v>0</v>
      </c>
      <c r="Q544" s="11" t="s">
        <v>8317</v>
      </c>
      <c r="R544" t="s">
        <v>8318</v>
      </c>
      <c r="S544" s="15">
        <f t="shared" si="42"/>
        <v>41975.842523148152</v>
      </c>
      <c r="T544" s="15">
        <f t="shared" si="43"/>
        <v>42005.842523148152</v>
      </c>
      <c r="U544">
        <f t="shared" si="44"/>
        <v>2014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32" hidden="1" x14ac:dyDescent="0.2">
      <c r="A546">
        <v>570</v>
      </c>
      <c r="B546" s="3" t="s">
        <v>571</v>
      </c>
      <c r="C546" s="3" t="s">
        <v>4680</v>
      </c>
      <c r="D546" s="6">
        <v>85000</v>
      </c>
      <c r="E546" s="8">
        <v>142</v>
      </c>
      <c r="F546" t="s">
        <v>8220</v>
      </c>
      <c r="G546" t="s">
        <v>8223</v>
      </c>
      <c r="H546" t="s">
        <v>8245</v>
      </c>
      <c r="I546">
        <v>1455822569</v>
      </c>
      <c r="J546">
        <v>1453230569</v>
      </c>
      <c r="K546" t="b">
        <v>0</v>
      </c>
      <c r="L546">
        <v>1</v>
      </c>
      <c r="M546" t="b">
        <v>0</v>
      </c>
      <c r="N546" t="s">
        <v>8270</v>
      </c>
      <c r="O546">
        <f t="shared" ref="O546:O609" si="45">ROUND(E546/D546*100,0)</f>
        <v>0</v>
      </c>
      <c r="P546">
        <f t="shared" ref="P546:P609" si="46">IFERROR(ROUND(E546/L546,2),0)</f>
        <v>142</v>
      </c>
      <c r="Q546" s="11" t="s">
        <v>8317</v>
      </c>
      <c r="R546" t="s">
        <v>8318</v>
      </c>
      <c r="S546" s="15">
        <f t="shared" ref="S546:S609" si="47">(((J546/60)/60)/24)+DATE(1970,1,1)</f>
        <v>42388.798252314817</v>
      </c>
      <c r="T546" s="15">
        <f t="shared" ref="T546:T609" si="48">(((I546/60)/60)/24)+DATE(1970,1,1)</f>
        <v>42418.798252314817</v>
      </c>
      <c r="U546">
        <f t="shared" ref="U546:U609" si="49">YEAR(S:S)</f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s="11" t="s">
        <v>8317</v>
      </c>
      <c r="R547" t="s">
        <v>8318</v>
      </c>
      <c r="S547" s="15">
        <f t="shared" si="47"/>
        <v>42283.592465277776</v>
      </c>
      <c r="T547" s="15">
        <f t="shared" si="48"/>
        <v>42323.634131944447</v>
      </c>
      <c r="U547">
        <f t="shared" si="49"/>
        <v>2015</v>
      </c>
    </row>
    <row r="548" spans="1:21" ht="48" hidden="1" x14ac:dyDescent="0.2">
      <c r="A548">
        <v>571</v>
      </c>
      <c r="B548" s="3" t="s">
        <v>572</v>
      </c>
      <c r="C548" s="3" t="s">
        <v>4681</v>
      </c>
      <c r="D548" s="6">
        <v>25000</v>
      </c>
      <c r="E548" s="8">
        <v>106</v>
      </c>
      <c r="F548" t="s">
        <v>8220</v>
      </c>
      <c r="G548" t="s">
        <v>8223</v>
      </c>
      <c r="H548" t="s">
        <v>8245</v>
      </c>
      <c r="I548">
        <v>1437969540</v>
      </c>
      <c r="J548">
        <v>1436297723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53</v>
      </c>
      <c r="Q548" s="11" t="s">
        <v>8317</v>
      </c>
      <c r="R548" t="s">
        <v>8318</v>
      </c>
      <c r="S548" s="15">
        <f t="shared" si="47"/>
        <v>42192.816238425927</v>
      </c>
      <c r="T548" s="15">
        <f t="shared" si="48"/>
        <v>42212.165972222225</v>
      </c>
      <c r="U548">
        <f t="shared" si="49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>
        <f t="shared" si="46"/>
        <v>0</v>
      </c>
      <c r="Q549" s="11" t="s">
        <v>8317</v>
      </c>
      <c r="R549" t="s">
        <v>8318</v>
      </c>
      <c r="S549" s="15">
        <f t="shared" si="47"/>
        <v>42380.696342592593</v>
      </c>
      <c r="T549" s="15">
        <f t="shared" si="48"/>
        <v>42410.696342592593</v>
      </c>
      <c r="U549">
        <f t="shared" si="49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 s="11" t="s">
        <v>8317</v>
      </c>
      <c r="R550" t="s">
        <v>8318</v>
      </c>
      <c r="S550" s="15">
        <f t="shared" si="47"/>
        <v>42276.903333333335</v>
      </c>
      <c r="T550" s="15">
        <f t="shared" si="48"/>
        <v>42306.903333333335</v>
      </c>
      <c r="U550">
        <f t="shared" si="49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 s="11" t="s">
        <v>8317</v>
      </c>
      <c r="R551" t="s">
        <v>8318</v>
      </c>
      <c r="S551" s="15">
        <f t="shared" si="47"/>
        <v>42163.636828703704</v>
      </c>
      <c r="T551" s="15">
        <f t="shared" si="48"/>
        <v>42193.636828703704</v>
      </c>
      <c r="U551">
        <f t="shared" si="49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s="11" t="s">
        <v>8317</v>
      </c>
      <c r="R552" t="s">
        <v>8318</v>
      </c>
      <c r="S552" s="15">
        <f t="shared" si="47"/>
        <v>42753.678761574076</v>
      </c>
      <c r="T552" s="15">
        <f t="shared" si="48"/>
        <v>42766.208333333328</v>
      </c>
      <c r="U552">
        <f t="shared" si="49"/>
        <v>2017</v>
      </c>
    </row>
    <row r="553" spans="1:21" ht="48" hidden="1" x14ac:dyDescent="0.2">
      <c r="A553">
        <v>572</v>
      </c>
      <c r="B553" s="3" t="s">
        <v>573</v>
      </c>
      <c r="C553" s="3" t="s">
        <v>4682</v>
      </c>
      <c r="D553" s="6">
        <v>2500</v>
      </c>
      <c r="E553" s="8">
        <v>0</v>
      </c>
      <c r="F553" t="s">
        <v>8220</v>
      </c>
      <c r="G553" t="s">
        <v>8223</v>
      </c>
      <c r="H553" t="s">
        <v>8245</v>
      </c>
      <c r="I553">
        <v>1446660688</v>
      </c>
      <c r="J553">
        <v>1444065088</v>
      </c>
      <c r="K553" t="b">
        <v>0</v>
      </c>
      <c r="L553">
        <v>0</v>
      </c>
      <c r="M553" t="b">
        <v>0</v>
      </c>
      <c r="N553" t="s">
        <v>8270</v>
      </c>
      <c r="O553">
        <f t="shared" si="45"/>
        <v>0</v>
      </c>
      <c r="P553">
        <f t="shared" si="46"/>
        <v>0</v>
      </c>
      <c r="Q553" s="11" t="s">
        <v>8317</v>
      </c>
      <c r="R553" t="s">
        <v>8318</v>
      </c>
      <c r="S553" s="15">
        <f t="shared" si="47"/>
        <v>42282.71629629629</v>
      </c>
      <c r="T553" s="15">
        <f t="shared" si="48"/>
        <v>42312.757962962962</v>
      </c>
      <c r="U553">
        <f t="shared" si="49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s="11" t="s">
        <v>8317</v>
      </c>
      <c r="R554" t="s">
        <v>8318</v>
      </c>
      <c r="S554" s="15">
        <f t="shared" si="47"/>
        <v>42318.616851851853</v>
      </c>
      <c r="T554" s="15">
        <f t="shared" si="48"/>
        <v>42378.616851851853</v>
      </c>
      <c r="U554">
        <f t="shared" si="49"/>
        <v>2015</v>
      </c>
    </row>
    <row r="555" spans="1:21" ht="48" hidden="1" x14ac:dyDescent="0.2">
      <c r="A555">
        <v>573</v>
      </c>
      <c r="B555" s="3" t="s">
        <v>574</v>
      </c>
      <c r="C555" s="3" t="s">
        <v>4683</v>
      </c>
      <c r="D555" s="6">
        <v>88888</v>
      </c>
      <c r="E555" s="8">
        <v>346</v>
      </c>
      <c r="F555" t="s">
        <v>8220</v>
      </c>
      <c r="G555" t="s">
        <v>8223</v>
      </c>
      <c r="H555" t="s">
        <v>8245</v>
      </c>
      <c r="I555">
        <v>1421543520</v>
      </c>
      <c r="J555">
        <v>1416445931</v>
      </c>
      <c r="K555" t="b">
        <v>0</v>
      </c>
      <c r="L555">
        <v>9</v>
      </c>
      <c r="M555" t="b">
        <v>0</v>
      </c>
      <c r="N555" t="s">
        <v>8270</v>
      </c>
      <c r="O555">
        <f t="shared" si="45"/>
        <v>0</v>
      </c>
      <c r="P555">
        <f t="shared" si="46"/>
        <v>38.44</v>
      </c>
      <c r="Q555" s="11" t="s">
        <v>8317</v>
      </c>
      <c r="R555" t="s">
        <v>8318</v>
      </c>
      <c r="S555" s="15">
        <f t="shared" si="47"/>
        <v>41963.050127314811</v>
      </c>
      <c r="T555" s="15">
        <f t="shared" si="48"/>
        <v>42022.05</v>
      </c>
      <c r="U555">
        <f t="shared" si="49"/>
        <v>2014</v>
      </c>
    </row>
    <row r="556" spans="1:21" ht="48" hidden="1" x14ac:dyDescent="0.2">
      <c r="A556">
        <v>576</v>
      </c>
      <c r="B556" s="3" t="s">
        <v>577</v>
      </c>
      <c r="C556" s="3" t="s">
        <v>4686</v>
      </c>
      <c r="D556" s="6">
        <v>80000</v>
      </c>
      <c r="E556" s="8">
        <v>1</v>
      </c>
      <c r="F556" t="s">
        <v>8220</v>
      </c>
      <c r="G556" t="s">
        <v>8223</v>
      </c>
      <c r="H556" t="s">
        <v>8245</v>
      </c>
      <c r="I556">
        <v>1427537952</v>
      </c>
      <c r="J556">
        <v>1422357552</v>
      </c>
      <c r="K556" t="b">
        <v>0</v>
      </c>
      <c r="L556">
        <v>1</v>
      </c>
      <c r="M556" t="b">
        <v>0</v>
      </c>
      <c r="N556" t="s">
        <v>8270</v>
      </c>
      <c r="O556">
        <f t="shared" si="45"/>
        <v>0</v>
      </c>
      <c r="P556">
        <f t="shared" si="46"/>
        <v>1</v>
      </c>
      <c r="Q556" s="11" t="s">
        <v>8317</v>
      </c>
      <c r="R556" t="s">
        <v>8318</v>
      </c>
      <c r="S556" s="15">
        <f t="shared" si="47"/>
        <v>42031.471666666665</v>
      </c>
      <c r="T556" s="15">
        <f t="shared" si="48"/>
        <v>42091.43</v>
      </c>
      <c r="U556">
        <f t="shared" si="49"/>
        <v>2015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>
        <f t="shared" si="46"/>
        <v>0</v>
      </c>
      <c r="Q557" s="11" t="s">
        <v>8317</v>
      </c>
      <c r="R557" t="s">
        <v>8318</v>
      </c>
      <c r="S557" s="15">
        <f t="shared" si="47"/>
        <v>42503.353506944448</v>
      </c>
      <c r="T557" s="15">
        <f t="shared" si="48"/>
        <v>42533.353506944448</v>
      </c>
      <c r="U557">
        <f t="shared" si="49"/>
        <v>2016</v>
      </c>
    </row>
    <row r="558" spans="1:21" ht="48" hidden="1" x14ac:dyDescent="0.2">
      <c r="A558">
        <v>577</v>
      </c>
      <c r="B558" s="3" t="s">
        <v>578</v>
      </c>
      <c r="C558" s="3" t="s">
        <v>4687</v>
      </c>
      <c r="D558" s="6">
        <v>5000</v>
      </c>
      <c r="E558" s="8">
        <v>10</v>
      </c>
      <c r="F558" t="s">
        <v>8220</v>
      </c>
      <c r="G558" t="s">
        <v>8223</v>
      </c>
      <c r="H558" t="s">
        <v>8245</v>
      </c>
      <c r="I558">
        <v>1463753302</v>
      </c>
      <c r="J558">
        <v>1458569302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0</v>
      </c>
      <c r="P558">
        <f t="shared" si="46"/>
        <v>10</v>
      </c>
      <c r="Q558" s="11" t="s">
        <v>8317</v>
      </c>
      <c r="R558" t="s">
        <v>8318</v>
      </c>
      <c r="S558" s="15">
        <f t="shared" si="47"/>
        <v>42450.589143518519</v>
      </c>
      <c r="T558" s="15">
        <f t="shared" si="48"/>
        <v>42510.589143518519</v>
      </c>
      <c r="U558">
        <f t="shared" si="49"/>
        <v>2016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s="11" t="s">
        <v>8317</v>
      </c>
      <c r="R559" t="s">
        <v>8318</v>
      </c>
      <c r="S559" s="15">
        <f t="shared" si="47"/>
        <v>42676.942164351851</v>
      </c>
      <c r="T559" s="15">
        <f t="shared" si="48"/>
        <v>42706.983831018515</v>
      </c>
      <c r="U559">
        <f t="shared" si="49"/>
        <v>2016</v>
      </c>
    </row>
    <row r="560" spans="1:21" ht="32" hidden="1" x14ac:dyDescent="0.2">
      <c r="A560">
        <v>579</v>
      </c>
      <c r="B560" s="3" t="s">
        <v>580</v>
      </c>
      <c r="C560" s="3" t="s">
        <v>4689</v>
      </c>
      <c r="D560" s="6">
        <v>12000</v>
      </c>
      <c r="E560" s="8">
        <v>175</v>
      </c>
      <c r="F560" t="s">
        <v>8220</v>
      </c>
      <c r="G560" t="s">
        <v>8223</v>
      </c>
      <c r="H560" t="s">
        <v>8245</v>
      </c>
      <c r="I560">
        <v>1419539223</v>
      </c>
      <c r="J560">
        <v>1416947223</v>
      </c>
      <c r="K560" t="b">
        <v>0</v>
      </c>
      <c r="L560">
        <v>5</v>
      </c>
      <c r="M560" t="b">
        <v>0</v>
      </c>
      <c r="N560" t="s">
        <v>8270</v>
      </c>
      <c r="O560">
        <f t="shared" si="45"/>
        <v>1</v>
      </c>
      <c r="P560">
        <f t="shared" si="46"/>
        <v>35</v>
      </c>
      <c r="Q560" s="11" t="s">
        <v>8317</v>
      </c>
      <c r="R560" t="s">
        <v>8318</v>
      </c>
      <c r="S560" s="15">
        <f t="shared" si="47"/>
        <v>41968.852118055554</v>
      </c>
      <c r="T560" s="15">
        <f t="shared" si="48"/>
        <v>41998.852118055554</v>
      </c>
      <c r="U560">
        <f t="shared" si="49"/>
        <v>2014</v>
      </c>
    </row>
    <row r="561" spans="1:21" ht="48" hidden="1" x14ac:dyDescent="0.2">
      <c r="A561">
        <v>580</v>
      </c>
      <c r="B561" s="3" t="s">
        <v>581</v>
      </c>
      <c r="C561" s="3" t="s">
        <v>4690</v>
      </c>
      <c r="D561" s="6">
        <v>3000</v>
      </c>
      <c r="E561" s="8">
        <v>1</v>
      </c>
      <c r="F561" t="s">
        <v>8220</v>
      </c>
      <c r="G561" t="s">
        <v>8223</v>
      </c>
      <c r="H561" t="s">
        <v>8245</v>
      </c>
      <c r="I561">
        <v>1474580867</v>
      </c>
      <c r="J561">
        <v>1471988867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1</v>
      </c>
      <c r="Q561" s="11" t="s">
        <v>8317</v>
      </c>
      <c r="R561" t="s">
        <v>8318</v>
      </c>
      <c r="S561" s="15">
        <f t="shared" si="47"/>
        <v>42605.908182870371</v>
      </c>
      <c r="T561" s="15">
        <f t="shared" si="48"/>
        <v>42635.908182870371</v>
      </c>
      <c r="U561">
        <f t="shared" si="49"/>
        <v>2016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s="11" t="s">
        <v>8317</v>
      </c>
      <c r="R562" t="s">
        <v>8318</v>
      </c>
      <c r="S562" s="15">
        <f t="shared" si="47"/>
        <v>41960.771354166667</v>
      </c>
      <c r="T562" s="15">
        <f t="shared" si="48"/>
        <v>41990.771354166667</v>
      </c>
      <c r="U562">
        <f t="shared" si="49"/>
        <v>2014</v>
      </c>
    </row>
    <row r="563" spans="1:21" ht="48" hidden="1" x14ac:dyDescent="0.2">
      <c r="A563">
        <v>581</v>
      </c>
      <c r="B563" s="3" t="s">
        <v>582</v>
      </c>
      <c r="C563" s="3" t="s">
        <v>4691</v>
      </c>
      <c r="D563" s="6">
        <v>400</v>
      </c>
      <c r="E563" s="8">
        <v>0</v>
      </c>
      <c r="F563" t="s">
        <v>8220</v>
      </c>
      <c r="G563" t="s">
        <v>8223</v>
      </c>
      <c r="H563" t="s">
        <v>8245</v>
      </c>
      <c r="I563">
        <v>1438474704</v>
      </c>
      <c r="J563">
        <v>1435882704</v>
      </c>
      <c r="K563" t="b">
        <v>0</v>
      </c>
      <c r="L563">
        <v>0</v>
      </c>
      <c r="M563" t="b">
        <v>0</v>
      </c>
      <c r="N563" t="s">
        <v>8270</v>
      </c>
      <c r="O563">
        <f t="shared" si="45"/>
        <v>0</v>
      </c>
      <c r="P563">
        <f t="shared" si="46"/>
        <v>0</v>
      </c>
      <c r="Q563" s="11" t="s">
        <v>8317</v>
      </c>
      <c r="R563" t="s">
        <v>8318</v>
      </c>
      <c r="S563" s="15">
        <f t="shared" si="47"/>
        <v>42188.012777777782</v>
      </c>
      <c r="T563" s="15">
        <f t="shared" si="48"/>
        <v>42218.012777777782</v>
      </c>
      <c r="U563">
        <f t="shared" si="49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s="11" t="s">
        <v>8317</v>
      </c>
      <c r="R564" t="s">
        <v>8318</v>
      </c>
      <c r="S564" s="15">
        <f t="shared" si="47"/>
        <v>42692.389062500006</v>
      </c>
      <c r="T564" s="15">
        <f t="shared" si="48"/>
        <v>42722.389062500006</v>
      </c>
      <c r="U564">
        <f t="shared" si="49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s="11" t="s">
        <v>8317</v>
      </c>
      <c r="R565" t="s">
        <v>8318</v>
      </c>
      <c r="S565" s="15">
        <f t="shared" si="47"/>
        <v>42022.069988425923</v>
      </c>
      <c r="T565" s="15">
        <f t="shared" si="48"/>
        <v>42052.069988425923</v>
      </c>
      <c r="U565">
        <f t="shared" si="49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s="11" t="s">
        <v>8317</v>
      </c>
      <c r="R566" t="s">
        <v>8318</v>
      </c>
      <c r="S566" s="15">
        <f t="shared" si="47"/>
        <v>42411.942997685182</v>
      </c>
      <c r="T566" s="15">
        <f t="shared" si="48"/>
        <v>42441.942997685182</v>
      </c>
      <c r="U566">
        <f t="shared" si="49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46"/>
        <v>0</v>
      </c>
      <c r="Q567" s="11" t="s">
        <v>8317</v>
      </c>
      <c r="R567" t="s">
        <v>8318</v>
      </c>
      <c r="S567" s="15">
        <f t="shared" si="47"/>
        <v>42165.785289351858</v>
      </c>
      <c r="T567" s="15">
        <f t="shared" si="48"/>
        <v>42195.785289351858</v>
      </c>
      <c r="U567">
        <f t="shared" si="49"/>
        <v>2015</v>
      </c>
    </row>
    <row r="568" spans="1:21" ht="48" hidden="1" x14ac:dyDescent="0.2">
      <c r="A568">
        <v>582</v>
      </c>
      <c r="B568" s="3" t="s">
        <v>583</v>
      </c>
      <c r="C568" s="3" t="s">
        <v>4692</v>
      </c>
      <c r="D568" s="6">
        <v>100000</v>
      </c>
      <c r="E568" s="8">
        <v>0</v>
      </c>
      <c r="F568" t="s">
        <v>8220</v>
      </c>
      <c r="G568" t="s">
        <v>8223</v>
      </c>
      <c r="H568" t="s">
        <v>8245</v>
      </c>
      <c r="I568">
        <v>1426442400</v>
      </c>
      <c r="J568">
        <v>1424454319</v>
      </c>
      <c r="K568" t="b">
        <v>0</v>
      </c>
      <c r="L568">
        <v>0</v>
      </c>
      <c r="M568" t="b">
        <v>0</v>
      </c>
      <c r="N568" t="s">
        <v>8270</v>
      </c>
      <c r="O568">
        <f t="shared" si="45"/>
        <v>0</v>
      </c>
      <c r="P568">
        <f t="shared" si="46"/>
        <v>0</v>
      </c>
      <c r="Q568" s="11" t="s">
        <v>8317</v>
      </c>
      <c r="R568" t="s">
        <v>8318</v>
      </c>
      <c r="S568" s="15">
        <f t="shared" si="47"/>
        <v>42055.739803240736</v>
      </c>
      <c r="T568" s="15">
        <f t="shared" si="48"/>
        <v>42078.75</v>
      </c>
      <c r="U568">
        <f t="shared" si="49"/>
        <v>2015</v>
      </c>
    </row>
    <row r="569" spans="1:21" ht="32" hidden="1" x14ac:dyDescent="0.2">
      <c r="A569">
        <v>583</v>
      </c>
      <c r="B569" s="3" t="s">
        <v>584</v>
      </c>
      <c r="C569" s="3" t="s">
        <v>4693</v>
      </c>
      <c r="D569" s="6">
        <v>9000</v>
      </c>
      <c r="E569" s="8">
        <v>1</v>
      </c>
      <c r="F569" t="s">
        <v>8220</v>
      </c>
      <c r="G569" t="s">
        <v>8223</v>
      </c>
      <c r="H569" t="s">
        <v>8245</v>
      </c>
      <c r="I569">
        <v>1426800687</v>
      </c>
      <c r="J569">
        <v>1424212287</v>
      </c>
      <c r="K569" t="b">
        <v>0</v>
      </c>
      <c r="L569">
        <v>1</v>
      </c>
      <c r="M569" t="b">
        <v>0</v>
      </c>
      <c r="N569" t="s">
        <v>8270</v>
      </c>
      <c r="O569">
        <f t="shared" si="45"/>
        <v>0</v>
      </c>
      <c r="P569">
        <f t="shared" si="46"/>
        <v>1</v>
      </c>
      <c r="Q569" s="11" t="s">
        <v>8317</v>
      </c>
      <c r="R569" t="s">
        <v>8318</v>
      </c>
      <c r="S569" s="15">
        <f t="shared" si="47"/>
        <v>42052.93850694444</v>
      </c>
      <c r="T569" s="15">
        <f t="shared" si="48"/>
        <v>42082.896840277783</v>
      </c>
      <c r="U569">
        <f t="shared" si="49"/>
        <v>2015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s="11" t="s">
        <v>8317</v>
      </c>
      <c r="R570" t="s">
        <v>8318</v>
      </c>
      <c r="S570" s="15">
        <f t="shared" si="47"/>
        <v>42348.9215625</v>
      </c>
      <c r="T570" s="15">
        <f t="shared" si="48"/>
        <v>42385.458333333328</v>
      </c>
      <c r="U570">
        <f t="shared" si="49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s="11" t="s">
        <v>8317</v>
      </c>
      <c r="R571" t="s">
        <v>8318</v>
      </c>
      <c r="S571" s="15">
        <f t="shared" si="47"/>
        <v>42340.847361111111</v>
      </c>
      <c r="T571" s="15">
        <f t="shared" si="48"/>
        <v>42370.847361111111</v>
      </c>
      <c r="U571">
        <f t="shared" si="49"/>
        <v>2015</v>
      </c>
    </row>
    <row r="572" spans="1:21" ht="32" hidden="1" x14ac:dyDescent="0.2">
      <c r="A572">
        <v>584</v>
      </c>
      <c r="B572" s="3" t="s">
        <v>585</v>
      </c>
      <c r="C572" s="3" t="s">
        <v>4694</v>
      </c>
      <c r="D572" s="6">
        <v>1000</v>
      </c>
      <c r="E572" s="8">
        <v>10</v>
      </c>
      <c r="F572" t="s">
        <v>8220</v>
      </c>
      <c r="G572" t="s">
        <v>8223</v>
      </c>
      <c r="H572" t="s">
        <v>8245</v>
      </c>
      <c r="I572">
        <v>1426522316</v>
      </c>
      <c r="J572">
        <v>1423933916</v>
      </c>
      <c r="K572" t="b">
        <v>0</v>
      </c>
      <c r="L572">
        <v>2</v>
      </c>
      <c r="M572" t="b">
        <v>0</v>
      </c>
      <c r="N572" t="s">
        <v>8270</v>
      </c>
      <c r="O572">
        <f t="shared" si="45"/>
        <v>1</v>
      </c>
      <c r="P572">
        <f t="shared" si="46"/>
        <v>5</v>
      </c>
      <c r="Q572" s="11" t="s">
        <v>8317</v>
      </c>
      <c r="R572" t="s">
        <v>8318</v>
      </c>
      <c r="S572" s="15">
        <f t="shared" si="47"/>
        <v>42049.716620370367</v>
      </c>
      <c r="T572" s="15">
        <f t="shared" si="48"/>
        <v>42079.674953703703</v>
      </c>
      <c r="U572">
        <f t="shared" si="49"/>
        <v>2015</v>
      </c>
    </row>
    <row r="573" spans="1:21" ht="48" hidden="1" x14ac:dyDescent="0.2">
      <c r="A573">
        <v>586</v>
      </c>
      <c r="B573" s="3" t="s">
        <v>587</v>
      </c>
      <c r="C573" s="3" t="s">
        <v>4696</v>
      </c>
      <c r="D573" s="6">
        <v>10000</v>
      </c>
      <c r="E573" s="8">
        <v>56</v>
      </c>
      <c r="F573" t="s">
        <v>8220</v>
      </c>
      <c r="G573" t="s">
        <v>8223</v>
      </c>
      <c r="H573" t="s">
        <v>8245</v>
      </c>
      <c r="I573">
        <v>1424032207</v>
      </c>
      <c r="J573">
        <v>1421440207</v>
      </c>
      <c r="K573" t="b">
        <v>0</v>
      </c>
      <c r="L573">
        <v>4</v>
      </c>
      <c r="M573" t="b">
        <v>0</v>
      </c>
      <c r="N573" t="s">
        <v>8270</v>
      </c>
      <c r="O573">
        <f t="shared" si="45"/>
        <v>1</v>
      </c>
      <c r="P573">
        <f t="shared" si="46"/>
        <v>14</v>
      </c>
      <c r="Q573" s="11" t="s">
        <v>8317</v>
      </c>
      <c r="R573" t="s">
        <v>8318</v>
      </c>
      <c r="S573" s="15">
        <f t="shared" si="47"/>
        <v>42020.854247685187</v>
      </c>
      <c r="T573" s="15">
        <f t="shared" si="48"/>
        <v>42050.854247685187</v>
      </c>
      <c r="U573">
        <f t="shared" si="49"/>
        <v>2015</v>
      </c>
    </row>
    <row r="574" spans="1:21" ht="16" hidden="1" x14ac:dyDescent="0.2">
      <c r="A574">
        <v>589</v>
      </c>
      <c r="B574" s="3" t="s">
        <v>590</v>
      </c>
      <c r="C574" s="3" t="s">
        <v>4699</v>
      </c>
      <c r="D574" s="6">
        <v>7500</v>
      </c>
      <c r="E574" s="8">
        <v>1</v>
      </c>
      <c r="F574" t="s">
        <v>8220</v>
      </c>
      <c r="G574" t="s">
        <v>8223</v>
      </c>
      <c r="H574" t="s">
        <v>8245</v>
      </c>
      <c r="I574">
        <v>1436366699</v>
      </c>
      <c r="J574">
        <v>1435070699</v>
      </c>
      <c r="K574" t="b">
        <v>0</v>
      </c>
      <c r="L574">
        <v>1</v>
      </c>
      <c r="M574" t="b">
        <v>0</v>
      </c>
      <c r="N574" t="s">
        <v>8270</v>
      </c>
      <c r="O574">
        <f t="shared" si="45"/>
        <v>0</v>
      </c>
      <c r="P574">
        <f t="shared" si="46"/>
        <v>1</v>
      </c>
      <c r="Q574" s="11" t="s">
        <v>8317</v>
      </c>
      <c r="R574" t="s">
        <v>8318</v>
      </c>
      <c r="S574" s="15">
        <f t="shared" si="47"/>
        <v>42178.614571759259</v>
      </c>
      <c r="T574" s="15">
        <f t="shared" si="48"/>
        <v>42193.614571759259</v>
      </c>
      <c r="U574">
        <f t="shared" si="49"/>
        <v>2015</v>
      </c>
    </row>
    <row r="575" spans="1:21" ht="48" hidden="1" x14ac:dyDescent="0.2">
      <c r="A575">
        <v>591</v>
      </c>
      <c r="B575" s="3" t="s">
        <v>592</v>
      </c>
      <c r="C575" s="3" t="s">
        <v>4701</v>
      </c>
      <c r="D575" s="6">
        <v>100000</v>
      </c>
      <c r="E575" s="8">
        <v>61</v>
      </c>
      <c r="F575" t="s">
        <v>8220</v>
      </c>
      <c r="G575" t="s">
        <v>8223</v>
      </c>
      <c r="H575" t="s">
        <v>8245</v>
      </c>
      <c r="I575">
        <v>1437570130</v>
      </c>
      <c r="J575">
        <v>1434978130</v>
      </c>
      <c r="K575" t="b">
        <v>0</v>
      </c>
      <c r="L575">
        <v>2</v>
      </c>
      <c r="M575" t="b">
        <v>0</v>
      </c>
      <c r="N575" t="s">
        <v>8270</v>
      </c>
      <c r="O575">
        <f t="shared" si="45"/>
        <v>0</v>
      </c>
      <c r="P575">
        <f t="shared" si="46"/>
        <v>30.5</v>
      </c>
      <c r="Q575" s="11" t="s">
        <v>8317</v>
      </c>
      <c r="R575" t="s">
        <v>8318</v>
      </c>
      <c r="S575" s="15">
        <f t="shared" si="47"/>
        <v>42177.543171296296</v>
      </c>
      <c r="T575" s="15">
        <f t="shared" si="48"/>
        <v>42207.543171296296</v>
      </c>
      <c r="U575">
        <f t="shared" si="49"/>
        <v>2015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s="11" t="s">
        <v>8317</v>
      </c>
      <c r="R576" t="s">
        <v>8318</v>
      </c>
      <c r="S576" s="15">
        <f t="shared" si="47"/>
        <v>42632.443368055552</v>
      </c>
      <c r="T576" s="15">
        <f t="shared" si="48"/>
        <v>42662.443368055552</v>
      </c>
      <c r="U576">
        <f t="shared" si="49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s="11" t="s">
        <v>8317</v>
      </c>
      <c r="R577" t="s">
        <v>8318</v>
      </c>
      <c r="S577" s="15">
        <f t="shared" si="47"/>
        <v>42138.692627314813</v>
      </c>
      <c r="T577" s="15">
        <f t="shared" si="48"/>
        <v>42168.692627314813</v>
      </c>
      <c r="U577">
        <f t="shared" si="49"/>
        <v>2015</v>
      </c>
    </row>
    <row r="578" spans="1:21" ht="48" hidden="1" x14ac:dyDescent="0.2">
      <c r="A578">
        <v>592</v>
      </c>
      <c r="B578" s="3" t="s">
        <v>593</v>
      </c>
      <c r="C578" s="3" t="s">
        <v>4702</v>
      </c>
      <c r="D578" s="6">
        <v>7500</v>
      </c>
      <c r="E578" s="8">
        <v>250</v>
      </c>
      <c r="F578" t="s">
        <v>8220</v>
      </c>
      <c r="G578" t="s">
        <v>8223</v>
      </c>
      <c r="H578" t="s">
        <v>8245</v>
      </c>
      <c r="I578">
        <v>1417584860</v>
      </c>
      <c r="J578">
        <v>1414992860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3</v>
      </c>
      <c r="P578">
        <f t="shared" si="46"/>
        <v>250</v>
      </c>
      <c r="Q578" s="11" t="s">
        <v>8317</v>
      </c>
      <c r="R578" t="s">
        <v>8318</v>
      </c>
      <c r="S578" s="15">
        <f t="shared" si="47"/>
        <v>41946.232175925928</v>
      </c>
      <c r="T578" s="15">
        <f t="shared" si="48"/>
        <v>41976.232175925921</v>
      </c>
      <c r="U578">
        <f t="shared" si="49"/>
        <v>2014</v>
      </c>
    </row>
    <row r="579" spans="1:21" ht="32" hidden="1" x14ac:dyDescent="0.2">
      <c r="A579">
        <v>594</v>
      </c>
      <c r="B579" s="3" t="s">
        <v>595</v>
      </c>
      <c r="C579" s="3" t="s">
        <v>4704</v>
      </c>
      <c r="D579" s="6">
        <v>25000</v>
      </c>
      <c r="E579" s="8">
        <v>26</v>
      </c>
      <c r="F579" t="s">
        <v>8220</v>
      </c>
      <c r="G579" t="s">
        <v>8223</v>
      </c>
      <c r="H579" t="s">
        <v>8245</v>
      </c>
      <c r="I579">
        <v>1460832206</v>
      </c>
      <c r="J579">
        <v>1458240206</v>
      </c>
      <c r="K579" t="b">
        <v>0</v>
      </c>
      <c r="L579">
        <v>2</v>
      </c>
      <c r="M579" t="b">
        <v>0</v>
      </c>
      <c r="N579" t="s">
        <v>8270</v>
      </c>
      <c r="O579">
        <f t="shared" si="45"/>
        <v>0</v>
      </c>
      <c r="P579">
        <f t="shared" si="46"/>
        <v>13</v>
      </c>
      <c r="Q579" s="11" t="s">
        <v>8317</v>
      </c>
      <c r="R579" t="s">
        <v>8318</v>
      </c>
      <c r="S579" s="15">
        <f t="shared" si="47"/>
        <v>42446.780162037037</v>
      </c>
      <c r="T579" s="15">
        <f t="shared" si="48"/>
        <v>42476.780162037037</v>
      </c>
      <c r="U579">
        <f t="shared" si="49"/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8" hidden="1" x14ac:dyDescent="0.2">
      <c r="A581">
        <v>595</v>
      </c>
      <c r="B581" s="3" t="s">
        <v>596</v>
      </c>
      <c r="C581" s="3" t="s">
        <v>4705</v>
      </c>
      <c r="D581" s="6">
        <v>100000</v>
      </c>
      <c r="E581" s="8">
        <v>426</v>
      </c>
      <c r="F581" t="s">
        <v>8220</v>
      </c>
      <c r="G581" t="s">
        <v>8223</v>
      </c>
      <c r="H581" t="s">
        <v>8245</v>
      </c>
      <c r="I581">
        <v>1430703638</v>
      </c>
      <c r="J581">
        <v>1426815638</v>
      </c>
      <c r="K581" t="b">
        <v>0</v>
      </c>
      <c r="L581">
        <v>8</v>
      </c>
      <c r="M581" t="b">
        <v>0</v>
      </c>
      <c r="N581" t="s">
        <v>8270</v>
      </c>
      <c r="O581">
        <f t="shared" si="45"/>
        <v>0</v>
      </c>
      <c r="P581">
        <f t="shared" si="46"/>
        <v>53.25</v>
      </c>
      <c r="Q581" s="11" t="s">
        <v>8317</v>
      </c>
      <c r="R581" t="s">
        <v>8318</v>
      </c>
      <c r="S581" s="15">
        <f t="shared" si="47"/>
        <v>42083.069884259254</v>
      </c>
      <c r="T581" s="15">
        <f t="shared" si="48"/>
        <v>42128.069884259254</v>
      </c>
      <c r="U581">
        <f t="shared" si="49"/>
        <v>2015</v>
      </c>
    </row>
    <row r="582" spans="1:21" ht="32" hidden="1" x14ac:dyDescent="0.2">
      <c r="A582">
        <v>596</v>
      </c>
      <c r="B582" s="3" t="s">
        <v>597</v>
      </c>
      <c r="C582" s="3" t="s">
        <v>4706</v>
      </c>
      <c r="D582" s="6">
        <v>20000</v>
      </c>
      <c r="E582" s="8">
        <v>6</v>
      </c>
      <c r="F582" t="s">
        <v>8220</v>
      </c>
      <c r="G582" t="s">
        <v>8223</v>
      </c>
      <c r="H582" t="s">
        <v>8245</v>
      </c>
      <c r="I582">
        <v>1478122292</v>
      </c>
      <c r="J582">
        <v>1475530292</v>
      </c>
      <c r="K582" t="b">
        <v>0</v>
      </c>
      <c r="L582">
        <v>2</v>
      </c>
      <c r="M582" t="b">
        <v>0</v>
      </c>
      <c r="N582" t="s">
        <v>8270</v>
      </c>
      <c r="O582">
        <f t="shared" si="45"/>
        <v>0</v>
      </c>
      <c r="P582">
        <f t="shared" si="46"/>
        <v>3</v>
      </c>
      <c r="Q582" s="11" t="s">
        <v>8317</v>
      </c>
      <c r="R582" t="s">
        <v>8318</v>
      </c>
      <c r="S582" s="15">
        <f t="shared" si="47"/>
        <v>42646.896898148145</v>
      </c>
      <c r="T582" s="15">
        <f t="shared" si="48"/>
        <v>42676.896898148145</v>
      </c>
      <c r="U582">
        <f t="shared" si="49"/>
        <v>2016</v>
      </c>
    </row>
    <row r="583" spans="1:21" ht="48" hidden="1" x14ac:dyDescent="0.2">
      <c r="A583">
        <v>597</v>
      </c>
      <c r="B583" s="3" t="s">
        <v>598</v>
      </c>
      <c r="C583" s="3" t="s">
        <v>4707</v>
      </c>
      <c r="D583" s="6">
        <v>7500</v>
      </c>
      <c r="E583" s="8">
        <v>20</v>
      </c>
      <c r="F583" t="s">
        <v>8220</v>
      </c>
      <c r="G583" t="s">
        <v>8223</v>
      </c>
      <c r="H583" t="s">
        <v>8245</v>
      </c>
      <c r="I583">
        <v>1469980800</v>
      </c>
      <c r="J583">
        <v>1466787335</v>
      </c>
      <c r="K583" t="b">
        <v>0</v>
      </c>
      <c r="L583">
        <v>2</v>
      </c>
      <c r="M583" t="b">
        <v>0</v>
      </c>
      <c r="N583" t="s">
        <v>8270</v>
      </c>
      <c r="O583">
        <f t="shared" si="45"/>
        <v>0</v>
      </c>
      <c r="P583">
        <f t="shared" si="46"/>
        <v>10</v>
      </c>
      <c r="Q583" s="11" t="s">
        <v>8317</v>
      </c>
      <c r="R583" t="s">
        <v>8318</v>
      </c>
      <c r="S583" s="15">
        <f t="shared" si="47"/>
        <v>42545.705266203702</v>
      </c>
      <c r="T583" s="15">
        <f t="shared" si="48"/>
        <v>42582.666666666672</v>
      </c>
      <c r="U583">
        <f t="shared" si="49"/>
        <v>2016</v>
      </c>
    </row>
    <row r="584" spans="1:21" ht="32" hidden="1" x14ac:dyDescent="0.2">
      <c r="A584">
        <v>598</v>
      </c>
      <c r="B584" s="3" t="s">
        <v>599</v>
      </c>
      <c r="C584" s="3" t="s">
        <v>4708</v>
      </c>
      <c r="D584" s="6">
        <v>2500</v>
      </c>
      <c r="E584" s="8">
        <v>850</v>
      </c>
      <c r="F584" t="s">
        <v>8220</v>
      </c>
      <c r="G584" t="s">
        <v>8223</v>
      </c>
      <c r="H584" t="s">
        <v>8245</v>
      </c>
      <c r="I584">
        <v>1417737781</v>
      </c>
      <c r="J584">
        <v>1415145781</v>
      </c>
      <c r="K584" t="b">
        <v>0</v>
      </c>
      <c r="L584">
        <v>7</v>
      </c>
      <c r="M584" t="b">
        <v>0</v>
      </c>
      <c r="N584" t="s">
        <v>8270</v>
      </c>
      <c r="O584">
        <f t="shared" si="45"/>
        <v>34</v>
      </c>
      <c r="P584">
        <f t="shared" si="46"/>
        <v>121.43</v>
      </c>
      <c r="Q584" s="11" t="s">
        <v>8317</v>
      </c>
      <c r="R584" t="s">
        <v>8318</v>
      </c>
      <c r="S584" s="15">
        <f t="shared" si="47"/>
        <v>41948.00209490741</v>
      </c>
      <c r="T584" s="15">
        <f t="shared" si="48"/>
        <v>41978.00209490741</v>
      </c>
      <c r="U584">
        <f t="shared" si="49"/>
        <v>2014</v>
      </c>
    </row>
    <row r="585" spans="1:21" ht="48" hidden="1" x14ac:dyDescent="0.2">
      <c r="A585">
        <v>599</v>
      </c>
      <c r="B585" s="3" t="s">
        <v>600</v>
      </c>
      <c r="C585" s="3" t="s">
        <v>4709</v>
      </c>
      <c r="D585" s="6">
        <v>50000</v>
      </c>
      <c r="E585" s="8">
        <v>31</v>
      </c>
      <c r="F585" t="s">
        <v>8220</v>
      </c>
      <c r="G585" t="s">
        <v>8223</v>
      </c>
      <c r="H585" t="s">
        <v>8245</v>
      </c>
      <c r="I585">
        <v>1425827760</v>
      </c>
      <c r="J585">
        <v>1423769402</v>
      </c>
      <c r="K585" t="b">
        <v>0</v>
      </c>
      <c r="L585">
        <v>2</v>
      </c>
      <c r="M585" t="b">
        <v>0</v>
      </c>
      <c r="N585" t="s">
        <v>8270</v>
      </c>
      <c r="O585">
        <f t="shared" si="45"/>
        <v>0</v>
      </c>
      <c r="P585">
        <f t="shared" si="46"/>
        <v>15.5</v>
      </c>
      <c r="Q585" s="11" t="s">
        <v>8317</v>
      </c>
      <c r="R585" t="s">
        <v>8318</v>
      </c>
      <c r="S585" s="15">
        <f t="shared" si="47"/>
        <v>42047.812523148154</v>
      </c>
      <c r="T585" s="15">
        <f t="shared" si="48"/>
        <v>42071.636111111111</v>
      </c>
      <c r="U585">
        <f t="shared" si="49"/>
        <v>2015</v>
      </c>
    </row>
    <row r="586" spans="1:21" ht="48" hidden="1" x14ac:dyDescent="0.2">
      <c r="A586">
        <v>660</v>
      </c>
      <c r="B586" s="3" t="s">
        <v>661</v>
      </c>
      <c r="C586" s="3" t="s">
        <v>4770</v>
      </c>
      <c r="D586" s="6">
        <v>50000</v>
      </c>
      <c r="E586" s="8">
        <v>1529</v>
      </c>
      <c r="F586" t="s">
        <v>8220</v>
      </c>
      <c r="G586" t="s">
        <v>8223</v>
      </c>
      <c r="H586" t="s">
        <v>8245</v>
      </c>
      <c r="I586">
        <v>1415558879</v>
      </c>
      <c r="J586">
        <v>1412963279</v>
      </c>
      <c r="K586" t="b">
        <v>0</v>
      </c>
      <c r="L586">
        <v>18</v>
      </c>
      <c r="M586" t="b">
        <v>0</v>
      </c>
      <c r="N586" t="s">
        <v>8271</v>
      </c>
      <c r="O586">
        <f t="shared" si="45"/>
        <v>3</v>
      </c>
      <c r="P586">
        <f t="shared" si="46"/>
        <v>84.94</v>
      </c>
      <c r="Q586" s="11" t="s">
        <v>8317</v>
      </c>
      <c r="R586" t="s">
        <v>8319</v>
      </c>
      <c r="S586" s="15">
        <f t="shared" si="47"/>
        <v>41922.741655092592</v>
      </c>
      <c r="T586" s="15">
        <f t="shared" si="48"/>
        <v>41952.783321759263</v>
      </c>
      <c r="U586">
        <f t="shared" si="49"/>
        <v>2014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hidden="1" x14ac:dyDescent="0.2">
      <c r="A588">
        <v>661</v>
      </c>
      <c r="B588" s="3" t="s">
        <v>662</v>
      </c>
      <c r="C588" s="3" t="s">
        <v>4771</v>
      </c>
      <c r="D588" s="6">
        <v>10000</v>
      </c>
      <c r="E588" s="8">
        <v>95</v>
      </c>
      <c r="F588" t="s">
        <v>8220</v>
      </c>
      <c r="G588" t="s">
        <v>8223</v>
      </c>
      <c r="H588" t="s">
        <v>8245</v>
      </c>
      <c r="I588">
        <v>1477236559</v>
      </c>
      <c r="J588">
        <v>1474644559</v>
      </c>
      <c r="K588" t="b">
        <v>0</v>
      </c>
      <c r="L588">
        <v>9</v>
      </c>
      <c r="M588" t="b">
        <v>0</v>
      </c>
      <c r="N588" t="s">
        <v>8271</v>
      </c>
      <c r="O588">
        <f t="shared" si="45"/>
        <v>1</v>
      </c>
      <c r="P588">
        <f t="shared" si="46"/>
        <v>10.56</v>
      </c>
      <c r="Q588" s="11" t="s">
        <v>8317</v>
      </c>
      <c r="R588" t="s">
        <v>8319</v>
      </c>
      <c r="S588" s="15">
        <f t="shared" si="47"/>
        <v>42636.645358796297</v>
      </c>
      <c r="T588" s="15">
        <f t="shared" si="48"/>
        <v>42666.645358796297</v>
      </c>
      <c r="U588">
        <f t="shared" si="49"/>
        <v>2016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32" hidden="1" x14ac:dyDescent="0.2">
      <c r="A591">
        <v>662</v>
      </c>
      <c r="B591" s="3" t="s">
        <v>663</v>
      </c>
      <c r="C591" s="3" t="s">
        <v>4772</v>
      </c>
      <c r="D591" s="6">
        <v>39000</v>
      </c>
      <c r="E591" s="8">
        <v>156</v>
      </c>
      <c r="F591" t="s">
        <v>8220</v>
      </c>
      <c r="G591" t="s">
        <v>8223</v>
      </c>
      <c r="H591" t="s">
        <v>8245</v>
      </c>
      <c r="I591">
        <v>1421404247</v>
      </c>
      <c r="J591">
        <v>1418812247</v>
      </c>
      <c r="K591" t="b">
        <v>0</v>
      </c>
      <c r="L591">
        <v>4</v>
      </c>
      <c r="M591" t="b">
        <v>0</v>
      </c>
      <c r="N591" t="s">
        <v>8271</v>
      </c>
      <c r="O591">
        <f t="shared" si="45"/>
        <v>0</v>
      </c>
      <c r="P591">
        <f t="shared" si="46"/>
        <v>39</v>
      </c>
      <c r="Q591" s="11" t="s">
        <v>8317</v>
      </c>
      <c r="R591" t="s">
        <v>8319</v>
      </c>
      <c r="S591" s="15">
        <f t="shared" si="47"/>
        <v>41990.438043981485</v>
      </c>
      <c r="T591" s="15">
        <f t="shared" si="48"/>
        <v>42020.438043981485</v>
      </c>
      <c r="U591">
        <f t="shared" si="49"/>
        <v>2014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hidden="1" x14ac:dyDescent="0.2">
      <c r="A593">
        <v>664</v>
      </c>
      <c r="B593" s="3" t="s">
        <v>665</v>
      </c>
      <c r="C593" s="3" t="s">
        <v>4774</v>
      </c>
      <c r="D593" s="6">
        <v>12000</v>
      </c>
      <c r="E593" s="8">
        <v>904</v>
      </c>
      <c r="F593" t="s">
        <v>8220</v>
      </c>
      <c r="G593" t="s">
        <v>8223</v>
      </c>
      <c r="H593" t="s">
        <v>8245</v>
      </c>
      <c r="I593">
        <v>1428940775</v>
      </c>
      <c r="J593">
        <v>1426348775</v>
      </c>
      <c r="K593" t="b">
        <v>0</v>
      </c>
      <c r="L593">
        <v>29</v>
      </c>
      <c r="M593" t="b">
        <v>0</v>
      </c>
      <c r="N593" t="s">
        <v>8271</v>
      </c>
      <c r="O593">
        <f t="shared" si="45"/>
        <v>8</v>
      </c>
      <c r="P593">
        <f t="shared" si="46"/>
        <v>31.17</v>
      </c>
      <c r="Q593" s="11" t="s">
        <v>8317</v>
      </c>
      <c r="R593" t="s">
        <v>8319</v>
      </c>
      <c r="S593" s="15">
        <f t="shared" si="47"/>
        <v>42077.666377314818</v>
      </c>
      <c r="T593" s="15">
        <f t="shared" si="48"/>
        <v>42107.666377314818</v>
      </c>
      <c r="U593">
        <f t="shared" si="49"/>
        <v>2015</v>
      </c>
    </row>
    <row r="594" spans="1:21" ht="48" hidden="1" x14ac:dyDescent="0.2">
      <c r="A594">
        <v>665</v>
      </c>
      <c r="B594" s="3" t="s">
        <v>666</v>
      </c>
      <c r="C594" s="3" t="s">
        <v>4775</v>
      </c>
      <c r="D594" s="6">
        <v>10000</v>
      </c>
      <c r="E594" s="8">
        <v>1864</v>
      </c>
      <c r="F594" t="s">
        <v>8220</v>
      </c>
      <c r="G594" t="s">
        <v>8223</v>
      </c>
      <c r="H594" t="s">
        <v>8245</v>
      </c>
      <c r="I594">
        <v>1484327061</v>
      </c>
      <c r="J594">
        <v>1479143061</v>
      </c>
      <c r="K594" t="b">
        <v>0</v>
      </c>
      <c r="L594">
        <v>12</v>
      </c>
      <c r="M594" t="b">
        <v>0</v>
      </c>
      <c r="N594" t="s">
        <v>8271</v>
      </c>
      <c r="O594">
        <f t="shared" si="45"/>
        <v>19</v>
      </c>
      <c r="P594">
        <f t="shared" si="46"/>
        <v>155.33000000000001</v>
      </c>
      <c r="Q594" s="11" t="s">
        <v>8317</v>
      </c>
      <c r="R594" t="s">
        <v>8319</v>
      </c>
      <c r="S594" s="15">
        <f t="shared" si="47"/>
        <v>42688.711354166662</v>
      </c>
      <c r="T594" s="15">
        <f t="shared" si="48"/>
        <v>42748.711354166662</v>
      </c>
      <c r="U594">
        <f t="shared" si="49"/>
        <v>2016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48" hidden="1" x14ac:dyDescent="0.2">
      <c r="A596">
        <v>666</v>
      </c>
      <c r="B596" s="3" t="s">
        <v>667</v>
      </c>
      <c r="C596" s="3" t="s">
        <v>4776</v>
      </c>
      <c r="D596" s="6">
        <v>200000</v>
      </c>
      <c r="E596" s="8">
        <v>8</v>
      </c>
      <c r="F596" t="s">
        <v>8220</v>
      </c>
      <c r="G596" t="s">
        <v>8223</v>
      </c>
      <c r="H596" t="s">
        <v>8245</v>
      </c>
      <c r="I596">
        <v>1408305498</v>
      </c>
      <c r="J596">
        <v>1405713498</v>
      </c>
      <c r="K596" t="b">
        <v>0</v>
      </c>
      <c r="L596">
        <v>4</v>
      </c>
      <c r="M596" t="b">
        <v>0</v>
      </c>
      <c r="N596" t="s">
        <v>8271</v>
      </c>
      <c r="O596">
        <f t="shared" si="45"/>
        <v>0</v>
      </c>
      <c r="P596">
        <f t="shared" si="46"/>
        <v>2</v>
      </c>
      <c r="Q596" s="11" t="s">
        <v>8317</v>
      </c>
      <c r="R596" t="s">
        <v>8319</v>
      </c>
      <c r="S596" s="15">
        <f t="shared" si="47"/>
        <v>41838.832152777781</v>
      </c>
      <c r="T596" s="15">
        <f t="shared" si="48"/>
        <v>41868.832152777781</v>
      </c>
      <c r="U596">
        <f t="shared" si="49"/>
        <v>2014</v>
      </c>
    </row>
    <row r="597" spans="1:21" ht="48" hidden="1" x14ac:dyDescent="0.2">
      <c r="A597">
        <v>668</v>
      </c>
      <c r="B597" s="3" t="s">
        <v>669</v>
      </c>
      <c r="C597" s="3" t="s">
        <v>4778</v>
      </c>
      <c r="D597" s="6">
        <v>15000</v>
      </c>
      <c r="E597" s="8">
        <v>684</v>
      </c>
      <c r="F597" t="s">
        <v>8220</v>
      </c>
      <c r="G597" t="s">
        <v>8223</v>
      </c>
      <c r="H597" t="s">
        <v>8245</v>
      </c>
      <c r="I597">
        <v>1431374222</v>
      </c>
      <c r="J597">
        <v>1427486222</v>
      </c>
      <c r="K597" t="b">
        <v>0</v>
      </c>
      <c r="L597">
        <v>25</v>
      </c>
      <c r="M597" t="b">
        <v>0</v>
      </c>
      <c r="N597" t="s">
        <v>8271</v>
      </c>
      <c r="O597">
        <f t="shared" si="45"/>
        <v>5</v>
      </c>
      <c r="P597">
        <f t="shared" si="46"/>
        <v>27.36</v>
      </c>
      <c r="Q597" s="11" t="s">
        <v>8317</v>
      </c>
      <c r="R597" t="s">
        <v>8319</v>
      </c>
      <c r="S597" s="15">
        <f t="shared" si="47"/>
        <v>42090.831273148149</v>
      </c>
      <c r="T597" s="15">
        <f t="shared" si="48"/>
        <v>42135.831273148149</v>
      </c>
      <c r="U597">
        <f t="shared" si="49"/>
        <v>2015</v>
      </c>
    </row>
    <row r="598" spans="1:21" ht="48" hidden="1" x14ac:dyDescent="0.2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45"/>
        <v>39</v>
      </c>
      <c r="P598">
        <f t="shared" si="46"/>
        <v>788.53</v>
      </c>
      <c r="Q598" s="11" t="s">
        <v>8317</v>
      </c>
      <c r="R598" t="s">
        <v>8319</v>
      </c>
      <c r="S598" s="15">
        <f t="shared" si="47"/>
        <v>41984.692731481482</v>
      </c>
      <c r="T598" s="15">
        <f t="shared" si="48"/>
        <v>42018.166666666672</v>
      </c>
      <c r="U598">
        <f t="shared" si="49"/>
        <v>2014</v>
      </c>
    </row>
    <row r="599" spans="1:21" ht="48" hidden="1" x14ac:dyDescent="0.2">
      <c r="A599">
        <v>672</v>
      </c>
      <c r="B599" s="3" t="s">
        <v>673</v>
      </c>
      <c r="C599" s="3" t="s">
        <v>4782</v>
      </c>
      <c r="D599" s="6">
        <v>50000</v>
      </c>
      <c r="E599" s="8">
        <v>10814</v>
      </c>
      <c r="F599" t="s">
        <v>8220</v>
      </c>
      <c r="G599" t="s">
        <v>8223</v>
      </c>
      <c r="H599" t="s">
        <v>8245</v>
      </c>
      <c r="I599">
        <v>1420088340</v>
      </c>
      <c r="J599">
        <v>1417410964</v>
      </c>
      <c r="K599" t="b">
        <v>0</v>
      </c>
      <c r="L599">
        <v>215</v>
      </c>
      <c r="M599" t="b">
        <v>0</v>
      </c>
      <c r="N599" t="s">
        <v>8271</v>
      </c>
      <c r="O599">
        <f t="shared" si="45"/>
        <v>22</v>
      </c>
      <c r="P599">
        <f t="shared" si="46"/>
        <v>50.3</v>
      </c>
      <c r="Q599" s="11" t="s">
        <v>8317</v>
      </c>
      <c r="R599" t="s">
        <v>8319</v>
      </c>
      <c r="S599" s="15">
        <f t="shared" si="47"/>
        <v>41974.219490740739</v>
      </c>
      <c r="T599" s="15">
        <f t="shared" si="48"/>
        <v>42005.207638888889</v>
      </c>
      <c r="U599">
        <f t="shared" si="49"/>
        <v>2014</v>
      </c>
    </row>
    <row r="600" spans="1:21" ht="48" hidden="1" x14ac:dyDescent="0.2">
      <c r="A600">
        <v>673</v>
      </c>
      <c r="B600" s="3" t="s">
        <v>674</v>
      </c>
      <c r="C600" s="3" t="s">
        <v>4783</v>
      </c>
      <c r="D600" s="6">
        <v>100000</v>
      </c>
      <c r="E600" s="8">
        <v>205</v>
      </c>
      <c r="F600" t="s">
        <v>8220</v>
      </c>
      <c r="G600" t="s">
        <v>8223</v>
      </c>
      <c r="H600" t="s">
        <v>8245</v>
      </c>
      <c r="I600">
        <v>1409602217</v>
      </c>
      <c r="J600">
        <v>1405714217</v>
      </c>
      <c r="K600" t="b">
        <v>0</v>
      </c>
      <c r="L600">
        <v>3</v>
      </c>
      <c r="M600" t="b">
        <v>0</v>
      </c>
      <c r="N600" t="s">
        <v>8271</v>
      </c>
      <c r="O600">
        <f t="shared" si="45"/>
        <v>0</v>
      </c>
      <c r="P600">
        <f t="shared" si="46"/>
        <v>68.33</v>
      </c>
      <c r="Q600" s="11" t="s">
        <v>8317</v>
      </c>
      <c r="R600" t="s">
        <v>8319</v>
      </c>
      <c r="S600" s="15">
        <f t="shared" si="47"/>
        <v>41838.840474537035</v>
      </c>
      <c r="T600" s="15">
        <f t="shared" si="48"/>
        <v>41883.840474537035</v>
      </c>
      <c r="U600">
        <f t="shared" si="49"/>
        <v>2014</v>
      </c>
    </row>
    <row r="601" spans="1:21" ht="32" hidden="1" x14ac:dyDescent="0.2">
      <c r="A601">
        <v>674</v>
      </c>
      <c r="B601" s="3" t="s">
        <v>675</v>
      </c>
      <c r="C601" s="3" t="s">
        <v>4784</v>
      </c>
      <c r="D601" s="6">
        <v>50000</v>
      </c>
      <c r="E601" s="8">
        <v>15</v>
      </c>
      <c r="F601" t="s">
        <v>8220</v>
      </c>
      <c r="G601" t="s">
        <v>8223</v>
      </c>
      <c r="H601" t="s">
        <v>8245</v>
      </c>
      <c r="I601">
        <v>1407811627</v>
      </c>
      <c r="J601">
        <v>1402627627</v>
      </c>
      <c r="K601" t="b">
        <v>0</v>
      </c>
      <c r="L601">
        <v>2</v>
      </c>
      <c r="M601" t="b">
        <v>0</v>
      </c>
      <c r="N601" t="s">
        <v>8271</v>
      </c>
      <c r="O601">
        <f t="shared" si="45"/>
        <v>0</v>
      </c>
      <c r="P601">
        <f t="shared" si="46"/>
        <v>7.5</v>
      </c>
      <c r="Q601" s="11" t="s">
        <v>8317</v>
      </c>
      <c r="R601" t="s">
        <v>8319</v>
      </c>
      <c r="S601" s="15">
        <f t="shared" si="47"/>
        <v>41803.116053240738</v>
      </c>
      <c r="T601" s="15">
        <f t="shared" si="48"/>
        <v>41863.116053240738</v>
      </c>
      <c r="U601">
        <f t="shared" si="49"/>
        <v>2014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ref="O610:O673" si="50">ROUND(E610/D610*100,0)</f>
        <v>1</v>
      </c>
      <c r="P610">
        <f t="shared" ref="P610:P673" si="51">IFERROR(ROUND(E610/L610,2),0)</f>
        <v>292.2</v>
      </c>
      <c r="Q610" s="11" t="s">
        <v>8317</v>
      </c>
      <c r="R610" t="s">
        <v>8318</v>
      </c>
      <c r="S610" s="15">
        <f t="shared" ref="S610:S673" si="52">(((J610/60)/60)/24)+DATE(1970,1,1)</f>
        <v>42140.921064814815</v>
      </c>
      <c r="T610" s="15">
        <f t="shared" ref="T610:T673" si="53">(((I610/60)/60)/24)+DATE(1970,1,1)</f>
        <v>42170.921064814815</v>
      </c>
      <c r="U610">
        <f t="shared" ref="U610:U673" si="54">YEAR(S:S)</f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s="11" t="s">
        <v>8317</v>
      </c>
      <c r="R611" t="s">
        <v>8318</v>
      </c>
      <c r="S611" s="15">
        <f t="shared" si="52"/>
        <v>42307.034074074079</v>
      </c>
      <c r="T611" s="15">
        <f t="shared" si="53"/>
        <v>42337.075740740736</v>
      </c>
      <c r="U611">
        <f t="shared" si="54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s="11" t="s">
        <v>8317</v>
      </c>
      <c r="R612" t="s">
        <v>8318</v>
      </c>
      <c r="S612" s="15">
        <f t="shared" si="52"/>
        <v>42086.83085648148</v>
      </c>
      <c r="T612" s="15">
        <f t="shared" si="53"/>
        <v>42116.83085648148</v>
      </c>
      <c r="U612">
        <f t="shared" si="54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s="11" t="s">
        <v>8317</v>
      </c>
      <c r="R613" t="s">
        <v>8318</v>
      </c>
      <c r="S613" s="15">
        <f t="shared" si="52"/>
        <v>42328.560613425929</v>
      </c>
      <c r="T613" s="15">
        <f t="shared" si="53"/>
        <v>42388.560613425929</v>
      </c>
      <c r="U613">
        <f t="shared" si="54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s="11" t="s">
        <v>8317</v>
      </c>
      <c r="R614" t="s">
        <v>8318</v>
      </c>
      <c r="S614" s="15">
        <f t="shared" si="52"/>
        <v>42585.031782407401</v>
      </c>
      <c r="T614" s="15">
        <f t="shared" si="53"/>
        <v>42615.031782407401</v>
      </c>
      <c r="U614">
        <f t="shared" si="54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s="11" t="s">
        <v>8317</v>
      </c>
      <c r="R615" t="s">
        <v>8318</v>
      </c>
      <c r="S615" s="15">
        <f t="shared" si="52"/>
        <v>42247.496759259258</v>
      </c>
      <c r="T615" s="15">
        <f t="shared" si="53"/>
        <v>42278.207638888889</v>
      </c>
      <c r="U615">
        <f t="shared" si="54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s="11" t="s">
        <v>8317</v>
      </c>
      <c r="R616" t="s">
        <v>8318</v>
      </c>
      <c r="S616" s="15">
        <f t="shared" si="52"/>
        <v>42515.061805555553</v>
      </c>
      <c r="T616" s="15">
        <f t="shared" si="53"/>
        <v>42545.061805555553</v>
      </c>
      <c r="U616">
        <f t="shared" si="54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s="11" t="s">
        <v>8317</v>
      </c>
      <c r="R617" t="s">
        <v>8318</v>
      </c>
      <c r="S617" s="15">
        <f t="shared" si="52"/>
        <v>42242.122210648144</v>
      </c>
      <c r="T617" s="15">
        <f t="shared" si="53"/>
        <v>42272.122210648144</v>
      </c>
      <c r="U617">
        <f t="shared" si="54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s="11" t="s">
        <v>8317</v>
      </c>
      <c r="R618" t="s">
        <v>8318</v>
      </c>
      <c r="S618" s="15">
        <f t="shared" si="52"/>
        <v>42761.376238425932</v>
      </c>
      <c r="T618" s="15">
        <f t="shared" si="53"/>
        <v>42791.376238425932</v>
      </c>
      <c r="U618">
        <f t="shared" si="54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s="11" t="s">
        <v>8317</v>
      </c>
      <c r="R619" t="s">
        <v>8318</v>
      </c>
      <c r="S619" s="15">
        <f t="shared" si="52"/>
        <v>42087.343090277776</v>
      </c>
      <c r="T619" s="15">
        <f t="shared" si="53"/>
        <v>42132.343090277776</v>
      </c>
      <c r="U619">
        <f t="shared" si="54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s="11" t="s">
        <v>8317</v>
      </c>
      <c r="R620" t="s">
        <v>8318</v>
      </c>
      <c r="S620" s="15">
        <f t="shared" si="52"/>
        <v>42317.810219907406</v>
      </c>
      <c r="T620" s="15">
        <f t="shared" si="53"/>
        <v>42347.810219907406</v>
      </c>
      <c r="U620">
        <f t="shared" si="54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s="11" t="s">
        <v>8317</v>
      </c>
      <c r="R621" t="s">
        <v>8318</v>
      </c>
      <c r="S621" s="15">
        <f t="shared" si="52"/>
        <v>41908.650347222225</v>
      </c>
      <c r="T621" s="15">
        <f t="shared" si="53"/>
        <v>41968.692013888889</v>
      </c>
      <c r="U621">
        <f t="shared" si="54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s="11" t="s">
        <v>8317</v>
      </c>
      <c r="R622" t="s">
        <v>8318</v>
      </c>
      <c r="S622" s="15">
        <f t="shared" si="52"/>
        <v>41831.716874999998</v>
      </c>
      <c r="T622" s="15">
        <f t="shared" si="53"/>
        <v>41876.716874999998</v>
      </c>
      <c r="U622">
        <f t="shared" si="54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s="11" t="s">
        <v>8317</v>
      </c>
      <c r="R623" t="s">
        <v>8318</v>
      </c>
      <c r="S623" s="15">
        <f t="shared" si="52"/>
        <v>42528.987696759257</v>
      </c>
      <c r="T623" s="15">
        <f t="shared" si="53"/>
        <v>42558.987696759257</v>
      </c>
      <c r="U623">
        <f t="shared" si="54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s="11" t="s">
        <v>8317</v>
      </c>
      <c r="R624" t="s">
        <v>8318</v>
      </c>
      <c r="S624" s="15">
        <f t="shared" si="52"/>
        <v>42532.774745370371</v>
      </c>
      <c r="T624" s="15">
        <f t="shared" si="53"/>
        <v>42552.774745370371</v>
      </c>
      <c r="U624">
        <f t="shared" si="54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s="11" t="s">
        <v>8317</v>
      </c>
      <c r="R625" t="s">
        <v>8318</v>
      </c>
      <c r="S625" s="15">
        <f t="shared" si="52"/>
        <v>42122.009224537032</v>
      </c>
      <c r="T625" s="15">
        <f t="shared" si="53"/>
        <v>42152.009224537032</v>
      </c>
      <c r="U625">
        <f t="shared" si="54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s="11" t="s">
        <v>8317</v>
      </c>
      <c r="R626" t="s">
        <v>8318</v>
      </c>
      <c r="S626" s="15">
        <f t="shared" si="52"/>
        <v>42108.988900462966</v>
      </c>
      <c r="T626" s="15">
        <f t="shared" si="53"/>
        <v>42138.988900462966</v>
      </c>
      <c r="U626">
        <f t="shared" si="54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s="11" t="s">
        <v>8317</v>
      </c>
      <c r="R627" t="s">
        <v>8318</v>
      </c>
      <c r="S627" s="15">
        <f t="shared" si="52"/>
        <v>42790.895567129628</v>
      </c>
      <c r="T627" s="15">
        <f t="shared" si="53"/>
        <v>42820.853900462964</v>
      </c>
      <c r="U627">
        <f t="shared" si="54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s="11" t="s">
        <v>8317</v>
      </c>
      <c r="R628" t="s">
        <v>8318</v>
      </c>
      <c r="S628" s="15">
        <f t="shared" si="52"/>
        <v>42198.559479166666</v>
      </c>
      <c r="T628" s="15">
        <f t="shared" si="53"/>
        <v>42231.556944444441</v>
      </c>
      <c r="U628">
        <f t="shared" si="54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s="11" t="s">
        <v>8317</v>
      </c>
      <c r="R629" t="s">
        <v>8318</v>
      </c>
      <c r="S629" s="15">
        <f t="shared" si="52"/>
        <v>42384.306840277779</v>
      </c>
      <c r="T629" s="15">
        <f t="shared" si="53"/>
        <v>42443.958333333328</v>
      </c>
      <c r="U629">
        <f t="shared" si="54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s="11" t="s">
        <v>8317</v>
      </c>
      <c r="R630" t="s">
        <v>8318</v>
      </c>
      <c r="S630" s="15">
        <f t="shared" si="52"/>
        <v>41803.692789351851</v>
      </c>
      <c r="T630" s="15">
        <f t="shared" si="53"/>
        <v>41833.692789351851</v>
      </c>
      <c r="U630">
        <f t="shared" si="54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s="11" t="s">
        <v>8317</v>
      </c>
      <c r="R631" t="s">
        <v>8318</v>
      </c>
      <c r="S631" s="15">
        <f t="shared" si="52"/>
        <v>42474.637824074074</v>
      </c>
      <c r="T631" s="15">
        <f t="shared" si="53"/>
        <v>42504.637824074074</v>
      </c>
      <c r="U631">
        <f t="shared" si="54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s="11" t="s">
        <v>8317</v>
      </c>
      <c r="R632" t="s">
        <v>8318</v>
      </c>
      <c r="S632" s="15">
        <f t="shared" si="52"/>
        <v>42223.619456018518</v>
      </c>
      <c r="T632" s="15">
        <f t="shared" si="53"/>
        <v>42253.215277777781</v>
      </c>
      <c r="U632">
        <f t="shared" si="54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s="11" t="s">
        <v>8317</v>
      </c>
      <c r="R633" t="s">
        <v>8318</v>
      </c>
      <c r="S633" s="15">
        <f t="shared" si="52"/>
        <v>42489.772326388891</v>
      </c>
      <c r="T633" s="15">
        <f t="shared" si="53"/>
        <v>42518.772326388891</v>
      </c>
      <c r="U633">
        <f t="shared" si="54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s="11" t="s">
        <v>8317</v>
      </c>
      <c r="R634" t="s">
        <v>8318</v>
      </c>
      <c r="S634" s="15">
        <f t="shared" si="52"/>
        <v>42303.659317129626</v>
      </c>
      <c r="T634" s="15">
        <f t="shared" si="53"/>
        <v>42333.700983796298</v>
      </c>
      <c r="U634">
        <f t="shared" si="54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s="11" t="s">
        <v>8317</v>
      </c>
      <c r="R635" t="s">
        <v>8318</v>
      </c>
      <c r="S635" s="15">
        <f t="shared" si="52"/>
        <v>42507.29932870371</v>
      </c>
      <c r="T635" s="15">
        <f t="shared" si="53"/>
        <v>42538.958333333328</v>
      </c>
      <c r="U635">
        <f t="shared" si="54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s="11" t="s">
        <v>8317</v>
      </c>
      <c r="R636" t="s">
        <v>8318</v>
      </c>
      <c r="S636" s="15">
        <f t="shared" si="52"/>
        <v>42031.928576388891</v>
      </c>
      <c r="T636" s="15">
        <f t="shared" si="53"/>
        <v>42061.928576388891</v>
      </c>
      <c r="U636">
        <f t="shared" si="54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s="11" t="s">
        <v>8317</v>
      </c>
      <c r="R637" t="s">
        <v>8318</v>
      </c>
      <c r="S637" s="15">
        <f t="shared" si="52"/>
        <v>42076.092152777783</v>
      </c>
      <c r="T637" s="15">
        <f t="shared" si="53"/>
        <v>42106.092152777783</v>
      </c>
      <c r="U637">
        <f t="shared" si="54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s="11" t="s">
        <v>8317</v>
      </c>
      <c r="R638" t="s">
        <v>8318</v>
      </c>
      <c r="S638" s="15">
        <f t="shared" si="52"/>
        <v>42131.455439814818</v>
      </c>
      <c r="T638" s="15">
        <f t="shared" si="53"/>
        <v>42161.44930555555</v>
      </c>
      <c r="U638">
        <f t="shared" si="54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51"/>
        <v>0</v>
      </c>
      <c r="Q639" s="11" t="s">
        <v>8317</v>
      </c>
      <c r="R639" t="s">
        <v>8318</v>
      </c>
      <c r="S639" s="15">
        <f t="shared" si="52"/>
        <v>42762.962013888886</v>
      </c>
      <c r="T639" s="15">
        <f t="shared" si="53"/>
        <v>42791.961111111115</v>
      </c>
      <c r="U639">
        <f t="shared" si="54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s="11" t="s">
        <v>8317</v>
      </c>
      <c r="R640" t="s">
        <v>8318</v>
      </c>
      <c r="S640" s="15">
        <f t="shared" si="52"/>
        <v>42759.593310185184</v>
      </c>
      <c r="T640" s="15">
        <f t="shared" si="53"/>
        <v>42819.55164351852</v>
      </c>
      <c r="U640">
        <f t="shared" si="54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s="11" t="s">
        <v>8317</v>
      </c>
      <c r="R641" t="s">
        <v>8318</v>
      </c>
      <c r="S641" s="15">
        <f t="shared" si="52"/>
        <v>41865.583275462966</v>
      </c>
      <c r="T641" s="15">
        <f t="shared" si="53"/>
        <v>41925.583275462966</v>
      </c>
      <c r="U641">
        <f t="shared" si="54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s="11" t="s">
        <v>8317</v>
      </c>
      <c r="R642" t="s">
        <v>8319</v>
      </c>
      <c r="S642" s="15">
        <f t="shared" si="52"/>
        <v>42683.420312500006</v>
      </c>
      <c r="T642" s="15">
        <f t="shared" si="53"/>
        <v>42698.958333333328</v>
      </c>
      <c r="U642">
        <f t="shared" si="54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si="54"/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hidden="1" x14ac:dyDescent="0.2">
      <c r="A662">
        <v>675</v>
      </c>
      <c r="B662" s="3" t="s">
        <v>676</v>
      </c>
      <c r="C662" s="3" t="s">
        <v>4785</v>
      </c>
      <c r="D662" s="6">
        <v>6000</v>
      </c>
      <c r="E662" s="8">
        <v>891</v>
      </c>
      <c r="F662" t="s">
        <v>8220</v>
      </c>
      <c r="G662" t="s">
        <v>8223</v>
      </c>
      <c r="H662" t="s">
        <v>8245</v>
      </c>
      <c r="I662">
        <v>1420095540</v>
      </c>
      <c r="J662">
        <v>1417558804</v>
      </c>
      <c r="K662" t="b">
        <v>0</v>
      </c>
      <c r="L662">
        <v>26</v>
      </c>
      <c r="M662" t="b">
        <v>0</v>
      </c>
      <c r="N662" t="s">
        <v>8271</v>
      </c>
      <c r="O662">
        <f t="shared" si="50"/>
        <v>15</v>
      </c>
      <c r="P662">
        <f t="shared" si="51"/>
        <v>34.270000000000003</v>
      </c>
      <c r="Q662" s="11" t="s">
        <v>8317</v>
      </c>
      <c r="R662" t="s">
        <v>8319</v>
      </c>
      <c r="S662" s="15">
        <f t="shared" si="52"/>
        <v>41975.930601851855</v>
      </c>
      <c r="T662" s="15">
        <f t="shared" si="53"/>
        <v>42005.290972222225</v>
      </c>
      <c r="U662">
        <f t="shared" si="54"/>
        <v>2014</v>
      </c>
    </row>
    <row r="663" spans="1:21" ht="48" hidden="1" x14ac:dyDescent="0.2">
      <c r="A663">
        <v>678</v>
      </c>
      <c r="B663" s="3" t="s">
        <v>679</v>
      </c>
      <c r="C663" s="3" t="s">
        <v>4788</v>
      </c>
      <c r="D663" s="6">
        <v>29000</v>
      </c>
      <c r="E663" s="8">
        <v>1108</v>
      </c>
      <c r="F663" t="s">
        <v>8220</v>
      </c>
      <c r="G663" t="s">
        <v>8223</v>
      </c>
      <c r="H663" t="s">
        <v>8245</v>
      </c>
      <c r="I663">
        <v>1463821338</v>
      </c>
      <c r="J663">
        <v>1461229338</v>
      </c>
      <c r="K663" t="b">
        <v>0</v>
      </c>
      <c r="L663">
        <v>17</v>
      </c>
      <c r="M663" t="b">
        <v>0</v>
      </c>
      <c r="N663" t="s">
        <v>8271</v>
      </c>
      <c r="O663">
        <f t="shared" si="50"/>
        <v>4</v>
      </c>
      <c r="P663">
        <f t="shared" si="51"/>
        <v>65.180000000000007</v>
      </c>
      <c r="Q663" s="11" t="s">
        <v>8317</v>
      </c>
      <c r="R663" t="s">
        <v>8319</v>
      </c>
      <c r="S663" s="15">
        <f t="shared" si="52"/>
        <v>42481.376597222217</v>
      </c>
      <c r="T663" s="15">
        <f t="shared" si="53"/>
        <v>42511.376597222217</v>
      </c>
      <c r="U663">
        <f t="shared" si="54"/>
        <v>2016</v>
      </c>
    </row>
    <row r="664" spans="1:21" ht="48" hidden="1" x14ac:dyDescent="0.2">
      <c r="A664">
        <v>679</v>
      </c>
      <c r="B664" s="3" t="s">
        <v>680</v>
      </c>
      <c r="C664" s="3" t="s">
        <v>4789</v>
      </c>
      <c r="D664" s="6">
        <v>57000</v>
      </c>
      <c r="E664" s="8">
        <v>8827</v>
      </c>
      <c r="F664" t="s">
        <v>8220</v>
      </c>
      <c r="G664" t="s">
        <v>8223</v>
      </c>
      <c r="H664" t="s">
        <v>8245</v>
      </c>
      <c r="I664">
        <v>1472920909</v>
      </c>
      <c r="J664">
        <v>1467736909</v>
      </c>
      <c r="K664" t="b">
        <v>0</v>
      </c>
      <c r="L664">
        <v>94</v>
      </c>
      <c r="M664" t="b">
        <v>0</v>
      </c>
      <c r="N664" t="s">
        <v>8271</v>
      </c>
      <c r="O664">
        <f t="shared" si="50"/>
        <v>15</v>
      </c>
      <c r="P664">
        <f t="shared" si="51"/>
        <v>93.9</v>
      </c>
      <c r="Q664" s="11" t="s">
        <v>8317</v>
      </c>
      <c r="R664" t="s">
        <v>8319</v>
      </c>
      <c r="S664" s="15">
        <f t="shared" si="52"/>
        <v>42556.695706018523</v>
      </c>
      <c r="T664" s="15">
        <f t="shared" si="53"/>
        <v>42616.695706018523</v>
      </c>
      <c r="U664">
        <f t="shared" si="54"/>
        <v>2016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hidden="1" x14ac:dyDescent="0.2">
      <c r="A666">
        <v>680</v>
      </c>
      <c r="B666" s="3" t="s">
        <v>681</v>
      </c>
      <c r="C666" s="3" t="s">
        <v>4790</v>
      </c>
      <c r="D666" s="6">
        <v>75000</v>
      </c>
      <c r="E666" s="8">
        <v>19434</v>
      </c>
      <c r="F666" t="s">
        <v>8220</v>
      </c>
      <c r="G666" t="s">
        <v>8223</v>
      </c>
      <c r="H666" t="s">
        <v>8245</v>
      </c>
      <c r="I666">
        <v>1410955331</v>
      </c>
      <c r="J666">
        <v>1407931331</v>
      </c>
      <c r="K666" t="b">
        <v>0</v>
      </c>
      <c r="L666">
        <v>129</v>
      </c>
      <c r="M666" t="b">
        <v>0</v>
      </c>
      <c r="N666" t="s">
        <v>8271</v>
      </c>
      <c r="O666">
        <f t="shared" si="50"/>
        <v>26</v>
      </c>
      <c r="P666">
        <f t="shared" si="51"/>
        <v>150.65</v>
      </c>
      <c r="Q666" s="11" t="s">
        <v>8317</v>
      </c>
      <c r="R666" t="s">
        <v>8319</v>
      </c>
      <c r="S666" s="15">
        <f t="shared" si="52"/>
        <v>41864.501516203702</v>
      </c>
      <c r="T666" s="15">
        <f t="shared" si="53"/>
        <v>41899.501516203702</v>
      </c>
      <c r="U666">
        <f t="shared" si="54"/>
        <v>2014</v>
      </c>
    </row>
    <row r="667" spans="1:21" ht="48" hidden="1" x14ac:dyDescent="0.2">
      <c r="A667">
        <v>681</v>
      </c>
      <c r="B667" s="3" t="s">
        <v>682</v>
      </c>
      <c r="C667" s="3" t="s">
        <v>4791</v>
      </c>
      <c r="D667" s="6">
        <v>2500</v>
      </c>
      <c r="E667" s="8">
        <v>1</v>
      </c>
      <c r="F667" t="s">
        <v>8220</v>
      </c>
      <c r="G667" t="s">
        <v>8223</v>
      </c>
      <c r="H667" t="s">
        <v>8245</v>
      </c>
      <c r="I667">
        <v>1477509604</v>
      </c>
      <c r="J667">
        <v>1474917604</v>
      </c>
      <c r="K667" t="b">
        <v>0</v>
      </c>
      <c r="L667">
        <v>1</v>
      </c>
      <c r="M667" t="b">
        <v>0</v>
      </c>
      <c r="N667" t="s">
        <v>8271</v>
      </c>
      <c r="O667">
        <f t="shared" si="50"/>
        <v>0</v>
      </c>
      <c r="P667">
        <f t="shared" si="51"/>
        <v>1</v>
      </c>
      <c r="Q667" s="11" t="s">
        <v>8317</v>
      </c>
      <c r="R667" t="s">
        <v>8319</v>
      </c>
      <c r="S667" s="15">
        <f t="shared" si="52"/>
        <v>42639.805601851855</v>
      </c>
      <c r="T667" s="15">
        <f t="shared" si="53"/>
        <v>42669.805601851855</v>
      </c>
      <c r="U667">
        <f t="shared" si="54"/>
        <v>2016</v>
      </c>
    </row>
    <row r="668" spans="1:21" ht="48" hidden="1" x14ac:dyDescent="0.2">
      <c r="A668">
        <v>682</v>
      </c>
      <c r="B668" s="3" t="s">
        <v>683</v>
      </c>
      <c r="C668" s="3" t="s">
        <v>4792</v>
      </c>
      <c r="D668" s="6">
        <v>50000</v>
      </c>
      <c r="E668" s="8">
        <v>53</v>
      </c>
      <c r="F668" t="s">
        <v>8220</v>
      </c>
      <c r="G668" t="s">
        <v>8223</v>
      </c>
      <c r="H668" t="s">
        <v>8245</v>
      </c>
      <c r="I668">
        <v>1489512122</v>
      </c>
      <c r="J668">
        <v>1486923722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13.25</v>
      </c>
      <c r="Q668" s="11" t="s">
        <v>8317</v>
      </c>
      <c r="R668" t="s">
        <v>8319</v>
      </c>
      <c r="S668" s="15">
        <f t="shared" si="52"/>
        <v>42778.765300925923</v>
      </c>
      <c r="T668" s="15">
        <f t="shared" si="53"/>
        <v>42808.723634259266</v>
      </c>
      <c r="U668">
        <f t="shared" si="54"/>
        <v>2017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hidden="1" x14ac:dyDescent="0.2">
      <c r="A670">
        <v>683</v>
      </c>
      <c r="B670" s="3" t="s">
        <v>684</v>
      </c>
      <c r="C670" s="3" t="s">
        <v>4793</v>
      </c>
      <c r="D670" s="6">
        <v>35000</v>
      </c>
      <c r="E670" s="8">
        <v>298</v>
      </c>
      <c r="F670" t="s">
        <v>8220</v>
      </c>
      <c r="G670" t="s">
        <v>8223</v>
      </c>
      <c r="H670" t="s">
        <v>8245</v>
      </c>
      <c r="I670">
        <v>1477949764</v>
      </c>
      <c r="J670">
        <v>1474493764</v>
      </c>
      <c r="K670" t="b">
        <v>0</v>
      </c>
      <c r="L670">
        <v>3</v>
      </c>
      <c r="M670" t="b">
        <v>0</v>
      </c>
      <c r="N670" t="s">
        <v>8271</v>
      </c>
      <c r="O670">
        <f t="shared" si="50"/>
        <v>1</v>
      </c>
      <c r="P670">
        <f t="shared" si="51"/>
        <v>99.33</v>
      </c>
      <c r="Q670" s="11" t="s">
        <v>8317</v>
      </c>
      <c r="R670" t="s">
        <v>8319</v>
      </c>
      <c r="S670" s="15">
        <f t="shared" si="52"/>
        <v>42634.900046296301</v>
      </c>
      <c r="T670" s="15">
        <f t="shared" si="53"/>
        <v>42674.900046296301</v>
      </c>
      <c r="U670">
        <f t="shared" si="54"/>
        <v>2016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16" hidden="1" x14ac:dyDescent="0.2">
      <c r="A673">
        <v>684</v>
      </c>
      <c r="B673" s="3" t="s">
        <v>685</v>
      </c>
      <c r="C673" s="3" t="s">
        <v>4794</v>
      </c>
      <c r="D673" s="6">
        <v>320000</v>
      </c>
      <c r="E673" s="8">
        <v>23948</v>
      </c>
      <c r="F673" t="s">
        <v>8220</v>
      </c>
      <c r="G673" t="s">
        <v>8223</v>
      </c>
      <c r="H673" t="s">
        <v>8245</v>
      </c>
      <c r="I673">
        <v>1406257200</v>
      </c>
      <c r="J673">
        <v>1403176891</v>
      </c>
      <c r="K673" t="b">
        <v>0</v>
      </c>
      <c r="L673">
        <v>135</v>
      </c>
      <c r="M673" t="b">
        <v>0</v>
      </c>
      <c r="N673" t="s">
        <v>8271</v>
      </c>
      <c r="O673">
        <f t="shared" si="50"/>
        <v>7</v>
      </c>
      <c r="P673">
        <f t="shared" si="51"/>
        <v>177.39</v>
      </c>
      <c r="Q673" s="11" t="s">
        <v>8317</v>
      </c>
      <c r="R673" t="s">
        <v>8319</v>
      </c>
      <c r="S673" s="15">
        <f t="shared" si="52"/>
        <v>41809.473275462966</v>
      </c>
      <c r="T673" s="15">
        <f t="shared" si="53"/>
        <v>41845.125</v>
      </c>
      <c r="U673">
        <f t="shared" si="54"/>
        <v>2014</v>
      </c>
    </row>
    <row r="674" spans="1:21" ht="48" hidden="1" x14ac:dyDescent="0.2">
      <c r="A674">
        <v>685</v>
      </c>
      <c r="B674" s="3" t="s">
        <v>686</v>
      </c>
      <c r="C674" s="3" t="s">
        <v>4795</v>
      </c>
      <c r="D674" s="6">
        <v>2000</v>
      </c>
      <c r="E674" s="8">
        <v>553</v>
      </c>
      <c r="F674" t="s">
        <v>8220</v>
      </c>
      <c r="G674" t="s">
        <v>8223</v>
      </c>
      <c r="H674" t="s">
        <v>8245</v>
      </c>
      <c r="I674">
        <v>1421095672</v>
      </c>
      <c r="J674">
        <v>1417207672</v>
      </c>
      <c r="K674" t="b">
        <v>0</v>
      </c>
      <c r="L674">
        <v>10</v>
      </c>
      <c r="M674" t="b">
        <v>0</v>
      </c>
      <c r="N674" t="s">
        <v>8271</v>
      </c>
      <c r="O674">
        <f t="shared" ref="O674:O737" si="55">ROUND(E674/D674*100,0)</f>
        <v>28</v>
      </c>
      <c r="P674">
        <f t="shared" ref="P674:P737" si="56">IFERROR(ROUND(E674/L674,2),0)</f>
        <v>55.3</v>
      </c>
      <c r="Q674" s="11" t="s">
        <v>8317</v>
      </c>
      <c r="R674" t="s">
        <v>8319</v>
      </c>
      <c r="S674" s="15">
        <f t="shared" ref="S674:S737" si="57">(((J674/60)/60)/24)+DATE(1970,1,1)</f>
        <v>41971.866574074069</v>
      </c>
      <c r="T674" s="15">
        <f t="shared" ref="T674:T737" si="58">(((I674/60)/60)/24)+DATE(1970,1,1)</f>
        <v>42016.866574074069</v>
      </c>
      <c r="U674">
        <f t="shared" ref="U674:U737" si="59">YEAR(S:S)</f>
        <v>2014</v>
      </c>
    </row>
    <row r="675" spans="1:21" ht="48" hidden="1" x14ac:dyDescent="0.2">
      <c r="A675">
        <v>688</v>
      </c>
      <c r="B675" s="3" t="s">
        <v>689</v>
      </c>
      <c r="C675" s="3" t="s">
        <v>4798</v>
      </c>
      <c r="D675" s="6">
        <v>20000</v>
      </c>
      <c r="E675" s="8">
        <v>14598</v>
      </c>
      <c r="F675" t="s">
        <v>8220</v>
      </c>
      <c r="G675" t="s">
        <v>8223</v>
      </c>
      <c r="H675" t="s">
        <v>8245</v>
      </c>
      <c r="I675">
        <v>1444876253</v>
      </c>
      <c r="J675">
        <v>1442284253</v>
      </c>
      <c r="K675" t="b">
        <v>0</v>
      </c>
      <c r="L675">
        <v>36</v>
      </c>
      <c r="M675" t="b">
        <v>0</v>
      </c>
      <c r="N675" t="s">
        <v>8271</v>
      </c>
      <c r="O675">
        <f t="shared" si="55"/>
        <v>73</v>
      </c>
      <c r="P675">
        <f t="shared" si="56"/>
        <v>405.5</v>
      </c>
      <c r="Q675" s="11" t="s">
        <v>8317</v>
      </c>
      <c r="R675" t="s">
        <v>8319</v>
      </c>
      <c r="S675" s="15">
        <f t="shared" si="57"/>
        <v>42262.104780092588</v>
      </c>
      <c r="T675" s="15">
        <f t="shared" si="58"/>
        <v>42292.104780092588</v>
      </c>
      <c r="U675">
        <f t="shared" si="59"/>
        <v>2015</v>
      </c>
    </row>
    <row r="676" spans="1:21" ht="48" hidden="1" x14ac:dyDescent="0.2">
      <c r="A676">
        <v>689</v>
      </c>
      <c r="B676" s="3" t="s">
        <v>690</v>
      </c>
      <c r="C676" s="3" t="s">
        <v>4799</v>
      </c>
      <c r="D676" s="6">
        <v>200000</v>
      </c>
      <c r="E676" s="8">
        <v>115297.5</v>
      </c>
      <c r="F676" t="s">
        <v>8220</v>
      </c>
      <c r="G676" t="s">
        <v>8223</v>
      </c>
      <c r="H676" t="s">
        <v>8245</v>
      </c>
      <c r="I676">
        <v>1481173140</v>
      </c>
      <c r="J676">
        <v>1478016097</v>
      </c>
      <c r="K676" t="b">
        <v>0</v>
      </c>
      <c r="L676">
        <v>336</v>
      </c>
      <c r="M676" t="b">
        <v>0</v>
      </c>
      <c r="N676" t="s">
        <v>8271</v>
      </c>
      <c r="O676">
        <f t="shared" si="55"/>
        <v>58</v>
      </c>
      <c r="P676">
        <f t="shared" si="56"/>
        <v>343.15</v>
      </c>
      <c r="Q676" s="11" t="s">
        <v>8317</v>
      </c>
      <c r="R676" t="s">
        <v>8319</v>
      </c>
      <c r="S676" s="15">
        <f t="shared" si="57"/>
        <v>42675.66778935185</v>
      </c>
      <c r="T676" s="15">
        <f t="shared" si="58"/>
        <v>42712.207638888889</v>
      </c>
      <c r="U676">
        <f t="shared" si="59"/>
        <v>2016</v>
      </c>
    </row>
    <row r="677" spans="1:21" ht="32" hidden="1" x14ac:dyDescent="0.2">
      <c r="A677">
        <v>690</v>
      </c>
      <c r="B677" s="3" t="s">
        <v>691</v>
      </c>
      <c r="C677" s="3" t="s">
        <v>4800</v>
      </c>
      <c r="D677" s="6">
        <v>20000</v>
      </c>
      <c r="E677" s="8">
        <v>2468</v>
      </c>
      <c r="F677" t="s">
        <v>8220</v>
      </c>
      <c r="G677" t="s">
        <v>8223</v>
      </c>
      <c r="H677" t="s">
        <v>8245</v>
      </c>
      <c r="I677">
        <v>1473400800</v>
      </c>
      <c r="J677">
        <v>1469718841</v>
      </c>
      <c r="K677" t="b">
        <v>0</v>
      </c>
      <c r="L677">
        <v>34</v>
      </c>
      <c r="M677" t="b">
        <v>0</v>
      </c>
      <c r="N677" t="s">
        <v>8271</v>
      </c>
      <c r="O677">
        <f t="shared" si="55"/>
        <v>12</v>
      </c>
      <c r="P677">
        <f t="shared" si="56"/>
        <v>72.59</v>
      </c>
      <c r="Q677" s="11" t="s">
        <v>8317</v>
      </c>
      <c r="R677" t="s">
        <v>8319</v>
      </c>
      <c r="S677" s="15">
        <f t="shared" si="57"/>
        <v>42579.634733796294</v>
      </c>
      <c r="T677" s="15">
        <f t="shared" si="58"/>
        <v>42622.25</v>
      </c>
      <c r="U677">
        <f t="shared" si="59"/>
        <v>2016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s="11" t="s">
        <v>8317</v>
      </c>
      <c r="R678" t="s">
        <v>8319</v>
      </c>
      <c r="S678" s="15">
        <f t="shared" si="57"/>
        <v>42012.768298611118</v>
      </c>
      <c r="T678" s="15">
        <f t="shared" si="58"/>
        <v>42042.768298611118</v>
      </c>
      <c r="U678">
        <f t="shared" si="59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s="11" t="s">
        <v>8317</v>
      </c>
      <c r="R679" t="s">
        <v>8319</v>
      </c>
      <c r="S679" s="15">
        <f t="shared" si="57"/>
        <v>42504.403877314813</v>
      </c>
      <c r="T679" s="15">
        <f t="shared" si="58"/>
        <v>42549.403877314813</v>
      </c>
      <c r="U679">
        <f t="shared" si="59"/>
        <v>2016</v>
      </c>
    </row>
    <row r="680" spans="1:21" ht="48" hidden="1" x14ac:dyDescent="0.2">
      <c r="A680">
        <v>691</v>
      </c>
      <c r="B680" s="3" t="s">
        <v>692</v>
      </c>
      <c r="C680" s="3" t="s">
        <v>4801</v>
      </c>
      <c r="D680" s="6">
        <v>50000</v>
      </c>
      <c r="E680" s="8">
        <v>260</v>
      </c>
      <c r="F680" t="s">
        <v>8220</v>
      </c>
      <c r="G680" t="s">
        <v>8223</v>
      </c>
      <c r="H680" t="s">
        <v>8245</v>
      </c>
      <c r="I680">
        <v>1435711246</v>
      </c>
      <c r="J680">
        <v>1433292046</v>
      </c>
      <c r="K680" t="b">
        <v>0</v>
      </c>
      <c r="L680">
        <v>10</v>
      </c>
      <c r="M680" t="b">
        <v>0</v>
      </c>
      <c r="N680" t="s">
        <v>8271</v>
      </c>
      <c r="O680">
        <f t="shared" si="55"/>
        <v>1</v>
      </c>
      <c r="P680">
        <f t="shared" si="56"/>
        <v>26</v>
      </c>
      <c r="Q680" s="11" t="s">
        <v>8317</v>
      </c>
      <c r="R680" t="s">
        <v>8319</v>
      </c>
      <c r="S680" s="15">
        <f t="shared" si="57"/>
        <v>42158.028310185182</v>
      </c>
      <c r="T680" s="15">
        <f t="shared" si="58"/>
        <v>42186.028310185182</v>
      </c>
      <c r="U680">
        <f t="shared" si="59"/>
        <v>2015</v>
      </c>
    </row>
    <row r="681" spans="1:21" ht="32" hidden="1" x14ac:dyDescent="0.2">
      <c r="A681">
        <v>693</v>
      </c>
      <c r="B681" s="3" t="s">
        <v>694</v>
      </c>
      <c r="C681" s="3" t="s">
        <v>4803</v>
      </c>
      <c r="D681" s="6">
        <v>100000</v>
      </c>
      <c r="E681" s="8">
        <v>35338</v>
      </c>
      <c r="F681" t="s">
        <v>8220</v>
      </c>
      <c r="G681" t="s">
        <v>8223</v>
      </c>
      <c r="H681" t="s">
        <v>8245</v>
      </c>
      <c r="I681">
        <v>1430421827</v>
      </c>
      <c r="J681">
        <v>1427829827</v>
      </c>
      <c r="K681" t="b">
        <v>0</v>
      </c>
      <c r="L681">
        <v>296</v>
      </c>
      <c r="M681" t="b">
        <v>0</v>
      </c>
      <c r="N681" t="s">
        <v>8271</v>
      </c>
      <c r="O681">
        <f t="shared" si="55"/>
        <v>35</v>
      </c>
      <c r="P681">
        <f t="shared" si="56"/>
        <v>119.39</v>
      </c>
      <c r="Q681" s="11" t="s">
        <v>8317</v>
      </c>
      <c r="R681" t="s">
        <v>8319</v>
      </c>
      <c r="S681" s="15">
        <f t="shared" si="57"/>
        <v>42094.808182870373</v>
      </c>
      <c r="T681" s="15">
        <f t="shared" si="58"/>
        <v>42124.808182870373</v>
      </c>
      <c r="U681">
        <f t="shared" si="59"/>
        <v>2015</v>
      </c>
    </row>
    <row r="682" spans="1:21" ht="48" hidden="1" x14ac:dyDescent="0.2">
      <c r="A682">
        <v>694</v>
      </c>
      <c r="B682" s="3" t="s">
        <v>695</v>
      </c>
      <c r="C682" s="3" t="s">
        <v>4804</v>
      </c>
      <c r="D682" s="6">
        <v>150000</v>
      </c>
      <c r="E682" s="8">
        <v>590</v>
      </c>
      <c r="F682" t="s">
        <v>8220</v>
      </c>
      <c r="G682" t="s">
        <v>8223</v>
      </c>
      <c r="H682" t="s">
        <v>8245</v>
      </c>
      <c r="I682">
        <v>1485964559</v>
      </c>
      <c r="J682">
        <v>1483372559</v>
      </c>
      <c r="K682" t="b">
        <v>0</v>
      </c>
      <c r="L682">
        <v>7</v>
      </c>
      <c r="M682" t="b">
        <v>0</v>
      </c>
      <c r="N682" t="s">
        <v>8271</v>
      </c>
      <c r="O682">
        <f t="shared" si="55"/>
        <v>0</v>
      </c>
      <c r="P682">
        <f t="shared" si="56"/>
        <v>84.29</v>
      </c>
      <c r="Q682" s="11" t="s">
        <v>8317</v>
      </c>
      <c r="R682" t="s">
        <v>8319</v>
      </c>
      <c r="S682" s="15">
        <f t="shared" si="57"/>
        <v>42737.663877314815</v>
      </c>
      <c r="T682" s="15">
        <f t="shared" si="58"/>
        <v>42767.663877314815</v>
      </c>
      <c r="U682">
        <f t="shared" si="59"/>
        <v>2017</v>
      </c>
    </row>
    <row r="683" spans="1:21" ht="48" hidden="1" x14ac:dyDescent="0.2">
      <c r="A683">
        <v>695</v>
      </c>
      <c r="B683" s="3" t="s">
        <v>696</v>
      </c>
      <c r="C683" s="3" t="s">
        <v>4805</v>
      </c>
      <c r="D683" s="6">
        <v>60000</v>
      </c>
      <c r="E683" s="8">
        <v>636</v>
      </c>
      <c r="F683" t="s">
        <v>8220</v>
      </c>
      <c r="G683" t="s">
        <v>8223</v>
      </c>
      <c r="H683" t="s">
        <v>8245</v>
      </c>
      <c r="I683">
        <v>1414758620</v>
      </c>
      <c r="J683">
        <v>1412166620</v>
      </c>
      <c r="K683" t="b">
        <v>0</v>
      </c>
      <c r="L683">
        <v>7</v>
      </c>
      <c r="M683" t="b">
        <v>0</v>
      </c>
      <c r="N683" t="s">
        <v>8271</v>
      </c>
      <c r="O683">
        <f t="shared" si="55"/>
        <v>1</v>
      </c>
      <c r="P683">
        <f t="shared" si="56"/>
        <v>90.86</v>
      </c>
      <c r="Q683" s="11" t="s">
        <v>8317</v>
      </c>
      <c r="R683" t="s">
        <v>8319</v>
      </c>
      <c r="S683" s="15">
        <f t="shared" si="57"/>
        <v>41913.521064814813</v>
      </c>
      <c r="T683" s="15">
        <f t="shared" si="58"/>
        <v>41943.521064814813</v>
      </c>
      <c r="U683">
        <f t="shared" si="59"/>
        <v>2014</v>
      </c>
    </row>
    <row r="684" spans="1:21" ht="48" hidden="1" x14ac:dyDescent="0.2">
      <c r="A684">
        <v>698</v>
      </c>
      <c r="B684" s="3" t="s">
        <v>699</v>
      </c>
      <c r="C684" s="3" t="s">
        <v>4808</v>
      </c>
      <c r="D684" s="6">
        <v>100000</v>
      </c>
      <c r="E684" s="8">
        <v>15390</v>
      </c>
      <c r="F684" t="s">
        <v>8220</v>
      </c>
      <c r="G684" t="s">
        <v>8223</v>
      </c>
      <c r="H684" t="s">
        <v>8245</v>
      </c>
      <c r="I684">
        <v>1411005600</v>
      </c>
      <c r="J684">
        <v>1408141245</v>
      </c>
      <c r="K684" t="b">
        <v>0</v>
      </c>
      <c r="L684">
        <v>29</v>
      </c>
      <c r="M684" t="b">
        <v>0</v>
      </c>
      <c r="N684" t="s">
        <v>8271</v>
      </c>
      <c r="O684">
        <f t="shared" si="55"/>
        <v>15</v>
      </c>
      <c r="P684">
        <f t="shared" si="56"/>
        <v>530.69000000000005</v>
      </c>
      <c r="Q684" s="11" t="s">
        <v>8317</v>
      </c>
      <c r="R684" t="s">
        <v>8319</v>
      </c>
      <c r="S684" s="15">
        <f t="shared" si="57"/>
        <v>41866.931076388886</v>
      </c>
      <c r="T684" s="15">
        <f t="shared" si="58"/>
        <v>41900.083333333336</v>
      </c>
      <c r="U684">
        <f t="shared" si="59"/>
        <v>2014</v>
      </c>
    </row>
    <row r="685" spans="1:21" ht="48" hidden="1" x14ac:dyDescent="0.2">
      <c r="A685">
        <v>699</v>
      </c>
      <c r="B685" s="3" t="s">
        <v>700</v>
      </c>
      <c r="C685" s="3" t="s">
        <v>4809</v>
      </c>
      <c r="D685" s="6">
        <v>130000</v>
      </c>
      <c r="E685" s="8">
        <v>107148.74</v>
      </c>
      <c r="F685" t="s">
        <v>8220</v>
      </c>
      <c r="G685" t="s">
        <v>8223</v>
      </c>
      <c r="H685" t="s">
        <v>8245</v>
      </c>
      <c r="I685">
        <v>1385136000</v>
      </c>
      <c r="J685">
        <v>1381923548</v>
      </c>
      <c r="K685" t="b">
        <v>0</v>
      </c>
      <c r="L685">
        <v>890</v>
      </c>
      <c r="M685" t="b">
        <v>0</v>
      </c>
      <c r="N685" t="s">
        <v>8271</v>
      </c>
      <c r="O685">
        <f t="shared" si="55"/>
        <v>82</v>
      </c>
      <c r="P685">
        <f t="shared" si="56"/>
        <v>120.39</v>
      </c>
      <c r="Q685" s="11" t="s">
        <v>8317</v>
      </c>
      <c r="R685" t="s">
        <v>8319</v>
      </c>
      <c r="S685" s="15">
        <f t="shared" si="57"/>
        <v>41563.485509259262</v>
      </c>
      <c r="T685" s="15">
        <f t="shared" si="58"/>
        <v>41600.666666666664</v>
      </c>
      <c r="U685">
        <f t="shared" si="59"/>
        <v>2013</v>
      </c>
    </row>
    <row r="686" spans="1:21" ht="48" hidden="1" x14ac:dyDescent="0.2">
      <c r="A686">
        <v>702</v>
      </c>
      <c r="B686" s="3" t="s">
        <v>703</v>
      </c>
      <c r="C686" s="3" t="s">
        <v>4812</v>
      </c>
      <c r="D686" s="6">
        <v>15000</v>
      </c>
      <c r="E686" s="8">
        <v>4622.01</v>
      </c>
      <c r="F686" t="s">
        <v>8220</v>
      </c>
      <c r="G686" t="s">
        <v>8223</v>
      </c>
      <c r="H686" t="s">
        <v>8245</v>
      </c>
      <c r="I686">
        <v>1480011987</v>
      </c>
      <c r="J686">
        <v>1477416387</v>
      </c>
      <c r="K686" t="b">
        <v>0</v>
      </c>
      <c r="L686">
        <v>37</v>
      </c>
      <c r="M686" t="b">
        <v>0</v>
      </c>
      <c r="N686" t="s">
        <v>8271</v>
      </c>
      <c r="O686">
        <f t="shared" si="55"/>
        <v>31</v>
      </c>
      <c r="P686">
        <f t="shared" si="56"/>
        <v>124.92</v>
      </c>
      <c r="Q686" s="11" t="s">
        <v>8317</v>
      </c>
      <c r="R686" t="s">
        <v>8319</v>
      </c>
      <c r="S686" s="15">
        <f t="shared" si="57"/>
        <v>42668.726701388892</v>
      </c>
      <c r="T686" s="15">
        <f t="shared" si="58"/>
        <v>42698.768368055549</v>
      </c>
      <c r="U686">
        <f t="shared" si="59"/>
        <v>2016</v>
      </c>
    </row>
    <row r="687" spans="1:21" ht="48" hidden="1" x14ac:dyDescent="0.2">
      <c r="A687">
        <v>703</v>
      </c>
      <c r="B687" s="3" t="s">
        <v>704</v>
      </c>
      <c r="C687" s="3" t="s">
        <v>4813</v>
      </c>
      <c r="D687" s="6">
        <v>15000</v>
      </c>
      <c r="E687" s="8">
        <v>837</v>
      </c>
      <c r="F687" t="s">
        <v>8220</v>
      </c>
      <c r="G687" t="s">
        <v>8223</v>
      </c>
      <c r="H687" t="s">
        <v>8245</v>
      </c>
      <c r="I687">
        <v>1485905520</v>
      </c>
      <c r="J687">
        <v>1481150949</v>
      </c>
      <c r="K687" t="b">
        <v>0</v>
      </c>
      <c r="L687">
        <v>7</v>
      </c>
      <c r="M687" t="b">
        <v>0</v>
      </c>
      <c r="N687" t="s">
        <v>8271</v>
      </c>
      <c r="O687">
        <f t="shared" si="55"/>
        <v>6</v>
      </c>
      <c r="P687">
        <f t="shared" si="56"/>
        <v>119.57</v>
      </c>
      <c r="Q687" s="11" t="s">
        <v>8317</v>
      </c>
      <c r="R687" t="s">
        <v>8319</v>
      </c>
      <c r="S687" s="15">
        <f t="shared" si="57"/>
        <v>42711.950798611113</v>
      </c>
      <c r="T687" s="15">
        <f t="shared" si="58"/>
        <v>42766.98055555555</v>
      </c>
      <c r="U687">
        <f t="shared" si="59"/>
        <v>2016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6"/>
        <v>0</v>
      </c>
      <c r="Q688" s="11" t="s">
        <v>8317</v>
      </c>
      <c r="R688" t="s">
        <v>8319</v>
      </c>
      <c r="S688" s="15">
        <f t="shared" si="57"/>
        <v>42189.673263888893</v>
      </c>
      <c r="T688" s="15">
        <f t="shared" si="58"/>
        <v>42219.673263888893</v>
      </c>
      <c r="U688">
        <f t="shared" si="59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s="11" t="s">
        <v>8317</v>
      </c>
      <c r="R689" t="s">
        <v>8319</v>
      </c>
      <c r="S689" s="15">
        <f t="shared" si="57"/>
        <v>42711.750613425931</v>
      </c>
      <c r="T689" s="15">
        <f t="shared" si="58"/>
        <v>42771.750613425931</v>
      </c>
      <c r="U689">
        <f t="shared" si="59"/>
        <v>2016</v>
      </c>
    </row>
    <row r="690" spans="1:21" ht="32" hidden="1" x14ac:dyDescent="0.2">
      <c r="A690">
        <v>709</v>
      </c>
      <c r="B690" s="3" t="s">
        <v>710</v>
      </c>
      <c r="C690" s="3" t="s">
        <v>4819</v>
      </c>
      <c r="D690" s="6">
        <v>15000</v>
      </c>
      <c r="E690" s="8">
        <v>61</v>
      </c>
      <c r="F690" t="s">
        <v>8220</v>
      </c>
      <c r="G690" t="s">
        <v>8223</v>
      </c>
      <c r="H690" t="s">
        <v>8245</v>
      </c>
      <c r="I690">
        <v>1417741159</v>
      </c>
      <c r="J690">
        <v>1415149159</v>
      </c>
      <c r="K690" t="b">
        <v>0</v>
      </c>
      <c r="L690">
        <v>2</v>
      </c>
      <c r="M690" t="b">
        <v>0</v>
      </c>
      <c r="N690" t="s">
        <v>8271</v>
      </c>
      <c r="O690">
        <f t="shared" si="55"/>
        <v>0</v>
      </c>
      <c r="P690">
        <f t="shared" si="56"/>
        <v>30.5</v>
      </c>
      <c r="Q690" s="11" t="s">
        <v>8317</v>
      </c>
      <c r="R690" t="s">
        <v>8319</v>
      </c>
      <c r="S690" s="15">
        <f t="shared" si="57"/>
        <v>41948.041192129633</v>
      </c>
      <c r="T690" s="15">
        <f t="shared" si="58"/>
        <v>41978.041192129633</v>
      </c>
      <c r="U690">
        <f t="shared" si="59"/>
        <v>2014</v>
      </c>
    </row>
    <row r="691" spans="1:21" ht="48" hidden="1" x14ac:dyDescent="0.2">
      <c r="A691">
        <v>712</v>
      </c>
      <c r="B691" s="3" t="s">
        <v>713</v>
      </c>
      <c r="C691" s="3" t="s">
        <v>4822</v>
      </c>
      <c r="D691" s="6">
        <v>48500</v>
      </c>
      <c r="E691" s="8">
        <v>105</v>
      </c>
      <c r="F691" t="s">
        <v>8220</v>
      </c>
      <c r="G691" t="s">
        <v>8223</v>
      </c>
      <c r="H691" t="s">
        <v>8245</v>
      </c>
      <c r="I691">
        <v>1455466832</v>
      </c>
      <c r="J691">
        <v>1452874832</v>
      </c>
      <c r="K691" t="b">
        <v>0</v>
      </c>
      <c r="L691">
        <v>4</v>
      </c>
      <c r="M691" t="b">
        <v>0</v>
      </c>
      <c r="N691" t="s">
        <v>8271</v>
      </c>
      <c r="O691">
        <f t="shared" si="55"/>
        <v>0</v>
      </c>
      <c r="P691">
        <f t="shared" si="56"/>
        <v>26.25</v>
      </c>
      <c r="Q691" s="11" t="s">
        <v>8317</v>
      </c>
      <c r="R691" t="s">
        <v>8319</v>
      </c>
      <c r="S691" s="15">
        <f t="shared" si="57"/>
        <v>42384.680925925932</v>
      </c>
      <c r="T691" s="15">
        <f t="shared" si="58"/>
        <v>42414.680925925932</v>
      </c>
      <c r="U691">
        <f t="shared" si="59"/>
        <v>2016</v>
      </c>
    </row>
    <row r="692" spans="1:21" ht="48" hidden="1" x14ac:dyDescent="0.2">
      <c r="A692">
        <v>714</v>
      </c>
      <c r="B692" s="3" t="s">
        <v>715</v>
      </c>
      <c r="C692" s="3" t="s">
        <v>4824</v>
      </c>
      <c r="D692" s="6">
        <v>15000</v>
      </c>
      <c r="E692" s="8">
        <v>2249</v>
      </c>
      <c r="F692" t="s">
        <v>8220</v>
      </c>
      <c r="G692" t="s">
        <v>8223</v>
      </c>
      <c r="H692" t="s">
        <v>8245</v>
      </c>
      <c r="I692">
        <v>1488308082</v>
      </c>
      <c r="J692">
        <v>1483124082</v>
      </c>
      <c r="K692" t="b">
        <v>0</v>
      </c>
      <c r="L692">
        <v>28</v>
      </c>
      <c r="M692" t="b">
        <v>0</v>
      </c>
      <c r="N692" t="s">
        <v>8271</v>
      </c>
      <c r="O692">
        <f t="shared" si="55"/>
        <v>15</v>
      </c>
      <c r="P692">
        <f t="shared" si="56"/>
        <v>80.319999999999993</v>
      </c>
      <c r="Q692" s="11" t="s">
        <v>8317</v>
      </c>
      <c r="R692" t="s">
        <v>8319</v>
      </c>
      <c r="S692" s="15">
        <f t="shared" si="57"/>
        <v>42734.787986111114</v>
      </c>
      <c r="T692" s="15">
        <f t="shared" si="58"/>
        <v>42794.787986111114</v>
      </c>
      <c r="U692">
        <f t="shared" si="59"/>
        <v>2016</v>
      </c>
    </row>
    <row r="693" spans="1:21" ht="48" hidden="1" x14ac:dyDescent="0.2">
      <c r="A693">
        <v>715</v>
      </c>
      <c r="B693" s="3" t="s">
        <v>716</v>
      </c>
      <c r="C693" s="3" t="s">
        <v>4825</v>
      </c>
      <c r="D693" s="6">
        <v>27500</v>
      </c>
      <c r="E693" s="8">
        <v>1389</v>
      </c>
      <c r="F693" t="s">
        <v>8220</v>
      </c>
      <c r="G693" t="s">
        <v>8223</v>
      </c>
      <c r="H693" t="s">
        <v>8245</v>
      </c>
      <c r="I693">
        <v>1446693040</v>
      </c>
      <c r="J693">
        <v>1443233440</v>
      </c>
      <c r="K693" t="b">
        <v>0</v>
      </c>
      <c r="L693">
        <v>12</v>
      </c>
      <c r="M693" t="b">
        <v>0</v>
      </c>
      <c r="N693" t="s">
        <v>8271</v>
      </c>
      <c r="O693">
        <f t="shared" si="55"/>
        <v>5</v>
      </c>
      <c r="P693">
        <f t="shared" si="56"/>
        <v>115.75</v>
      </c>
      <c r="Q693" s="11" t="s">
        <v>8317</v>
      </c>
      <c r="R693" t="s">
        <v>8319</v>
      </c>
      <c r="S693" s="15">
        <f t="shared" si="57"/>
        <v>42273.090740740736</v>
      </c>
      <c r="T693" s="15">
        <f t="shared" si="58"/>
        <v>42313.132407407407</v>
      </c>
      <c r="U693">
        <f t="shared" si="59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 s="11" t="s">
        <v>8317</v>
      </c>
      <c r="R694" t="s">
        <v>8319</v>
      </c>
      <c r="S694" s="15">
        <f t="shared" si="57"/>
        <v>42696.37572916667</v>
      </c>
      <c r="T694" s="15">
        <f t="shared" si="58"/>
        <v>42726.37572916667</v>
      </c>
      <c r="U694">
        <f t="shared" si="59"/>
        <v>2016</v>
      </c>
    </row>
    <row r="695" spans="1:21" ht="48" hidden="1" x14ac:dyDescent="0.2">
      <c r="A695">
        <v>716</v>
      </c>
      <c r="B695" s="3" t="s">
        <v>717</v>
      </c>
      <c r="C695" s="3" t="s">
        <v>4826</v>
      </c>
      <c r="D695" s="6">
        <v>7000</v>
      </c>
      <c r="E695" s="8">
        <v>715</v>
      </c>
      <c r="F695" t="s">
        <v>8220</v>
      </c>
      <c r="G695" t="s">
        <v>8223</v>
      </c>
      <c r="H695" t="s">
        <v>8245</v>
      </c>
      <c r="I695">
        <v>1417392000</v>
      </c>
      <c r="J695">
        <v>1414511307</v>
      </c>
      <c r="K695" t="b">
        <v>0</v>
      </c>
      <c r="L695">
        <v>16</v>
      </c>
      <c r="M695" t="b">
        <v>0</v>
      </c>
      <c r="N695" t="s">
        <v>8271</v>
      </c>
      <c r="O695">
        <f t="shared" si="55"/>
        <v>10</v>
      </c>
      <c r="P695">
        <f t="shared" si="56"/>
        <v>44.69</v>
      </c>
      <c r="Q695" s="11" t="s">
        <v>8317</v>
      </c>
      <c r="R695" t="s">
        <v>8319</v>
      </c>
      <c r="S695" s="15">
        <f t="shared" si="57"/>
        <v>41940.658645833333</v>
      </c>
      <c r="T695" s="15">
        <f t="shared" si="58"/>
        <v>41974</v>
      </c>
      <c r="U695">
        <f t="shared" si="59"/>
        <v>2014</v>
      </c>
    </row>
    <row r="696" spans="1:21" ht="16" hidden="1" x14ac:dyDescent="0.2">
      <c r="A696">
        <v>717</v>
      </c>
      <c r="B696" s="3" t="s">
        <v>718</v>
      </c>
      <c r="C696" s="3" t="s">
        <v>4827</v>
      </c>
      <c r="D696" s="6">
        <v>100000</v>
      </c>
      <c r="E696" s="8">
        <v>305</v>
      </c>
      <c r="F696" t="s">
        <v>8220</v>
      </c>
      <c r="G696" t="s">
        <v>8223</v>
      </c>
      <c r="H696" t="s">
        <v>8245</v>
      </c>
      <c r="I696">
        <v>1409949002</v>
      </c>
      <c r="J696">
        <v>1407357002</v>
      </c>
      <c r="K696" t="b">
        <v>0</v>
      </c>
      <c r="L696">
        <v>4</v>
      </c>
      <c r="M696" t="b">
        <v>0</v>
      </c>
      <c r="N696" t="s">
        <v>8271</v>
      </c>
      <c r="O696">
        <f t="shared" si="55"/>
        <v>0</v>
      </c>
      <c r="P696">
        <f t="shared" si="56"/>
        <v>76.25</v>
      </c>
      <c r="Q696" s="11" t="s">
        <v>8317</v>
      </c>
      <c r="R696" t="s">
        <v>8319</v>
      </c>
      <c r="S696" s="15">
        <f t="shared" si="57"/>
        <v>41857.854189814818</v>
      </c>
      <c r="T696" s="15">
        <f t="shared" si="58"/>
        <v>41887.854189814818</v>
      </c>
      <c r="U696">
        <f t="shared" si="59"/>
        <v>2014</v>
      </c>
    </row>
    <row r="697" spans="1:21" ht="48" hidden="1" x14ac:dyDescent="0.2">
      <c r="A697">
        <v>718</v>
      </c>
      <c r="B697" s="3" t="s">
        <v>719</v>
      </c>
      <c r="C697" s="3" t="s">
        <v>4828</v>
      </c>
      <c r="D697" s="6">
        <v>12000</v>
      </c>
      <c r="E697" s="8">
        <v>90</v>
      </c>
      <c r="F697" t="s">
        <v>8220</v>
      </c>
      <c r="G697" t="s">
        <v>8223</v>
      </c>
      <c r="H697" t="s">
        <v>8245</v>
      </c>
      <c r="I697">
        <v>1487397540</v>
      </c>
      <c r="J697">
        <v>1484684247</v>
      </c>
      <c r="K697" t="b">
        <v>0</v>
      </c>
      <c r="L697">
        <v>4</v>
      </c>
      <c r="M697" t="b">
        <v>0</v>
      </c>
      <c r="N697" t="s">
        <v>8271</v>
      </c>
      <c r="O697">
        <f t="shared" si="55"/>
        <v>1</v>
      </c>
      <c r="P697">
        <f t="shared" si="56"/>
        <v>22.5</v>
      </c>
      <c r="Q697" s="11" t="s">
        <v>8317</v>
      </c>
      <c r="R697" t="s">
        <v>8319</v>
      </c>
      <c r="S697" s="15">
        <f t="shared" si="57"/>
        <v>42752.845451388886</v>
      </c>
      <c r="T697" s="15">
        <f t="shared" si="58"/>
        <v>42784.249305555553</v>
      </c>
      <c r="U697">
        <f t="shared" si="59"/>
        <v>2017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s="11" t="s">
        <v>8317</v>
      </c>
      <c r="R698" t="s">
        <v>8319</v>
      </c>
      <c r="S698" s="15">
        <f t="shared" si="57"/>
        <v>41815.927106481482</v>
      </c>
      <c r="T698" s="15">
        <f t="shared" si="58"/>
        <v>41845.927106481482</v>
      </c>
      <c r="U698">
        <f t="shared" si="59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s="11" t="s">
        <v>8317</v>
      </c>
      <c r="R699" t="s">
        <v>8319</v>
      </c>
      <c r="S699" s="15">
        <f t="shared" si="57"/>
        <v>42388.523020833338</v>
      </c>
      <c r="T699" s="15">
        <f t="shared" si="58"/>
        <v>42403.523020833338</v>
      </c>
      <c r="U699">
        <f t="shared" si="59"/>
        <v>2016</v>
      </c>
    </row>
    <row r="700" spans="1:21" ht="48" hidden="1" x14ac:dyDescent="0.2">
      <c r="A700">
        <v>719</v>
      </c>
      <c r="B700" s="3" t="s">
        <v>720</v>
      </c>
      <c r="C700" s="3" t="s">
        <v>4829</v>
      </c>
      <c r="D700" s="6">
        <v>15000</v>
      </c>
      <c r="E700" s="8">
        <v>194</v>
      </c>
      <c r="F700" t="s">
        <v>8220</v>
      </c>
      <c r="G700" t="s">
        <v>8223</v>
      </c>
      <c r="H700" t="s">
        <v>8245</v>
      </c>
      <c r="I700">
        <v>1456189076</v>
      </c>
      <c r="J700">
        <v>1454979476</v>
      </c>
      <c r="K700" t="b">
        <v>0</v>
      </c>
      <c r="L700">
        <v>10</v>
      </c>
      <c r="M700" t="b">
        <v>0</v>
      </c>
      <c r="N700" t="s">
        <v>8271</v>
      </c>
      <c r="O700">
        <f t="shared" si="55"/>
        <v>1</v>
      </c>
      <c r="P700">
        <f t="shared" si="56"/>
        <v>19.399999999999999</v>
      </c>
      <c r="Q700" s="11" t="s">
        <v>8317</v>
      </c>
      <c r="R700" t="s">
        <v>8319</v>
      </c>
      <c r="S700" s="15">
        <f t="shared" si="57"/>
        <v>42409.040231481486</v>
      </c>
      <c r="T700" s="15">
        <f t="shared" si="58"/>
        <v>42423.040231481486</v>
      </c>
      <c r="U700">
        <f t="shared" si="59"/>
        <v>2016</v>
      </c>
    </row>
    <row r="701" spans="1:21" ht="48" hidden="1" x14ac:dyDescent="0.2">
      <c r="A701">
        <v>760</v>
      </c>
      <c r="B701" s="3" t="s">
        <v>761</v>
      </c>
      <c r="C701" s="3" t="s">
        <v>4870</v>
      </c>
      <c r="D701" s="6">
        <v>2200</v>
      </c>
      <c r="E701" s="8">
        <v>0</v>
      </c>
      <c r="F701" t="s">
        <v>8220</v>
      </c>
      <c r="G701" t="s">
        <v>8223</v>
      </c>
      <c r="H701" t="s">
        <v>8245</v>
      </c>
      <c r="I701">
        <v>1480188013</v>
      </c>
      <c r="J701">
        <v>1477592413</v>
      </c>
      <c r="K701" t="b">
        <v>0</v>
      </c>
      <c r="L701">
        <v>0</v>
      </c>
      <c r="M701" t="b">
        <v>0</v>
      </c>
      <c r="N701" t="s">
        <v>8273</v>
      </c>
      <c r="O701">
        <f t="shared" si="55"/>
        <v>0</v>
      </c>
      <c r="P701">
        <f t="shared" si="56"/>
        <v>0</v>
      </c>
      <c r="Q701" s="11" t="s">
        <v>8320</v>
      </c>
      <c r="R701" t="s">
        <v>8322</v>
      </c>
      <c r="S701" s="15">
        <f t="shared" si="57"/>
        <v>42670.764039351852</v>
      </c>
      <c r="T701" s="15">
        <f t="shared" si="58"/>
        <v>42700.805706018517</v>
      </c>
      <c r="U701">
        <f t="shared" si="59"/>
        <v>2016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s="11" t="s">
        <v>8317</v>
      </c>
      <c r="R702" t="s">
        <v>8319</v>
      </c>
      <c r="S702" s="15">
        <f t="shared" si="57"/>
        <v>42715.688437500001</v>
      </c>
      <c r="T702" s="15">
        <f t="shared" si="58"/>
        <v>42745.688437500001</v>
      </c>
      <c r="U702">
        <f t="shared" si="59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s="11" t="s">
        <v>8317</v>
      </c>
      <c r="R703" t="s">
        <v>8319</v>
      </c>
      <c r="S703" s="15">
        <f t="shared" si="57"/>
        <v>41813.662962962961</v>
      </c>
      <c r="T703" s="15">
        <f t="shared" si="58"/>
        <v>41843.662962962961</v>
      </c>
      <c r="U703">
        <f t="shared" si="59"/>
        <v>2014</v>
      </c>
    </row>
    <row r="704" spans="1:21" ht="48" hidden="1" x14ac:dyDescent="0.2">
      <c r="A704">
        <v>761</v>
      </c>
      <c r="B704" s="3" t="s">
        <v>762</v>
      </c>
      <c r="C704" s="3" t="s">
        <v>4871</v>
      </c>
      <c r="D704" s="6">
        <v>5000</v>
      </c>
      <c r="E704" s="8">
        <v>235</v>
      </c>
      <c r="F704" t="s">
        <v>8220</v>
      </c>
      <c r="G704" t="s">
        <v>8223</v>
      </c>
      <c r="H704" t="s">
        <v>8245</v>
      </c>
      <c r="I704">
        <v>1391364126</v>
      </c>
      <c r="J704">
        <v>1388772126</v>
      </c>
      <c r="K704" t="b">
        <v>0</v>
      </c>
      <c r="L704">
        <v>6</v>
      </c>
      <c r="M704" t="b">
        <v>0</v>
      </c>
      <c r="N704" t="s">
        <v>8273</v>
      </c>
      <c r="O704">
        <f t="shared" si="55"/>
        <v>5</v>
      </c>
      <c r="P704">
        <f t="shared" si="56"/>
        <v>39.17</v>
      </c>
      <c r="Q704" s="11" t="s">
        <v>8320</v>
      </c>
      <c r="R704" t="s">
        <v>8322</v>
      </c>
      <c r="S704" s="15">
        <f t="shared" si="57"/>
        <v>41642.751458333332</v>
      </c>
      <c r="T704" s="15">
        <f t="shared" si="58"/>
        <v>41672.751458333332</v>
      </c>
      <c r="U704">
        <f t="shared" si="59"/>
        <v>2014</v>
      </c>
    </row>
    <row r="705" spans="1:21" ht="48" hidden="1" x14ac:dyDescent="0.2">
      <c r="A705">
        <v>764</v>
      </c>
      <c r="B705" s="3" t="s">
        <v>765</v>
      </c>
      <c r="C705" s="3" t="s">
        <v>4874</v>
      </c>
      <c r="D705" s="6">
        <v>5000</v>
      </c>
      <c r="E705" s="8">
        <v>0</v>
      </c>
      <c r="F705" t="s">
        <v>8220</v>
      </c>
      <c r="G705" t="s">
        <v>8223</v>
      </c>
      <c r="H705" t="s">
        <v>8245</v>
      </c>
      <c r="I705">
        <v>1441858161</v>
      </c>
      <c r="J705">
        <v>1439266161</v>
      </c>
      <c r="K705" t="b">
        <v>0</v>
      </c>
      <c r="L705">
        <v>0</v>
      </c>
      <c r="M705" t="b">
        <v>0</v>
      </c>
      <c r="N705" t="s">
        <v>8273</v>
      </c>
      <c r="O705">
        <f t="shared" si="55"/>
        <v>0</v>
      </c>
      <c r="P705">
        <f t="shared" si="56"/>
        <v>0</v>
      </c>
      <c r="Q705" s="11" t="s">
        <v>8320</v>
      </c>
      <c r="R705" t="s">
        <v>8322</v>
      </c>
      <c r="S705" s="15">
        <f t="shared" si="57"/>
        <v>42227.173159722224</v>
      </c>
      <c r="T705" s="15">
        <f t="shared" si="58"/>
        <v>42257.173159722224</v>
      </c>
      <c r="U705">
        <f t="shared" si="59"/>
        <v>2015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s="11" t="s">
        <v>8317</v>
      </c>
      <c r="R706" t="s">
        <v>8319</v>
      </c>
      <c r="S706" s="15">
        <f t="shared" si="57"/>
        <v>42726.192916666667</v>
      </c>
      <c r="T706" s="15">
        <f t="shared" si="58"/>
        <v>42786.192916666667</v>
      </c>
      <c r="U706">
        <f t="shared" si="59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si="59"/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48" hidden="1" x14ac:dyDescent="0.2">
      <c r="A711">
        <v>765</v>
      </c>
      <c r="B711" s="3" t="s">
        <v>766</v>
      </c>
      <c r="C711" s="3" t="s">
        <v>4875</v>
      </c>
      <c r="D711" s="6">
        <v>7000</v>
      </c>
      <c r="E711" s="8">
        <v>2521</v>
      </c>
      <c r="F711" t="s">
        <v>8220</v>
      </c>
      <c r="G711" t="s">
        <v>8223</v>
      </c>
      <c r="H711" t="s">
        <v>8245</v>
      </c>
      <c r="I711">
        <v>1413723684</v>
      </c>
      <c r="J711">
        <v>1411131684</v>
      </c>
      <c r="K711" t="b">
        <v>0</v>
      </c>
      <c r="L711">
        <v>44</v>
      </c>
      <c r="M711" t="b">
        <v>0</v>
      </c>
      <c r="N711" t="s">
        <v>8273</v>
      </c>
      <c r="O711">
        <f t="shared" si="55"/>
        <v>36</v>
      </c>
      <c r="P711">
        <f t="shared" si="56"/>
        <v>57.3</v>
      </c>
      <c r="Q711" s="11" t="s">
        <v>8320</v>
      </c>
      <c r="R711" t="s">
        <v>8322</v>
      </c>
      <c r="S711" s="15">
        <f t="shared" si="57"/>
        <v>41901.542638888888</v>
      </c>
      <c r="T711" s="15">
        <f t="shared" si="58"/>
        <v>41931.542638888888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4" hidden="1" x14ac:dyDescent="0.2">
      <c r="A714">
        <v>767</v>
      </c>
      <c r="B714" s="3" t="s">
        <v>768</v>
      </c>
      <c r="C714" s="3" t="s">
        <v>4877</v>
      </c>
      <c r="D714" s="6">
        <v>5000</v>
      </c>
      <c r="E714" s="8">
        <v>177</v>
      </c>
      <c r="F714" t="s">
        <v>8220</v>
      </c>
      <c r="G714" t="s">
        <v>8223</v>
      </c>
      <c r="H714" t="s">
        <v>8245</v>
      </c>
      <c r="I714">
        <v>1432178810</v>
      </c>
      <c r="J714">
        <v>1429586810</v>
      </c>
      <c r="K714" t="b">
        <v>0</v>
      </c>
      <c r="L714">
        <v>3</v>
      </c>
      <c r="M714" t="b">
        <v>0</v>
      </c>
      <c r="N714" t="s">
        <v>8273</v>
      </c>
      <c r="O714">
        <f t="shared" si="55"/>
        <v>4</v>
      </c>
      <c r="P714">
        <f t="shared" si="56"/>
        <v>59</v>
      </c>
      <c r="Q714" s="11" t="s">
        <v>8320</v>
      </c>
      <c r="R714" t="s">
        <v>8322</v>
      </c>
      <c r="S714" s="15">
        <f t="shared" si="57"/>
        <v>42115.143634259264</v>
      </c>
      <c r="T714" s="15">
        <f t="shared" si="58"/>
        <v>42145.143634259264</v>
      </c>
      <c r="U714">
        <f t="shared" si="59"/>
        <v>2015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hidden="1" x14ac:dyDescent="0.2">
      <c r="A716">
        <v>768</v>
      </c>
      <c r="B716" s="3" t="s">
        <v>769</v>
      </c>
      <c r="C716" s="3" t="s">
        <v>4878</v>
      </c>
      <c r="D716" s="6">
        <v>2500</v>
      </c>
      <c r="E716" s="8">
        <v>0</v>
      </c>
      <c r="F716" t="s">
        <v>8220</v>
      </c>
      <c r="G716" t="s">
        <v>8223</v>
      </c>
      <c r="H716" t="s">
        <v>8245</v>
      </c>
      <c r="I716">
        <v>1387169890</v>
      </c>
      <c r="J716">
        <v>1384577890</v>
      </c>
      <c r="K716" t="b">
        <v>0</v>
      </c>
      <c r="L716">
        <v>0</v>
      </c>
      <c r="M716" t="b">
        <v>0</v>
      </c>
      <c r="N716" t="s">
        <v>8273</v>
      </c>
      <c r="O716">
        <f t="shared" si="55"/>
        <v>0</v>
      </c>
      <c r="P716">
        <f t="shared" si="56"/>
        <v>0</v>
      </c>
      <c r="Q716" s="11" t="s">
        <v>8320</v>
      </c>
      <c r="R716" t="s">
        <v>8322</v>
      </c>
      <c r="S716" s="15">
        <f t="shared" si="57"/>
        <v>41594.207060185188</v>
      </c>
      <c r="T716" s="15">
        <f t="shared" si="58"/>
        <v>41624.207060185188</v>
      </c>
      <c r="U716">
        <f t="shared" si="59"/>
        <v>2013</v>
      </c>
    </row>
    <row r="717" spans="1:21" ht="48" hidden="1" x14ac:dyDescent="0.2">
      <c r="A717">
        <v>769</v>
      </c>
      <c r="B717" s="3" t="s">
        <v>770</v>
      </c>
      <c r="C717" s="3" t="s">
        <v>4879</v>
      </c>
      <c r="D717" s="6">
        <v>4000</v>
      </c>
      <c r="E717" s="8">
        <v>1656</v>
      </c>
      <c r="F717" t="s">
        <v>8220</v>
      </c>
      <c r="G717" t="s">
        <v>8223</v>
      </c>
      <c r="H717" t="s">
        <v>8245</v>
      </c>
      <c r="I717">
        <v>1388102094</v>
      </c>
      <c r="J717">
        <v>1385510094</v>
      </c>
      <c r="K717" t="b">
        <v>0</v>
      </c>
      <c r="L717">
        <v>52</v>
      </c>
      <c r="M717" t="b">
        <v>0</v>
      </c>
      <c r="N717" t="s">
        <v>8273</v>
      </c>
      <c r="O717">
        <f t="shared" si="55"/>
        <v>41</v>
      </c>
      <c r="P717">
        <f t="shared" si="56"/>
        <v>31.85</v>
      </c>
      <c r="Q717" s="11" t="s">
        <v>8320</v>
      </c>
      <c r="R717" t="s">
        <v>8322</v>
      </c>
      <c r="S717" s="15">
        <f t="shared" si="57"/>
        <v>41604.996458333335</v>
      </c>
      <c r="T717" s="15">
        <f t="shared" si="58"/>
        <v>41634.996458333335</v>
      </c>
      <c r="U717">
        <f t="shared" si="59"/>
        <v>2013</v>
      </c>
    </row>
    <row r="718" spans="1:21" ht="48" hidden="1" x14ac:dyDescent="0.2">
      <c r="A718">
        <v>770</v>
      </c>
      <c r="B718" s="3" t="s">
        <v>771</v>
      </c>
      <c r="C718" s="3" t="s">
        <v>4880</v>
      </c>
      <c r="D718" s="6">
        <v>17500</v>
      </c>
      <c r="E718" s="8">
        <v>0</v>
      </c>
      <c r="F718" t="s">
        <v>8220</v>
      </c>
      <c r="G718" t="s">
        <v>8223</v>
      </c>
      <c r="H718" t="s">
        <v>8245</v>
      </c>
      <c r="I718">
        <v>1361750369</v>
      </c>
      <c r="J718">
        <v>1358294369</v>
      </c>
      <c r="K718" t="b">
        <v>0</v>
      </c>
      <c r="L718">
        <v>0</v>
      </c>
      <c r="M718" t="b">
        <v>0</v>
      </c>
      <c r="N718" t="s">
        <v>8273</v>
      </c>
      <c r="O718">
        <f t="shared" si="55"/>
        <v>0</v>
      </c>
      <c r="P718">
        <f t="shared" si="56"/>
        <v>0</v>
      </c>
      <c r="Q718" s="11" t="s">
        <v>8320</v>
      </c>
      <c r="R718" t="s">
        <v>8322</v>
      </c>
      <c r="S718" s="15">
        <f t="shared" si="57"/>
        <v>41289.999641203707</v>
      </c>
      <c r="T718" s="15">
        <f t="shared" si="58"/>
        <v>41329.999641203707</v>
      </c>
      <c r="U718">
        <f t="shared" si="59"/>
        <v>2013</v>
      </c>
    </row>
    <row r="719" spans="1:21" ht="48" hidden="1" x14ac:dyDescent="0.2">
      <c r="A719">
        <v>771</v>
      </c>
      <c r="B719" s="3" t="s">
        <v>772</v>
      </c>
      <c r="C719" s="3" t="s">
        <v>4881</v>
      </c>
      <c r="D719" s="6">
        <v>38000</v>
      </c>
      <c r="E719" s="8">
        <v>10</v>
      </c>
      <c r="F719" t="s">
        <v>8220</v>
      </c>
      <c r="G719" t="s">
        <v>8223</v>
      </c>
      <c r="H719" t="s">
        <v>8245</v>
      </c>
      <c r="I719">
        <v>1454183202</v>
      </c>
      <c r="J719">
        <v>1449863202</v>
      </c>
      <c r="K719" t="b">
        <v>0</v>
      </c>
      <c r="L719">
        <v>1</v>
      </c>
      <c r="M719" t="b">
        <v>0</v>
      </c>
      <c r="N719" t="s">
        <v>8273</v>
      </c>
      <c r="O719">
        <f t="shared" si="55"/>
        <v>0</v>
      </c>
      <c r="P719">
        <f t="shared" si="56"/>
        <v>10</v>
      </c>
      <c r="Q719" s="11" t="s">
        <v>8320</v>
      </c>
      <c r="R719" t="s">
        <v>8322</v>
      </c>
      <c r="S719" s="15">
        <f t="shared" si="57"/>
        <v>42349.824097222227</v>
      </c>
      <c r="T719" s="15">
        <f t="shared" si="58"/>
        <v>42399.824097222227</v>
      </c>
      <c r="U719">
        <f t="shared" si="59"/>
        <v>2015</v>
      </c>
    </row>
    <row r="720" spans="1:21" ht="64" hidden="1" x14ac:dyDescent="0.2">
      <c r="A720">
        <v>772</v>
      </c>
      <c r="B720" s="3" t="s">
        <v>773</v>
      </c>
      <c r="C720" s="3" t="s">
        <v>4882</v>
      </c>
      <c r="D720" s="6">
        <v>1500</v>
      </c>
      <c r="E720" s="8">
        <v>50</v>
      </c>
      <c r="F720" t="s">
        <v>8220</v>
      </c>
      <c r="G720" t="s">
        <v>8223</v>
      </c>
      <c r="H720" t="s">
        <v>8245</v>
      </c>
      <c r="I720">
        <v>1257047940</v>
      </c>
      <c r="J720">
        <v>1252718519</v>
      </c>
      <c r="K720" t="b">
        <v>0</v>
      </c>
      <c r="L720">
        <v>1</v>
      </c>
      <c r="M720" t="b">
        <v>0</v>
      </c>
      <c r="N720" t="s">
        <v>8273</v>
      </c>
      <c r="O720">
        <f t="shared" si="55"/>
        <v>3</v>
      </c>
      <c r="P720">
        <f t="shared" si="56"/>
        <v>50</v>
      </c>
      <c r="Q720" s="11" t="s">
        <v>8320</v>
      </c>
      <c r="R720" t="s">
        <v>8322</v>
      </c>
      <c r="S720" s="15">
        <f t="shared" si="57"/>
        <v>40068.056932870371</v>
      </c>
      <c r="T720" s="15">
        <f t="shared" si="58"/>
        <v>40118.165972222225</v>
      </c>
      <c r="U720">
        <f t="shared" si="59"/>
        <v>2009</v>
      </c>
    </row>
    <row r="721" spans="1:21" ht="48" hidden="1" x14ac:dyDescent="0.2">
      <c r="A721">
        <v>774</v>
      </c>
      <c r="B721" s="3" t="s">
        <v>775</v>
      </c>
      <c r="C721" s="3" t="s">
        <v>4884</v>
      </c>
      <c r="D721" s="6">
        <v>500</v>
      </c>
      <c r="E721" s="8">
        <v>351</v>
      </c>
      <c r="F721" t="s">
        <v>8220</v>
      </c>
      <c r="G721" t="s">
        <v>8223</v>
      </c>
      <c r="H721" t="s">
        <v>8245</v>
      </c>
      <c r="I721">
        <v>1393181018</v>
      </c>
      <c r="J721">
        <v>1390589018</v>
      </c>
      <c r="K721" t="b">
        <v>0</v>
      </c>
      <c r="L721">
        <v>9</v>
      </c>
      <c r="M721" t="b">
        <v>0</v>
      </c>
      <c r="N721" t="s">
        <v>8273</v>
      </c>
      <c r="O721">
        <f t="shared" si="55"/>
        <v>70</v>
      </c>
      <c r="P721">
        <f t="shared" si="56"/>
        <v>39</v>
      </c>
      <c r="Q721" s="11" t="s">
        <v>8320</v>
      </c>
      <c r="R721" t="s">
        <v>8322</v>
      </c>
      <c r="S721" s="15">
        <f t="shared" si="57"/>
        <v>41663.780300925922</v>
      </c>
      <c r="T721" s="15">
        <f t="shared" si="58"/>
        <v>41693.780300925922</v>
      </c>
      <c r="U721">
        <f t="shared" si="59"/>
        <v>2014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ref="O738:O801" si="60">ROUND(E738/D738*100,0)</f>
        <v>315</v>
      </c>
      <c r="P738">
        <f t="shared" ref="P738:P801" si="61">IFERROR(ROUND(E738/L738,2),0)</f>
        <v>105.05</v>
      </c>
      <c r="Q738" s="11" t="s">
        <v>8320</v>
      </c>
      <c r="R738" t="s">
        <v>8321</v>
      </c>
      <c r="S738" s="15">
        <f t="shared" ref="S738:S801" si="62">(((J738/60)/60)/24)+DATE(1970,1,1)</f>
        <v>41579.734259259261</v>
      </c>
      <c r="T738" s="15">
        <f t="shared" ref="T738:T801" si="63">(((I738/60)/60)/24)+DATE(1970,1,1)</f>
        <v>41599.207638888889</v>
      </c>
      <c r="U738">
        <f t="shared" ref="U738:U801" si="64">YEAR(S:S)</f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s="11" t="s">
        <v>8320</v>
      </c>
      <c r="R739" t="s">
        <v>8321</v>
      </c>
      <c r="S739" s="15">
        <f t="shared" si="62"/>
        <v>41667.275312500002</v>
      </c>
      <c r="T739" s="15">
        <f t="shared" si="63"/>
        <v>41684.833333333336</v>
      </c>
      <c r="U739">
        <f t="shared" si="64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s="11" t="s">
        <v>8320</v>
      </c>
      <c r="R740" t="s">
        <v>8321</v>
      </c>
      <c r="S740" s="15">
        <f t="shared" si="62"/>
        <v>41943.604097222218</v>
      </c>
      <c r="T740" s="15">
        <f t="shared" si="63"/>
        <v>41974.207638888889</v>
      </c>
      <c r="U740">
        <f t="shared" si="64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s="11" t="s">
        <v>8320</v>
      </c>
      <c r="R741" t="s">
        <v>8321</v>
      </c>
      <c r="S741" s="15">
        <f t="shared" si="62"/>
        <v>41829.502650462964</v>
      </c>
      <c r="T741" s="15">
        <f t="shared" si="63"/>
        <v>41862.502650462964</v>
      </c>
      <c r="U741">
        <f t="shared" si="64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s="11" t="s">
        <v>8320</v>
      </c>
      <c r="R742" t="s">
        <v>8321</v>
      </c>
      <c r="S742" s="15">
        <f t="shared" si="62"/>
        <v>42162.146782407406</v>
      </c>
      <c r="T742" s="15">
        <f t="shared" si="63"/>
        <v>42176.146782407406</v>
      </c>
      <c r="U742">
        <f t="shared" si="64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s="11" t="s">
        <v>8320</v>
      </c>
      <c r="R743" t="s">
        <v>8321</v>
      </c>
      <c r="S743" s="15">
        <f t="shared" si="62"/>
        <v>41401.648217592592</v>
      </c>
      <c r="T743" s="15">
        <f t="shared" si="63"/>
        <v>41436.648217592592</v>
      </c>
      <c r="U743">
        <f t="shared" si="64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s="11" t="s">
        <v>8320</v>
      </c>
      <c r="R744" t="s">
        <v>8321</v>
      </c>
      <c r="S744" s="15">
        <f t="shared" si="62"/>
        <v>41689.917962962965</v>
      </c>
      <c r="T744" s="15">
        <f t="shared" si="63"/>
        <v>41719.876296296294</v>
      </c>
      <c r="U744">
        <f t="shared" si="64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s="11" t="s">
        <v>8320</v>
      </c>
      <c r="R745" t="s">
        <v>8321</v>
      </c>
      <c r="S745" s="15">
        <f t="shared" si="62"/>
        <v>40990.709317129629</v>
      </c>
      <c r="T745" s="15">
        <f t="shared" si="63"/>
        <v>41015.875</v>
      </c>
      <c r="U745">
        <f t="shared" si="64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s="11" t="s">
        <v>8320</v>
      </c>
      <c r="R746" t="s">
        <v>8321</v>
      </c>
      <c r="S746" s="15">
        <f t="shared" si="62"/>
        <v>41226.95721064815</v>
      </c>
      <c r="T746" s="15">
        <f t="shared" si="63"/>
        <v>41256.95721064815</v>
      </c>
      <c r="U746">
        <f t="shared" si="64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s="11" t="s">
        <v>8320</v>
      </c>
      <c r="R747" t="s">
        <v>8321</v>
      </c>
      <c r="S747" s="15">
        <f t="shared" si="62"/>
        <v>41367.572280092594</v>
      </c>
      <c r="T747" s="15">
        <f t="shared" si="63"/>
        <v>41397.572280092594</v>
      </c>
      <c r="U747">
        <f t="shared" si="64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s="11" t="s">
        <v>8320</v>
      </c>
      <c r="R748" t="s">
        <v>8321</v>
      </c>
      <c r="S748" s="15">
        <f t="shared" si="62"/>
        <v>41157.042928240742</v>
      </c>
      <c r="T748" s="15">
        <f t="shared" si="63"/>
        <v>41175.165972222225</v>
      </c>
      <c r="U748">
        <f t="shared" si="64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s="11" t="s">
        <v>8320</v>
      </c>
      <c r="R749" t="s">
        <v>8321</v>
      </c>
      <c r="S749" s="15">
        <f t="shared" si="62"/>
        <v>41988.548831018517</v>
      </c>
      <c r="T749" s="15">
        <f t="shared" si="63"/>
        <v>42019.454166666663</v>
      </c>
      <c r="U749">
        <f t="shared" si="64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s="11" t="s">
        <v>8320</v>
      </c>
      <c r="R750" t="s">
        <v>8321</v>
      </c>
      <c r="S750" s="15">
        <f t="shared" si="62"/>
        <v>41831.846828703703</v>
      </c>
      <c r="T750" s="15">
        <f t="shared" si="63"/>
        <v>41861.846828703703</v>
      </c>
      <c r="U750">
        <f t="shared" si="64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s="11" t="s">
        <v>8320</v>
      </c>
      <c r="R751" t="s">
        <v>8321</v>
      </c>
      <c r="S751" s="15">
        <f t="shared" si="62"/>
        <v>42733.94131944445</v>
      </c>
      <c r="T751" s="15">
        <f t="shared" si="63"/>
        <v>42763.94131944445</v>
      </c>
      <c r="U751">
        <f t="shared" si="64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s="11" t="s">
        <v>8320</v>
      </c>
      <c r="R752" t="s">
        <v>8321</v>
      </c>
      <c r="S752" s="15">
        <f t="shared" si="62"/>
        <v>41299.878148148149</v>
      </c>
      <c r="T752" s="15">
        <f t="shared" si="63"/>
        <v>41329.878148148149</v>
      </c>
      <c r="U752">
        <f t="shared" si="64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s="11" t="s">
        <v>8320</v>
      </c>
      <c r="R753" t="s">
        <v>8321</v>
      </c>
      <c r="S753" s="15">
        <f t="shared" si="62"/>
        <v>40713.630497685182</v>
      </c>
      <c r="T753" s="15">
        <f t="shared" si="63"/>
        <v>40759.630497685182</v>
      </c>
      <c r="U753">
        <f t="shared" si="64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s="11" t="s">
        <v>8320</v>
      </c>
      <c r="R754" t="s">
        <v>8321</v>
      </c>
      <c r="S754" s="15">
        <f t="shared" si="62"/>
        <v>42639.421493055561</v>
      </c>
      <c r="T754" s="15">
        <f t="shared" si="63"/>
        <v>42659.458333333328</v>
      </c>
      <c r="U754">
        <f t="shared" si="64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s="11" t="s">
        <v>8320</v>
      </c>
      <c r="R755" t="s">
        <v>8321</v>
      </c>
      <c r="S755" s="15">
        <f t="shared" si="62"/>
        <v>42019.590173611112</v>
      </c>
      <c r="T755" s="15">
        <f t="shared" si="63"/>
        <v>42049.590173611112</v>
      </c>
      <c r="U755">
        <f t="shared" si="64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s="11" t="s">
        <v>8320</v>
      </c>
      <c r="R756" t="s">
        <v>8321</v>
      </c>
      <c r="S756" s="15">
        <f t="shared" si="62"/>
        <v>41249.749085648145</v>
      </c>
      <c r="T756" s="15">
        <f t="shared" si="63"/>
        <v>41279.749085648145</v>
      </c>
      <c r="U756">
        <f t="shared" si="64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s="11" t="s">
        <v>8320</v>
      </c>
      <c r="R757" t="s">
        <v>8321</v>
      </c>
      <c r="S757" s="15">
        <f t="shared" si="62"/>
        <v>41383.605057870373</v>
      </c>
      <c r="T757" s="15">
        <f t="shared" si="63"/>
        <v>41414.02847222222</v>
      </c>
      <c r="U757">
        <f t="shared" si="64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s="11" t="s">
        <v>8320</v>
      </c>
      <c r="R758" t="s">
        <v>8321</v>
      </c>
      <c r="S758" s="15">
        <f t="shared" si="62"/>
        <v>40590.766886574071</v>
      </c>
      <c r="T758" s="15">
        <f t="shared" si="63"/>
        <v>40651.725219907406</v>
      </c>
      <c r="U758">
        <f t="shared" si="64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s="11" t="s">
        <v>8320</v>
      </c>
      <c r="R759" t="s">
        <v>8321</v>
      </c>
      <c r="S759" s="15">
        <f t="shared" si="62"/>
        <v>41235.054560185185</v>
      </c>
      <c r="T759" s="15">
        <f t="shared" si="63"/>
        <v>41249.054560185185</v>
      </c>
      <c r="U759">
        <f t="shared" si="64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s="11" t="s">
        <v>8320</v>
      </c>
      <c r="R760" t="s">
        <v>8321</v>
      </c>
      <c r="S760" s="15">
        <f t="shared" si="62"/>
        <v>40429.836435185185</v>
      </c>
      <c r="T760" s="15">
        <f t="shared" si="63"/>
        <v>40459.836435185185</v>
      </c>
      <c r="U760">
        <f t="shared" si="64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 s="11" t="s">
        <v>8320</v>
      </c>
      <c r="R761" t="s">
        <v>8321</v>
      </c>
      <c r="S761" s="15">
        <f t="shared" si="62"/>
        <v>41789.330312500002</v>
      </c>
      <c r="T761" s="15">
        <f t="shared" si="63"/>
        <v>41829.330312500002</v>
      </c>
      <c r="U761">
        <f t="shared" si="64"/>
        <v>2014</v>
      </c>
    </row>
    <row r="762" spans="1:21" ht="48" hidden="1" x14ac:dyDescent="0.2">
      <c r="A762">
        <v>775</v>
      </c>
      <c r="B762" s="3" t="s">
        <v>776</v>
      </c>
      <c r="C762" s="3" t="s">
        <v>4885</v>
      </c>
      <c r="D762" s="6">
        <v>10000</v>
      </c>
      <c r="E762" s="8">
        <v>170</v>
      </c>
      <c r="F762" t="s">
        <v>8220</v>
      </c>
      <c r="G762" t="s">
        <v>8223</v>
      </c>
      <c r="H762" t="s">
        <v>8245</v>
      </c>
      <c r="I762">
        <v>1323998795</v>
      </c>
      <c r="J762">
        <v>1321406795</v>
      </c>
      <c r="K762" t="b">
        <v>0</v>
      </c>
      <c r="L762">
        <v>5</v>
      </c>
      <c r="M762" t="b">
        <v>0</v>
      </c>
      <c r="N762" t="s">
        <v>8273</v>
      </c>
      <c r="O762">
        <f t="shared" si="60"/>
        <v>2</v>
      </c>
      <c r="P762">
        <f t="shared" si="61"/>
        <v>34</v>
      </c>
      <c r="Q762" s="11" t="s">
        <v>8320</v>
      </c>
      <c r="R762" t="s">
        <v>8322</v>
      </c>
      <c r="S762" s="15">
        <f t="shared" si="62"/>
        <v>40863.060127314813</v>
      </c>
      <c r="T762" s="15">
        <f t="shared" si="63"/>
        <v>40893.060127314813</v>
      </c>
      <c r="U762">
        <f t="shared" si="64"/>
        <v>2011</v>
      </c>
    </row>
    <row r="763" spans="1:21" ht="48" hidden="1" x14ac:dyDescent="0.2">
      <c r="A763">
        <v>776</v>
      </c>
      <c r="B763" s="3" t="s">
        <v>777</v>
      </c>
      <c r="C763" s="3" t="s">
        <v>4886</v>
      </c>
      <c r="D763" s="6">
        <v>7000</v>
      </c>
      <c r="E763" s="8">
        <v>3598</v>
      </c>
      <c r="F763" t="s">
        <v>8220</v>
      </c>
      <c r="G763" t="s">
        <v>8223</v>
      </c>
      <c r="H763" t="s">
        <v>8245</v>
      </c>
      <c r="I763">
        <v>1444539600</v>
      </c>
      <c r="J763">
        <v>1441297645</v>
      </c>
      <c r="K763" t="b">
        <v>0</v>
      </c>
      <c r="L763">
        <v>57</v>
      </c>
      <c r="M763" t="b">
        <v>0</v>
      </c>
      <c r="N763" t="s">
        <v>8273</v>
      </c>
      <c r="O763">
        <f t="shared" si="60"/>
        <v>51</v>
      </c>
      <c r="P763">
        <f t="shared" si="61"/>
        <v>63.12</v>
      </c>
      <c r="Q763" s="11" t="s">
        <v>8320</v>
      </c>
      <c r="R763" t="s">
        <v>8322</v>
      </c>
      <c r="S763" s="15">
        <f t="shared" si="62"/>
        <v>42250.685706018514</v>
      </c>
      <c r="T763" s="15">
        <f t="shared" si="63"/>
        <v>42288.208333333328</v>
      </c>
      <c r="U763">
        <f t="shared" si="64"/>
        <v>2015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s="11" t="s">
        <v>8320</v>
      </c>
      <c r="R764" t="s">
        <v>8322</v>
      </c>
      <c r="S764" s="15">
        <f t="shared" si="62"/>
        <v>42690.858449074076</v>
      </c>
      <c r="T764" s="15">
        <f t="shared" si="63"/>
        <v>42708.25</v>
      </c>
      <c r="U764">
        <f t="shared" si="64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s="11" t="s">
        <v>8320</v>
      </c>
      <c r="R765" t="s">
        <v>8322</v>
      </c>
      <c r="S765" s="15">
        <f t="shared" si="62"/>
        <v>41471.446851851848</v>
      </c>
      <c r="T765" s="15">
        <f t="shared" si="63"/>
        <v>41501.446851851848</v>
      </c>
      <c r="U765">
        <f t="shared" si="64"/>
        <v>2013</v>
      </c>
    </row>
    <row r="766" spans="1:21" ht="48" hidden="1" x14ac:dyDescent="0.2">
      <c r="A766">
        <v>777</v>
      </c>
      <c r="B766" s="3" t="s">
        <v>778</v>
      </c>
      <c r="C766" s="3" t="s">
        <v>4887</v>
      </c>
      <c r="D766" s="6">
        <v>3000</v>
      </c>
      <c r="E766" s="8">
        <v>21</v>
      </c>
      <c r="F766" t="s">
        <v>8220</v>
      </c>
      <c r="G766" t="s">
        <v>8223</v>
      </c>
      <c r="H766" t="s">
        <v>8245</v>
      </c>
      <c r="I766">
        <v>1375313577</v>
      </c>
      <c r="J766">
        <v>1372721577</v>
      </c>
      <c r="K766" t="b">
        <v>0</v>
      </c>
      <c r="L766">
        <v>3</v>
      </c>
      <c r="M766" t="b">
        <v>0</v>
      </c>
      <c r="N766" t="s">
        <v>8273</v>
      </c>
      <c r="O766">
        <f t="shared" si="60"/>
        <v>1</v>
      </c>
      <c r="P766">
        <f t="shared" si="61"/>
        <v>7</v>
      </c>
      <c r="Q766" s="11" t="s">
        <v>8320</v>
      </c>
      <c r="R766" t="s">
        <v>8322</v>
      </c>
      <c r="S766" s="15">
        <f t="shared" si="62"/>
        <v>41456.981215277774</v>
      </c>
      <c r="T766" s="15">
        <f t="shared" si="63"/>
        <v>41486.981215277774</v>
      </c>
      <c r="U766">
        <f t="shared" si="64"/>
        <v>2013</v>
      </c>
    </row>
    <row r="767" spans="1:21" ht="48" hidden="1" x14ac:dyDescent="0.2">
      <c r="A767">
        <v>778</v>
      </c>
      <c r="B767" s="3" t="s">
        <v>779</v>
      </c>
      <c r="C767" s="3" t="s">
        <v>4888</v>
      </c>
      <c r="D767" s="6">
        <v>500</v>
      </c>
      <c r="E767" s="8">
        <v>2</v>
      </c>
      <c r="F767" t="s">
        <v>8220</v>
      </c>
      <c r="G767" t="s">
        <v>8223</v>
      </c>
      <c r="H767" t="s">
        <v>8245</v>
      </c>
      <c r="I767">
        <v>1398876680</v>
      </c>
      <c r="J767">
        <v>1396284680</v>
      </c>
      <c r="K767" t="b">
        <v>0</v>
      </c>
      <c r="L767">
        <v>1</v>
      </c>
      <c r="M767" t="b">
        <v>0</v>
      </c>
      <c r="N767" t="s">
        <v>8273</v>
      </c>
      <c r="O767">
        <f t="shared" si="60"/>
        <v>0</v>
      </c>
      <c r="P767">
        <f t="shared" si="61"/>
        <v>2</v>
      </c>
      <c r="Q767" s="11" t="s">
        <v>8320</v>
      </c>
      <c r="R767" t="s">
        <v>8322</v>
      </c>
      <c r="S767" s="15">
        <f t="shared" si="62"/>
        <v>41729.702314814815</v>
      </c>
      <c r="T767" s="15">
        <f t="shared" si="63"/>
        <v>41759.702314814815</v>
      </c>
      <c r="U767">
        <f t="shared" si="64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s="11" t="s">
        <v>8320</v>
      </c>
      <c r="R768" t="s">
        <v>8322</v>
      </c>
      <c r="S768" s="15">
        <f t="shared" si="62"/>
        <v>42021.783368055556</v>
      </c>
      <c r="T768" s="15">
        <f t="shared" si="63"/>
        <v>42051.783368055556</v>
      </c>
      <c r="U768">
        <f t="shared" si="64"/>
        <v>2015</v>
      </c>
    </row>
    <row r="769" spans="1:21" ht="48" hidden="1" x14ac:dyDescent="0.2">
      <c r="A769">
        <v>779</v>
      </c>
      <c r="B769" s="3" t="s">
        <v>780</v>
      </c>
      <c r="C769" s="3" t="s">
        <v>4889</v>
      </c>
      <c r="D769" s="6">
        <v>15000</v>
      </c>
      <c r="E769" s="8">
        <v>400</v>
      </c>
      <c r="F769" t="s">
        <v>8220</v>
      </c>
      <c r="G769" t="s">
        <v>8223</v>
      </c>
      <c r="H769" t="s">
        <v>8245</v>
      </c>
      <c r="I769">
        <v>1287115200</v>
      </c>
      <c r="J769">
        <v>1284567905</v>
      </c>
      <c r="K769" t="b">
        <v>0</v>
      </c>
      <c r="L769">
        <v>6</v>
      </c>
      <c r="M769" t="b">
        <v>0</v>
      </c>
      <c r="N769" t="s">
        <v>8273</v>
      </c>
      <c r="O769">
        <f t="shared" si="60"/>
        <v>3</v>
      </c>
      <c r="P769">
        <f t="shared" si="61"/>
        <v>66.67</v>
      </c>
      <c r="Q769" s="11" t="s">
        <v>8320</v>
      </c>
      <c r="R769" t="s">
        <v>8322</v>
      </c>
      <c r="S769" s="15">
        <f t="shared" si="62"/>
        <v>40436.68408564815</v>
      </c>
      <c r="T769" s="15">
        <f t="shared" si="63"/>
        <v>40466.166666666664</v>
      </c>
      <c r="U769">
        <f t="shared" si="64"/>
        <v>2010</v>
      </c>
    </row>
    <row r="770" spans="1:21" ht="48" hidden="1" x14ac:dyDescent="0.2">
      <c r="A770">
        <v>860</v>
      </c>
      <c r="B770" s="3" t="s">
        <v>861</v>
      </c>
      <c r="C770" s="3" t="s">
        <v>4970</v>
      </c>
      <c r="D770" s="6">
        <v>14000</v>
      </c>
      <c r="E770" s="8">
        <v>2540</v>
      </c>
      <c r="F770" t="s">
        <v>8220</v>
      </c>
      <c r="G770" t="s">
        <v>8223</v>
      </c>
      <c r="H770" t="s">
        <v>8245</v>
      </c>
      <c r="I770">
        <v>1385123713</v>
      </c>
      <c r="J770">
        <v>1382528113</v>
      </c>
      <c r="K770" t="b">
        <v>0</v>
      </c>
      <c r="L770">
        <v>48</v>
      </c>
      <c r="M770" t="b">
        <v>0</v>
      </c>
      <c r="N770" t="s">
        <v>8276</v>
      </c>
      <c r="O770">
        <f t="shared" si="60"/>
        <v>18</v>
      </c>
      <c r="P770">
        <f t="shared" si="61"/>
        <v>52.92</v>
      </c>
      <c r="Q770" s="11" t="s">
        <v>8323</v>
      </c>
      <c r="R770" t="s">
        <v>8326</v>
      </c>
      <c r="S770" s="15">
        <f t="shared" si="62"/>
        <v>41570.482789351852</v>
      </c>
      <c r="T770" s="15">
        <f t="shared" si="63"/>
        <v>41600.524456018517</v>
      </c>
      <c r="U770">
        <f t="shared" si="64"/>
        <v>2013</v>
      </c>
    </row>
    <row r="771" spans="1:21" ht="48" hidden="1" x14ac:dyDescent="0.2">
      <c r="A771">
        <v>861</v>
      </c>
      <c r="B771" s="3" t="s">
        <v>862</v>
      </c>
      <c r="C771" s="3" t="s">
        <v>4971</v>
      </c>
      <c r="D771" s="6">
        <v>4500</v>
      </c>
      <c r="E771" s="8">
        <v>101</v>
      </c>
      <c r="F771" t="s">
        <v>8220</v>
      </c>
      <c r="G771" t="s">
        <v>8223</v>
      </c>
      <c r="H771" t="s">
        <v>8245</v>
      </c>
      <c r="I771">
        <v>1474067404</v>
      </c>
      <c r="J771">
        <v>1471475404</v>
      </c>
      <c r="K771" t="b">
        <v>0</v>
      </c>
      <c r="L771">
        <v>2</v>
      </c>
      <c r="M771" t="b">
        <v>0</v>
      </c>
      <c r="N771" t="s">
        <v>8276</v>
      </c>
      <c r="O771">
        <f t="shared" si="60"/>
        <v>2</v>
      </c>
      <c r="P771">
        <f t="shared" si="61"/>
        <v>50.5</v>
      </c>
      <c r="Q771" s="11" t="s">
        <v>8323</v>
      </c>
      <c r="R771" t="s">
        <v>8326</v>
      </c>
      <c r="S771" s="15">
        <f t="shared" si="62"/>
        <v>42599.965324074074</v>
      </c>
      <c r="T771" s="15">
        <f t="shared" si="63"/>
        <v>42629.965324074074</v>
      </c>
      <c r="U771">
        <f t="shared" si="64"/>
        <v>2016</v>
      </c>
    </row>
    <row r="772" spans="1:21" ht="48" hidden="1" x14ac:dyDescent="0.2">
      <c r="A772">
        <v>863</v>
      </c>
      <c r="B772" s="3" t="s">
        <v>864</v>
      </c>
      <c r="C772" s="3" t="s">
        <v>4973</v>
      </c>
      <c r="D772" s="6">
        <v>2000</v>
      </c>
      <c r="E772" s="8">
        <v>90</v>
      </c>
      <c r="F772" t="s">
        <v>8220</v>
      </c>
      <c r="G772" t="s">
        <v>8223</v>
      </c>
      <c r="H772" t="s">
        <v>8245</v>
      </c>
      <c r="I772">
        <v>1329014966</v>
      </c>
      <c r="J772">
        <v>1326422966</v>
      </c>
      <c r="K772" t="b">
        <v>0</v>
      </c>
      <c r="L772">
        <v>5</v>
      </c>
      <c r="M772" t="b">
        <v>0</v>
      </c>
      <c r="N772" t="s">
        <v>8276</v>
      </c>
      <c r="O772">
        <f t="shared" si="60"/>
        <v>5</v>
      </c>
      <c r="P772">
        <f t="shared" si="61"/>
        <v>18</v>
      </c>
      <c r="Q772" s="11" t="s">
        <v>8323</v>
      </c>
      <c r="R772" t="s">
        <v>8326</v>
      </c>
      <c r="S772" s="15">
        <f t="shared" si="62"/>
        <v>40921.117662037039</v>
      </c>
      <c r="T772" s="15">
        <f t="shared" si="63"/>
        <v>40951.117662037039</v>
      </c>
      <c r="U772">
        <f t="shared" si="64"/>
        <v>2012</v>
      </c>
    </row>
    <row r="773" spans="1:21" ht="48" hidden="1" x14ac:dyDescent="0.2">
      <c r="A773">
        <v>864</v>
      </c>
      <c r="B773" s="3" t="s">
        <v>865</v>
      </c>
      <c r="C773" s="3" t="s">
        <v>4974</v>
      </c>
      <c r="D773" s="6">
        <v>6500</v>
      </c>
      <c r="E773" s="8">
        <v>2700</v>
      </c>
      <c r="F773" t="s">
        <v>8220</v>
      </c>
      <c r="G773" t="s">
        <v>8223</v>
      </c>
      <c r="H773" t="s">
        <v>8245</v>
      </c>
      <c r="I773">
        <v>1381917540</v>
      </c>
      <c r="J773">
        <v>1379990038</v>
      </c>
      <c r="K773" t="b">
        <v>0</v>
      </c>
      <c r="L773">
        <v>79</v>
      </c>
      <c r="M773" t="b">
        <v>0</v>
      </c>
      <c r="N773" t="s">
        <v>8276</v>
      </c>
      <c r="O773">
        <f t="shared" si="60"/>
        <v>42</v>
      </c>
      <c r="P773">
        <f t="shared" si="61"/>
        <v>34.18</v>
      </c>
      <c r="Q773" s="11" t="s">
        <v>8323</v>
      </c>
      <c r="R773" t="s">
        <v>8326</v>
      </c>
      <c r="S773" s="15">
        <f t="shared" si="62"/>
        <v>41541.106921296298</v>
      </c>
      <c r="T773" s="15">
        <f t="shared" si="63"/>
        <v>41563.415972222225</v>
      </c>
      <c r="U773">
        <f t="shared" si="64"/>
        <v>2013</v>
      </c>
    </row>
    <row r="774" spans="1:21" ht="48" hidden="1" x14ac:dyDescent="0.2">
      <c r="A774">
        <v>865</v>
      </c>
      <c r="B774" s="3" t="s">
        <v>866</v>
      </c>
      <c r="C774" s="3" t="s">
        <v>4975</v>
      </c>
      <c r="D774" s="6">
        <v>2200</v>
      </c>
      <c r="E774" s="8">
        <v>45</v>
      </c>
      <c r="F774" t="s">
        <v>8220</v>
      </c>
      <c r="G774" t="s">
        <v>8223</v>
      </c>
      <c r="H774" t="s">
        <v>8245</v>
      </c>
      <c r="I774">
        <v>1358361197</v>
      </c>
      <c r="J774">
        <v>1353177197</v>
      </c>
      <c r="K774" t="b">
        <v>0</v>
      </c>
      <c r="L774">
        <v>2</v>
      </c>
      <c r="M774" t="b">
        <v>0</v>
      </c>
      <c r="N774" t="s">
        <v>8276</v>
      </c>
      <c r="O774">
        <f t="shared" si="60"/>
        <v>2</v>
      </c>
      <c r="P774">
        <f t="shared" si="61"/>
        <v>22.5</v>
      </c>
      <c r="Q774" s="11" t="s">
        <v>8323</v>
      </c>
      <c r="R774" t="s">
        <v>8326</v>
      </c>
      <c r="S774" s="15">
        <f t="shared" si="62"/>
        <v>41230.77311342593</v>
      </c>
      <c r="T774" s="15">
        <f t="shared" si="63"/>
        <v>41290.77311342593</v>
      </c>
      <c r="U774">
        <f t="shared" si="64"/>
        <v>2012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hidden="1" x14ac:dyDescent="0.2">
      <c r="A776">
        <v>866</v>
      </c>
      <c r="B776" s="3" t="s">
        <v>867</v>
      </c>
      <c r="C776" s="3" t="s">
        <v>4976</v>
      </c>
      <c r="D776" s="6">
        <v>3500</v>
      </c>
      <c r="E776" s="8">
        <v>640</v>
      </c>
      <c r="F776" t="s">
        <v>8220</v>
      </c>
      <c r="G776" t="s">
        <v>8223</v>
      </c>
      <c r="H776" t="s">
        <v>8245</v>
      </c>
      <c r="I776">
        <v>1425136200</v>
      </c>
      <c r="J776">
        <v>1421853518</v>
      </c>
      <c r="K776" t="b">
        <v>0</v>
      </c>
      <c r="L776">
        <v>11</v>
      </c>
      <c r="M776" t="b">
        <v>0</v>
      </c>
      <c r="N776" t="s">
        <v>8276</v>
      </c>
      <c r="O776">
        <f t="shared" si="60"/>
        <v>18</v>
      </c>
      <c r="P776">
        <f t="shared" si="61"/>
        <v>58.18</v>
      </c>
      <c r="Q776" s="11" t="s">
        <v>8323</v>
      </c>
      <c r="R776" t="s">
        <v>8326</v>
      </c>
      <c r="S776" s="15">
        <f t="shared" si="62"/>
        <v>42025.637939814813</v>
      </c>
      <c r="T776" s="15">
        <f t="shared" si="63"/>
        <v>42063.631944444445</v>
      </c>
      <c r="U776">
        <f t="shared" si="64"/>
        <v>2015</v>
      </c>
    </row>
    <row r="777" spans="1:21" ht="48" hidden="1" x14ac:dyDescent="0.2">
      <c r="A777">
        <v>867</v>
      </c>
      <c r="B777" s="3" t="s">
        <v>868</v>
      </c>
      <c r="C777" s="3" t="s">
        <v>4977</v>
      </c>
      <c r="D777" s="6">
        <v>5000</v>
      </c>
      <c r="E777" s="8">
        <v>1201</v>
      </c>
      <c r="F777" t="s">
        <v>8220</v>
      </c>
      <c r="G777" t="s">
        <v>8223</v>
      </c>
      <c r="H777" t="s">
        <v>8245</v>
      </c>
      <c r="I777">
        <v>1259643540</v>
      </c>
      <c r="J777">
        <v>1254450706</v>
      </c>
      <c r="K777" t="b">
        <v>0</v>
      </c>
      <c r="L777">
        <v>11</v>
      </c>
      <c r="M777" t="b">
        <v>0</v>
      </c>
      <c r="N777" t="s">
        <v>8276</v>
      </c>
      <c r="O777">
        <f t="shared" si="60"/>
        <v>24</v>
      </c>
      <c r="P777">
        <f t="shared" si="61"/>
        <v>109.18</v>
      </c>
      <c r="Q777" s="11" t="s">
        <v>8323</v>
      </c>
      <c r="R777" t="s">
        <v>8326</v>
      </c>
      <c r="S777" s="15">
        <f t="shared" si="62"/>
        <v>40088.105393518519</v>
      </c>
      <c r="T777" s="15">
        <f t="shared" si="63"/>
        <v>40148.207638888889</v>
      </c>
      <c r="U777">
        <f t="shared" si="64"/>
        <v>2009</v>
      </c>
    </row>
    <row r="778" spans="1:21" ht="64" hidden="1" x14ac:dyDescent="0.2">
      <c r="A778">
        <v>868</v>
      </c>
      <c r="B778" s="3" t="s">
        <v>869</v>
      </c>
      <c r="C778" s="3" t="s">
        <v>4978</v>
      </c>
      <c r="D778" s="6">
        <v>45000</v>
      </c>
      <c r="E778" s="8">
        <v>50</v>
      </c>
      <c r="F778" t="s">
        <v>8220</v>
      </c>
      <c r="G778" t="s">
        <v>8223</v>
      </c>
      <c r="H778" t="s">
        <v>8245</v>
      </c>
      <c r="I778">
        <v>1389055198</v>
      </c>
      <c r="J778">
        <v>1386463198</v>
      </c>
      <c r="K778" t="b">
        <v>0</v>
      </c>
      <c r="L778">
        <v>1</v>
      </c>
      <c r="M778" t="b">
        <v>0</v>
      </c>
      <c r="N778" t="s">
        <v>8276</v>
      </c>
      <c r="O778">
        <f t="shared" si="60"/>
        <v>0</v>
      </c>
      <c r="P778">
        <f t="shared" si="61"/>
        <v>50</v>
      </c>
      <c r="Q778" s="11" t="s">
        <v>8323</v>
      </c>
      <c r="R778" t="s">
        <v>8326</v>
      </c>
      <c r="S778" s="15">
        <f t="shared" si="62"/>
        <v>41616.027754629627</v>
      </c>
      <c r="T778" s="15">
        <f t="shared" si="63"/>
        <v>41646.027754629627</v>
      </c>
      <c r="U778">
        <f t="shared" si="64"/>
        <v>2013</v>
      </c>
    </row>
    <row r="779" spans="1:21" ht="48" hidden="1" x14ac:dyDescent="0.2">
      <c r="A779">
        <v>869</v>
      </c>
      <c r="B779" s="3" t="s">
        <v>870</v>
      </c>
      <c r="C779" s="3" t="s">
        <v>4979</v>
      </c>
      <c r="D779" s="6">
        <v>8800</v>
      </c>
      <c r="E779" s="8">
        <v>1040</v>
      </c>
      <c r="F779" t="s">
        <v>8220</v>
      </c>
      <c r="G779" t="s">
        <v>8223</v>
      </c>
      <c r="H779" t="s">
        <v>8245</v>
      </c>
      <c r="I779">
        <v>1365448657</v>
      </c>
      <c r="J779">
        <v>1362860257</v>
      </c>
      <c r="K779" t="b">
        <v>0</v>
      </c>
      <c r="L779">
        <v>3</v>
      </c>
      <c r="M779" t="b">
        <v>0</v>
      </c>
      <c r="N779" t="s">
        <v>8276</v>
      </c>
      <c r="O779">
        <f t="shared" si="60"/>
        <v>12</v>
      </c>
      <c r="P779">
        <f t="shared" si="61"/>
        <v>346.67</v>
      </c>
      <c r="Q779" s="11" t="s">
        <v>8323</v>
      </c>
      <c r="R779" t="s">
        <v>8326</v>
      </c>
      <c r="S779" s="15">
        <f t="shared" si="62"/>
        <v>41342.845567129632</v>
      </c>
      <c r="T779" s="15">
        <f t="shared" si="63"/>
        <v>41372.803900462961</v>
      </c>
      <c r="U779">
        <f t="shared" si="64"/>
        <v>2013</v>
      </c>
    </row>
    <row r="780" spans="1:21" ht="48" hidden="1" x14ac:dyDescent="0.2">
      <c r="A780">
        <v>871</v>
      </c>
      <c r="B780" s="3" t="s">
        <v>872</v>
      </c>
      <c r="C780" s="3" t="s">
        <v>4981</v>
      </c>
      <c r="D780" s="6">
        <v>6000</v>
      </c>
      <c r="E780" s="8">
        <v>325</v>
      </c>
      <c r="F780" t="s">
        <v>8220</v>
      </c>
      <c r="G780" t="s">
        <v>8223</v>
      </c>
      <c r="H780" t="s">
        <v>8245</v>
      </c>
      <c r="I780">
        <v>1385735295</v>
      </c>
      <c r="J780">
        <v>1383139695</v>
      </c>
      <c r="K780" t="b">
        <v>0</v>
      </c>
      <c r="L780">
        <v>12</v>
      </c>
      <c r="M780" t="b">
        <v>0</v>
      </c>
      <c r="N780" t="s">
        <v>8276</v>
      </c>
      <c r="O780">
        <f t="shared" si="60"/>
        <v>5</v>
      </c>
      <c r="P780">
        <f t="shared" si="61"/>
        <v>27.08</v>
      </c>
      <c r="Q780" s="11" t="s">
        <v>8323</v>
      </c>
      <c r="R780" t="s">
        <v>8326</v>
      </c>
      <c r="S780" s="15">
        <f t="shared" si="62"/>
        <v>41577.561284722222</v>
      </c>
      <c r="T780" s="15">
        <f t="shared" si="63"/>
        <v>41607.602951388886</v>
      </c>
      <c r="U780">
        <f t="shared" si="64"/>
        <v>2013</v>
      </c>
    </row>
    <row r="781" spans="1:21" ht="48" hidden="1" x14ac:dyDescent="0.2">
      <c r="A781">
        <v>872</v>
      </c>
      <c r="B781" s="3" t="s">
        <v>873</v>
      </c>
      <c r="C781" s="3" t="s">
        <v>4982</v>
      </c>
      <c r="D781" s="6">
        <v>8000</v>
      </c>
      <c r="E781" s="8">
        <v>65</v>
      </c>
      <c r="F781" t="s">
        <v>8220</v>
      </c>
      <c r="G781" t="s">
        <v>8223</v>
      </c>
      <c r="H781" t="s">
        <v>8245</v>
      </c>
      <c r="I781">
        <v>1299786527</v>
      </c>
      <c r="J781">
        <v>1295898527</v>
      </c>
      <c r="K781" t="b">
        <v>0</v>
      </c>
      <c r="L781">
        <v>2</v>
      </c>
      <c r="M781" t="b">
        <v>0</v>
      </c>
      <c r="N781" t="s">
        <v>8276</v>
      </c>
      <c r="O781">
        <f t="shared" si="60"/>
        <v>1</v>
      </c>
      <c r="P781">
        <f t="shared" si="61"/>
        <v>32.5</v>
      </c>
      <c r="Q781" s="11" t="s">
        <v>8323</v>
      </c>
      <c r="R781" t="s">
        <v>8326</v>
      </c>
      <c r="S781" s="15">
        <f t="shared" si="62"/>
        <v>40567.825543981482</v>
      </c>
      <c r="T781" s="15">
        <f t="shared" si="63"/>
        <v>40612.825543981482</v>
      </c>
      <c r="U781">
        <f t="shared" si="64"/>
        <v>2011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ref="O802:O865" si="65">ROUND(E802/D802*100,0)</f>
        <v>152</v>
      </c>
      <c r="P802">
        <f t="shared" ref="P802:P865" si="66">IFERROR(ROUND(E802/L802,2),0)</f>
        <v>40.75</v>
      </c>
      <c r="Q802" s="11" t="s">
        <v>8323</v>
      </c>
      <c r="R802" t="s">
        <v>8324</v>
      </c>
      <c r="S802" s="15">
        <f t="shared" ref="S802:S865" si="67">(((J802/60)/60)/24)+DATE(1970,1,1)</f>
        <v>41863.433495370373</v>
      </c>
      <c r="T802" s="15">
        <f t="shared" ref="T802:T865" si="68">(((I802/60)/60)/24)+DATE(1970,1,1)</f>
        <v>41893.433495370373</v>
      </c>
      <c r="U802">
        <f t="shared" ref="U802:U865" si="69">YEAR(S:S)</f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s="11" t="s">
        <v>8323</v>
      </c>
      <c r="R803" t="s">
        <v>8324</v>
      </c>
      <c r="S803" s="15">
        <f t="shared" si="67"/>
        <v>40695.795370370368</v>
      </c>
      <c r="T803" s="15">
        <f t="shared" si="68"/>
        <v>40725.795370370368</v>
      </c>
      <c r="U803">
        <f t="shared" si="69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s="11" t="s">
        <v>8323</v>
      </c>
      <c r="R804" t="s">
        <v>8324</v>
      </c>
      <c r="S804" s="15">
        <f t="shared" si="67"/>
        <v>41123.022268518522</v>
      </c>
      <c r="T804" s="15">
        <f t="shared" si="68"/>
        <v>41169.170138888891</v>
      </c>
      <c r="U804">
        <f t="shared" si="69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s="11" t="s">
        <v>8323</v>
      </c>
      <c r="R805" t="s">
        <v>8324</v>
      </c>
      <c r="S805" s="15">
        <f t="shared" si="67"/>
        <v>40665.949976851851</v>
      </c>
      <c r="T805" s="15">
        <f t="shared" si="68"/>
        <v>40692.041666666664</v>
      </c>
      <c r="U805">
        <f t="shared" si="69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s="11" t="s">
        <v>8323</v>
      </c>
      <c r="R806" t="s">
        <v>8324</v>
      </c>
      <c r="S806" s="15">
        <f t="shared" si="67"/>
        <v>40730.105625000004</v>
      </c>
      <c r="T806" s="15">
        <f t="shared" si="68"/>
        <v>40747.165972222225</v>
      </c>
      <c r="U806">
        <f t="shared" si="69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s="11" t="s">
        <v>8323</v>
      </c>
      <c r="R807" t="s">
        <v>8324</v>
      </c>
      <c r="S807" s="15">
        <f t="shared" si="67"/>
        <v>40690.823055555556</v>
      </c>
      <c r="T807" s="15">
        <f t="shared" si="68"/>
        <v>40740.958333333336</v>
      </c>
      <c r="U807">
        <f t="shared" si="69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s="11" t="s">
        <v>8323</v>
      </c>
      <c r="R808" t="s">
        <v>8324</v>
      </c>
      <c r="S808" s="15">
        <f t="shared" si="67"/>
        <v>40763.691423611112</v>
      </c>
      <c r="T808" s="15">
        <f t="shared" si="68"/>
        <v>40793.691423611112</v>
      </c>
      <c r="U808">
        <f t="shared" si="69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s="11" t="s">
        <v>8323</v>
      </c>
      <c r="R809" t="s">
        <v>8324</v>
      </c>
      <c r="S809" s="15">
        <f t="shared" si="67"/>
        <v>42759.628599537042</v>
      </c>
      <c r="T809" s="15">
        <f t="shared" si="68"/>
        <v>42795.083333333328</v>
      </c>
      <c r="U809">
        <f t="shared" si="69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s="11" t="s">
        <v>8323</v>
      </c>
      <c r="R810" t="s">
        <v>8324</v>
      </c>
      <c r="S810" s="15">
        <f t="shared" si="67"/>
        <v>41962.100532407407</v>
      </c>
      <c r="T810" s="15">
        <f t="shared" si="68"/>
        <v>41995.207638888889</v>
      </c>
      <c r="U810">
        <f t="shared" si="69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s="11" t="s">
        <v>8323</v>
      </c>
      <c r="R811" t="s">
        <v>8324</v>
      </c>
      <c r="S811" s="15">
        <f t="shared" si="67"/>
        <v>41628.833680555559</v>
      </c>
      <c r="T811" s="15">
        <f t="shared" si="68"/>
        <v>41658.833680555559</v>
      </c>
      <c r="U811">
        <f t="shared" si="69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s="11" t="s">
        <v>8323</v>
      </c>
      <c r="R812" t="s">
        <v>8324</v>
      </c>
      <c r="S812" s="15">
        <f t="shared" si="67"/>
        <v>41123.056273148148</v>
      </c>
      <c r="T812" s="15">
        <f t="shared" si="68"/>
        <v>41153.056273148148</v>
      </c>
      <c r="U812">
        <f t="shared" si="69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s="11" t="s">
        <v>8323</v>
      </c>
      <c r="R813" t="s">
        <v>8324</v>
      </c>
      <c r="S813" s="15">
        <f t="shared" si="67"/>
        <v>41443.643541666665</v>
      </c>
      <c r="T813" s="15">
        <f t="shared" si="68"/>
        <v>41465.702777777777</v>
      </c>
      <c r="U813">
        <f t="shared" si="69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s="11" t="s">
        <v>8323</v>
      </c>
      <c r="R814" t="s">
        <v>8324</v>
      </c>
      <c r="S814" s="15">
        <f t="shared" si="67"/>
        <v>41282.017962962964</v>
      </c>
      <c r="T814" s="15">
        <f t="shared" si="68"/>
        <v>41334.581944444442</v>
      </c>
      <c r="U814">
        <f t="shared" si="69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s="11" t="s">
        <v>8323</v>
      </c>
      <c r="R815" t="s">
        <v>8324</v>
      </c>
      <c r="S815" s="15">
        <f t="shared" si="67"/>
        <v>41080.960243055553</v>
      </c>
      <c r="T815" s="15">
        <f t="shared" si="68"/>
        <v>41110.960243055553</v>
      </c>
      <c r="U815">
        <f t="shared" si="69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s="11" t="s">
        <v>8323</v>
      </c>
      <c r="R816" t="s">
        <v>8324</v>
      </c>
      <c r="S816" s="15">
        <f t="shared" si="67"/>
        <v>40679.743067129632</v>
      </c>
      <c r="T816" s="15">
        <f t="shared" si="68"/>
        <v>40694.75277777778</v>
      </c>
      <c r="U816">
        <f t="shared" si="69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s="11" t="s">
        <v>8323</v>
      </c>
      <c r="R817" t="s">
        <v>8324</v>
      </c>
      <c r="S817" s="15">
        <f t="shared" si="67"/>
        <v>41914.917858796296</v>
      </c>
      <c r="T817" s="15">
        <f t="shared" si="68"/>
        <v>41944.917858796296</v>
      </c>
      <c r="U817">
        <f t="shared" si="69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s="11" t="s">
        <v>8323</v>
      </c>
      <c r="R818" t="s">
        <v>8324</v>
      </c>
      <c r="S818" s="15">
        <f t="shared" si="67"/>
        <v>41341.870868055557</v>
      </c>
      <c r="T818" s="15">
        <f t="shared" si="68"/>
        <v>41373.270833333336</v>
      </c>
      <c r="U818">
        <f t="shared" si="69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s="11" t="s">
        <v>8323</v>
      </c>
      <c r="R819" t="s">
        <v>8324</v>
      </c>
      <c r="S819" s="15">
        <f t="shared" si="67"/>
        <v>40925.599664351852</v>
      </c>
      <c r="T819" s="15">
        <f t="shared" si="68"/>
        <v>40979.207638888889</v>
      </c>
      <c r="U819">
        <f t="shared" si="69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s="11" t="s">
        <v>8323</v>
      </c>
      <c r="R820" t="s">
        <v>8324</v>
      </c>
      <c r="S820" s="15">
        <f t="shared" si="67"/>
        <v>41120.882881944446</v>
      </c>
      <c r="T820" s="15">
        <f t="shared" si="68"/>
        <v>41128.709027777775</v>
      </c>
      <c r="U820">
        <f t="shared" si="69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s="11" t="s">
        <v>8323</v>
      </c>
      <c r="R821" t="s">
        <v>8324</v>
      </c>
      <c r="S821" s="15">
        <f t="shared" si="67"/>
        <v>41619.998310185183</v>
      </c>
      <c r="T821" s="15">
        <f t="shared" si="68"/>
        <v>41629.197222222225</v>
      </c>
      <c r="U821">
        <f t="shared" si="69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s="11" t="s">
        <v>8323</v>
      </c>
      <c r="R822" t="s">
        <v>8324</v>
      </c>
      <c r="S822" s="15">
        <f t="shared" si="67"/>
        <v>41768.841921296298</v>
      </c>
      <c r="T822" s="15">
        <f t="shared" si="68"/>
        <v>41799.208333333336</v>
      </c>
      <c r="U822">
        <f t="shared" si="69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s="11" t="s">
        <v>8323</v>
      </c>
      <c r="R823" t="s">
        <v>8324</v>
      </c>
      <c r="S823" s="15">
        <f t="shared" si="67"/>
        <v>42093.922048611115</v>
      </c>
      <c r="T823" s="15">
        <f t="shared" si="68"/>
        <v>42128.167361111111</v>
      </c>
      <c r="U823">
        <f t="shared" si="69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s="11" t="s">
        <v>8323</v>
      </c>
      <c r="R824" t="s">
        <v>8324</v>
      </c>
      <c r="S824" s="15">
        <f t="shared" si="67"/>
        <v>41157.947337962964</v>
      </c>
      <c r="T824" s="15">
        <f t="shared" si="68"/>
        <v>41187.947337962964</v>
      </c>
      <c r="U824">
        <f t="shared" si="69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s="11" t="s">
        <v>8323</v>
      </c>
      <c r="R825" t="s">
        <v>8324</v>
      </c>
      <c r="S825" s="15">
        <f t="shared" si="67"/>
        <v>42055.972824074073</v>
      </c>
      <c r="T825" s="15">
        <f t="shared" si="68"/>
        <v>42085.931157407409</v>
      </c>
      <c r="U825">
        <f t="shared" si="69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s="11" t="s">
        <v>8323</v>
      </c>
      <c r="R826" t="s">
        <v>8324</v>
      </c>
      <c r="S826" s="15">
        <f t="shared" si="67"/>
        <v>40250.242106481484</v>
      </c>
      <c r="T826" s="15">
        <f t="shared" si="68"/>
        <v>40286.290972222225</v>
      </c>
      <c r="U826">
        <f t="shared" si="69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s="11" t="s">
        <v>8323</v>
      </c>
      <c r="R827" t="s">
        <v>8324</v>
      </c>
      <c r="S827" s="15">
        <f t="shared" si="67"/>
        <v>41186.306527777779</v>
      </c>
      <c r="T827" s="15">
        <f t="shared" si="68"/>
        <v>41211.306527777779</v>
      </c>
      <c r="U827">
        <f t="shared" si="69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s="11" t="s">
        <v>8323</v>
      </c>
      <c r="R828" t="s">
        <v>8324</v>
      </c>
      <c r="S828" s="15">
        <f t="shared" si="67"/>
        <v>40973.038541666669</v>
      </c>
      <c r="T828" s="15">
        <f t="shared" si="68"/>
        <v>40993.996874999997</v>
      </c>
      <c r="U828">
        <f t="shared" si="69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s="11" t="s">
        <v>8323</v>
      </c>
      <c r="R829" t="s">
        <v>8324</v>
      </c>
      <c r="S829" s="15">
        <f t="shared" si="67"/>
        <v>40927.473460648151</v>
      </c>
      <c r="T829" s="15">
        <f t="shared" si="68"/>
        <v>40953.825694444444</v>
      </c>
      <c r="U829">
        <f t="shared" si="69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s="11" t="s">
        <v>8323</v>
      </c>
      <c r="R830" t="s">
        <v>8324</v>
      </c>
      <c r="S830" s="15">
        <f t="shared" si="67"/>
        <v>41073.050717592596</v>
      </c>
      <c r="T830" s="15">
        <f t="shared" si="68"/>
        <v>41085.683333333334</v>
      </c>
      <c r="U830">
        <f t="shared" si="69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s="11" t="s">
        <v>8323</v>
      </c>
      <c r="R831" t="s">
        <v>8324</v>
      </c>
      <c r="S831" s="15">
        <f t="shared" si="67"/>
        <v>42504.801388888889</v>
      </c>
      <c r="T831" s="15">
        <f t="shared" si="68"/>
        <v>42564.801388888889</v>
      </c>
      <c r="U831">
        <f t="shared" si="69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s="11" t="s">
        <v>8323</v>
      </c>
      <c r="R832" t="s">
        <v>8324</v>
      </c>
      <c r="S832" s="15">
        <f t="shared" si="67"/>
        <v>41325.525752314818</v>
      </c>
      <c r="T832" s="15">
        <f t="shared" si="68"/>
        <v>41355.484085648146</v>
      </c>
      <c r="U832">
        <f t="shared" si="69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s="11" t="s">
        <v>8323</v>
      </c>
      <c r="R833" t="s">
        <v>8324</v>
      </c>
      <c r="S833" s="15">
        <f t="shared" si="67"/>
        <v>40996.646921296298</v>
      </c>
      <c r="T833" s="15">
        <f t="shared" si="68"/>
        <v>41026.646921296298</v>
      </c>
      <c r="U833">
        <f t="shared" si="69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s="11" t="s">
        <v>8323</v>
      </c>
      <c r="R834" t="s">
        <v>8324</v>
      </c>
      <c r="S834" s="15">
        <f t="shared" si="67"/>
        <v>40869.675173611111</v>
      </c>
      <c r="T834" s="15">
        <f t="shared" si="68"/>
        <v>40929.342361111114</v>
      </c>
      <c r="U834">
        <f t="shared" si="69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si="69"/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32" hidden="1" x14ac:dyDescent="0.2">
      <c r="A862">
        <v>873</v>
      </c>
      <c r="B862" s="3" t="s">
        <v>874</v>
      </c>
      <c r="C862" s="3" t="s">
        <v>4983</v>
      </c>
      <c r="D862" s="6">
        <v>3500</v>
      </c>
      <c r="E862" s="8">
        <v>45</v>
      </c>
      <c r="F862" t="s">
        <v>8220</v>
      </c>
      <c r="G862" t="s">
        <v>8223</v>
      </c>
      <c r="H862" t="s">
        <v>8245</v>
      </c>
      <c r="I862">
        <v>1352610040</v>
      </c>
      <c r="J862">
        <v>1349150440</v>
      </c>
      <c r="K862" t="b">
        <v>0</v>
      </c>
      <c r="L862">
        <v>5</v>
      </c>
      <c r="M862" t="b">
        <v>0</v>
      </c>
      <c r="N862" t="s">
        <v>8276</v>
      </c>
      <c r="O862">
        <f t="shared" si="65"/>
        <v>1</v>
      </c>
      <c r="P862">
        <f t="shared" si="66"/>
        <v>9</v>
      </c>
      <c r="Q862" s="11" t="s">
        <v>8323</v>
      </c>
      <c r="R862" t="s">
        <v>8326</v>
      </c>
      <c r="S862" s="15">
        <f t="shared" si="67"/>
        <v>41184.167129629634</v>
      </c>
      <c r="T862" s="15">
        <f t="shared" si="68"/>
        <v>41224.208796296298</v>
      </c>
      <c r="U862">
        <f t="shared" si="69"/>
        <v>2012</v>
      </c>
    </row>
    <row r="863" spans="1:21" ht="48" hidden="1" x14ac:dyDescent="0.2">
      <c r="A863">
        <v>874</v>
      </c>
      <c r="B863" s="3" t="s">
        <v>875</v>
      </c>
      <c r="C863" s="3" t="s">
        <v>4984</v>
      </c>
      <c r="D863" s="6">
        <v>3000</v>
      </c>
      <c r="E863" s="8">
        <v>730</v>
      </c>
      <c r="F863" t="s">
        <v>8220</v>
      </c>
      <c r="G863" t="s">
        <v>8223</v>
      </c>
      <c r="H863" t="s">
        <v>8245</v>
      </c>
      <c r="I863">
        <v>1367676034</v>
      </c>
      <c r="J863">
        <v>1365084034</v>
      </c>
      <c r="K863" t="b">
        <v>0</v>
      </c>
      <c r="L863">
        <v>21</v>
      </c>
      <c r="M863" t="b">
        <v>0</v>
      </c>
      <c r="N863" t="s">
        <v>8276</v>
      </c>
      <c r="O863">
        <f t="shared" si="65"/>
        <v>24</v>
      </c>
      <c r="P863">
        <f t="shared" si="66"/>
        <v>34.76</v>
      </c>
      <c r="Q863" s="11" t="s">
        <v>8323</v>
      </c>
      <c r="R863" t="s">
        <v>8326</v>
      </c>
      <c r="S863" s="15">
        <f t="shared" si="67"/>
        <v>41368.583726851852</v>
      </c>
      <c r="T863" s="15">
        <f t="shared" si="68"/>
        <v>41398.583726851852</v>
      </c>
      <c r="U863">
        <f t="shared" si="69"/>
        <v>2013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64" hidden="1" x14ac:dyDescent="0.2">
      <c r="A865">
        <v>875</v>
      </c>
      <c r="B865" s="3" t="s">
        <v>876</v>
      </c>
      <c r="C865" s="3" t="s">
        <v>4985</v>
      </c>
      <c r="D865" s="6">
        <v>5000</v>
      </c>
      <c r="E865" s="8">
        <v>0</v>
      </c>
      <c r="F865" t="s">
        <v>8220</v>
      </c>
      <c r="G865" t="s">
        <v>8223</v>
      </c>
      <c r="H865" t="s">
        <v>8245</v>
      </c>
      <c r="I865">
        <v>1442856131</v>
      </c>
      <c r="J865">
        <v>1441128131</v>
      </c>
      <c r="K865" t="b">
        <v>0</v>
      </c>
      <c r="L865">
        <v>0</v>
      </c>
      <c r="M865" t="b">
        <v>0</v>
      </c>
      <c r="N865" t="s">
        <v>8276</v>
      </c>
      <c r="O865">
        <f t="shared" si="65"/>
        <v>0</v>
      </c>
      <c r="P865">
        <f t="shared" si="66"/>
        <v>0</v>
      </c>
      <c r="Q865" s="11" t="s">
        <v>8323</v>
      </c>
      <c r="R865" t="s">
        <v>8326</v>
      </c>
      <c r="S865" s="15">
        <f t="shared" si="67"/>
        <v>42248.723738425921</v>
      </c>
      <c r="T865" s="15">
        <f t="shared" si="68"/>
        <v>42268.723738425921</v>
      </c>
      <c r="U865">
        <f t="shared" si="69"/>
        <v>2015</v>
      </c>
    </row>
    <row r="866" spans="1:21" ht="48" hidden="1" x14ac:dyDescent="0.2">
      <c r="A866">
        <v>877</v>
      </c>
      <c r="B866" s="3" t="s">
        <v>878</v>
      </c>
      <c r="C866" s="3" t="s">
        <v>4987</v>
      </c>
      <c r="D866" s="6">
        <v>2000</v>
      </c>
      <c r="E866" s="8">
        <v>1351</v>
      </c>
      <c r="F866" t="s">
        <v>8220</v>
      </c>
      <c r="G866" t="s">
        <v>8223</v>
      </c>
      <c r="H866" t="s">
        <v>8245</v>
      </c>
      <c r="I866">
        <v>1387479360</v>
      </c>
      <c r="J866">
        <v>1384887360</v>
      </c>
      <c r="K866" t="b">
        <v>0</v>
      </c>
      <c r="L866">
        <v>29</v>
      </c>
      <c r="M866" t="b">
        <v>0</v>
      </c>
      <c r="N866" t="s">
        <v>8276</v>
      </c>
      <c r="O866">
        <f t="shared" ref="O866:O929" si="70">ROUND(E866/D866*100,0)</f>
        <v>68</v>
      </c>
      <c r="P866">
        <f t="shared" ref="P866:P929" si="71">IFERROR(ROUND(E866/L866,2),0)</f>
        <v>46.59</v>
      </c>
      <c r="Q866" s="11" t="s">
        <v>8323</v>
      </c>
      <c r="R866" t="s">
        <v>8326</v>
      </c>
      <c r="S866" s="15">
        <f t="shared" ref="S866:S929" si="72">(((J866/60)/60)/24)+DATE(1970,1,1)</f>
        <v>41597.788888888892</v>
      </c>
      <c r="T866" s="15">
        <f t="shared" ref="T866:T929" si="73">(((I866/60)/60)/24)+DATE(1970,1,1)</f>
        <v>41627.788888888892</v>
      </c>
      <c r="U866">
        <f t="shared" ref="U866:U929" si="74">YEAR(S:S)</f>
        <v>2013</v>
      </c>
    </row>
    <row r="867" spans="1:21" ht="48" hidden="1" x14ac:dyDescent="0.2">
      <c r="A867">
        <v>878</v>
      </c>
      <c r="B867" s="3" t="s">
        <v>879</v>
      </c>
      <c r="C867" s="3" t="s">
        <v>4988</v>
      </c>
      <c r="D867" s="6">
        <v>5000</v>
      </c>
      <c r="E867" s="8">
        <v>65</v>
      </c>
      <c r="F867" t="s">
        <v>8220</v>
      </c>
      <c r="G867" t="s">
        <v>8223</v>
      </c>
      <c r="H867" t="s">
        <v>8245</v>
      </c>
      <c r="I867">
        <v>1293082524</v>
      </c>
      <c r="J867">
        <v>1290490524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1</v>
      </c>
      <c r="P867">
        <f t="shared" si="71"/>
        <v>32.5</v>
      </c>
      <c r="Q867" s="11" t="s">
        <v>8323</v>
      </c>
      <c r="R867" t="s">
        <v>8326</v>
      </c>
      <c r="S867" s="15">
        <f t="shared" si="72"/>
        <v>40505.232916666668</v>
      </c>
      <c r="T867" s="15">
        <f t="shared" si="73"/>
        <v>40535.232916666668</v>
      </c>
      <c r="U867">
        <f t="shared" si="74"/>
        <v>2010</v>
      </c>
    </row>
    <row r="868" spans="1:21" ht="48" hidden="1" x14ac:dyDescent="0.2">
      <c r="A868">
        <v>879</v>
      </c>
      <c r="B868" s="3" t="s">
        <v>880</v>
      </c>
      <c r="C868" s="3" t="s">
        <v>4989</v>
      </c>
      <c r="D868" s="6">
        <v>2100</v>
      </c>
      <c r="E868" s="8">
        <v>644</v>
      </c>
      <c r="F868" t="s">
        <v>8220</v>
      </c>
      <c r="G868" t="s">
        <v>8223</v>
      </c>
      <c r="H868" t="s">
        <v>8245</v>
      </c>
      <c r="I868">
        <v>1338321305</v>
      </c>
      <c r="J868">
        <v>1336506905</v>
      </c>
      <c r="K868" t="b">
        <v>0</v>
      </c>
      <c r="L868">
        <v>30</v>
      </c>
      <c r="M868" t="b">
        <v>0</v>
      </c>
      <c r="N868" t="s">
        <v>8276</v>
      </c>
      <c r="O868">
        <f t="shared" si="70"/>
        <v>31</v>
      </c>
      <c r="P868">
        <f t="shared" si="71"/>
        <v>21.47</v>
      </c>
      <c r="Q868" s="11" t="s">
        <v>8323</v>
      </c>
      <c r="R868" t="s">
        <v>8326</v>
      </c>
      <c r="S868" s="15">
        <f t="shared" si="72"/>
        <v>41037.829918981479</v>
      </c>
      <c r="T868" s="15">
        <f t="shared" si="73"/>
        <v>41058.829918981479</v>
      </c>
      <c r="U868">
        <f t="shared" si="74"/>
        <v>2012</v>
      </c>
    </row>
    <row r="869" spans="1:21" ht="48" hidden="1" x14ac:dyDescent="0.2">
      <c r="A869">
        <v>880</v>
      </c>
      <c r="B869" s="3" t="s">
        <v>881</v>
      </c>
      <c r="C869" s="3" t="s">
        <v>4990</v>
      </c>
      <c r="D869" s="6">
        <v>3780</v>
      </c>
      <c r="E869" s="8">
        <v>113</v>
      </c>
      <c r="F869" t="s">
        <v>8220</v>
      </c>
      <c r="G869" t="s">
        <v>8223</v>
      </c>
      <c r="H869" t="s">
        <v>8245</v>
      </c>
      <c r="I869">
        <v>1351582938</v>
      </c>
      <c r="J869">
        <v>1348731738</v>
      </c>
      <c r="K869" t="b">
        <v>0</v>
      </c>
      <c r="L869">
        <v>8</v>
      </c>
      <c r="M869" t="b">
        <v>0</v>
      </c>
      <c r="N869" t="s">
        <v>8277</v>
      </c>
      <c r="O869">
        <f t="shared" si="70"/>
        <v>3</v>
      </c>
      <c r="P869">
        <f t="shared" si="71"/>
        <v>14.13</v>
      </c>
      <c r="Q869" s="11" t="s">
        <v>8323</v>
      </c>
      <c r="R869" t="s">
        <v>8327</v>
      </c>
      <c r="S869" s="15">
        <f t="shared" si="72"/>
        <v>41179.32104166667</v>
      </c>
      <c r="T869" s="15">
        <f t="shared" si="73"/>
        <v>41212.32104166667</v>
      </c>
      <c r="U869">
        <f t="shared" si="74"/>
        <v>2012</v>
      </c>
    </row>
    <row r="870" spans="1:21" ht="48" hidden="1" x14ac:dyDescent="0.2">
      <c r="A870">
        <v>881</v>
      </c>
      <c r="B870" s="3" t="s">
        <v>882</v>
      </c>
      <c r="C870" s="3" t="s">
        <v>4991</v>
      </c>
      <c r="D870" s="6">
        <v>3750</v>
      </c>
      <c r="E870" s="8">
        <v>30</v>
      </c>
      <c r="F870" t="s">
        <v>8220</v>
      </c>
      <c r="G870" t="s">
        <v>8223</v>
      </c>
      <c r="H870" t="s">
        <v>8245</v>
      </c>
      <c r="I870">
        <v>1326520886</v>
      </c>
      <c r="J870">
        <v>1322632886</v>
      </c>
      <c r="K870" t="b">
        <v>0</v>
      </c>
      <c r="L870">
        <v>1</v>
      </c>
      <c r="M870" t="b">
        <v>0</v>
      </c>
      <c r="N870" t="s">
        <v>8277</v>
      </c>
      <c r="O870">
        <f t="shared" si="70"/>
        <v>1</v>
      </c>
      <c r="P870">
        <f t="shared" si="71"/>
        <v>30</v>
      </c>
      <c r="Q870" s="11" t="s">
        <v>8323</v>
      </c>
      <c r="R870" t="s">
        <v>8327</v>
      </c>
      <c r="S870" s="15">
        <f t="shared" si="72"/>
        <v>40877.25099537037</v>
      </c>
      <c r="T870" s="15">
        <f t="shared" si="73"/>
        <v>40922.25099537037</v>
      </c>
      <c r="U870">
        <f t="shared" si="74"/>
        <v>2011</v>
      </c>
    </row>
    <row r="871" spans="1:21" ht="48" hidden="1" x14ac:dyDescent="0.2">
      <c r="A871">
        <v>882</v>
      </c>
      <c r="B871" s="3" t="s">
        <v>883</v>
      </c>
      <c r="C871" s="3" t="s">
        <v>4992</v>
      </c>
      <c r="D871" s="6">
        <v>1500</v>
      </c>
      <c r="E871" s="8">
        <v>302</v>
      </c>
      <c r="F871" t="s">
        <v>8220</v>
      </c>
      <c r="G871" t="s">
        <v>8223</v>
      </c>
      <c r="H871" t="s">
        <v>8245</v>
      </c>
      <c r="I871">
        <v>1315341550</v>
      </c>
      <c r="J871">
        <v>1312490350</v>
      </c>
      <c r="K871" t="b">
        <v>0</v>
      </c>
      <c r="L871">
        <v>14</v>
      </c>
      <c r="M871" t="b">
        <v>0</v>
      </c>
      <c r="N871" t="s">
        <v>8277</v>
      </c>
      <c r="O871">
        <f t="shared" si="70"/>
        <v>20</v>
      </c>
      <c r="P871">
        <f t="shared" si="71"/>
        <v>21.57</v>
      </c>
      <c r="Q871" s="11" t="s">
        <v>8323</v>
      </c>
      <c r="R871" t="s">
        <v>8327</v>
      </c>
      <c r="S871" s="15">
        <f t="shared" si="72"/>
        <v>40759.860532407409</v>
      </c>
      <c r="T871" s="15">
        <f t="shared" si="73"/>
        <v>40792.860532407409</v>
      </c>
      <c r="U871">
        <f t="shared" si="74"/>
        <v>2011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 s="11" t="s">
        <v>8323</v>
      </c>
      <c r="R872" t="s">
        <v>8326</v>
      </c>
      <c r="S872" s="15">
        <f t="shared" si="72"/>
        <v>41488.022256944445</v>
      </c>
      <c r="T872" s="15">
        <f t="shared" si="73"/>
        <v>41518.022256944445</v>
      </c>
      <c r="U872">
        <f t="shared" si="74"/>
        <v>2013</v>
      </c>
    </row>
    <row r="873" spans="1:21" ht="48" hidden="1" x14ac:dyDescent="0.2">
      <c r="A873">
        <v>883</v>
      </c>
      <c r="B873" s="3" t="s">
        <v>884</v>
      </c>
      <c r="C873" s="3" t="s">
        <v>4993</v>
      </c>
      <c r="D873" s="6">
        <v>5000</v>
      </c>
      <c r="E873" s="8">
        <v>2001</v>
      </c>
      <c r="F873" t="s">
        <v>8220</v>
      </c>
      <c r="G873" t="s">
        <v>8223</v>
      </c>
      <c r="H873" t="s">
        <v>8245</v>
      </c>
      <c r="I873">
        <v>1456957635</v>
      </c>
      <c r="J873">
        <v>1451773635</v>
      </c>
      <c r="K873" t="b">
        <v>0</v>
      </c>
      <c r="L873">
        <v>24</v>
      </c>
      <c r="M873" t="b">
        <v>0</v>
      </c>
      <c r="N873" t="s">
        <v>8277</v>
      </c>
      <c r="O873">
        <f t="shared" si="70"/>
        <v>40</v>
      </c>
      <c r="P873">
        <f t="shared" si="71"/>
        <v>83.38</v>
      </c>
      <c r="Q873" s="11" t="s">
        <v>8323</v>
      </c>
      <c r="R873" t="s">
        <v>8327</v>
      </c>
      <c r="S873" s="15">
        <f t="shared" si="72"/>
        <v>42371.935590277775</v>
      </c>
      <c r="T873" s="15">
        <f t="shared" si="73"/>
        <v>42431.935590277775</v>
      </c>
      <c r="U873">
        <f t="shared" si="74"/>
        <v>2016</v>
      </c>
    </row>
    <row r="874" spans="1:21" ht="48" hidden="1" x14ac:dyDescent="0.2">
      <c r="A874">
        <v>884</v>
      </c>
      <c r="B874" s="3" t="s">
        <v>885</v>
      </c>
      <c r="C874" s="3" t="s">
        <v>4994</v>
      </c>
      <c r="D874" s="6">
        <v>2000</v>
      </c>
      <c r="E874" s="8">
        <v>20</v>
      </c>
      <c r="F874" t="s">
        <v>8220</v>
      </c>
      <c r="G874" t="s">
        <v>8223</v>
      </c>
      <c r="H874" t="s">
        <v>8245</v>
      </c>
      <c r="I874">
        <v>1336789860</v>
      </c>
      <c r="J874">
        <v>1331666146</v>
      </c>
      <c r="K874" t="b">
        <v>0</v>
      </c>
      <c r="L874">
        <v>2</v>
      </c>
      <c r="M874" t="b">
        <v>0</v>
      </c>
      <c r="N874" t="s">
        <v>8277</v>
      </c>
      <c r="O874">
        <f t="shared" si="70"/>
        <v>1</v>
      </c>
      <c r="P874">
        <f t="shared" si="71"/>
        <v>10</v>
      </c>
      <c r="Q874" s="11" t="s">
        <v>8323</v>
      </c>
      <c r="R874" t="s">
        <v>8327</v>
      </c>
      <c r="S874" s="15">
        <f t="shared" si="72"/>
        <v>40981.802615740737</v>
      </c>
      <c r="T874" s="15">
        <f t="shared" si="73"/>
        <v>41041.104861111111</v>
      </c>
      <c r="U874">
        <f t="shared" si="74"/>
        <v>2012</v>
      </c>
    </row>
    <row r="875" spans="1:21" ht="48" hidden="1" x14ac:dyDescent="0.2">
      <c r="A875">
        <v>885</v>
      </c>
      <c r="B875" s="3" t="s">
        <v>886</v>
      </c>
      <c r="C875" s="3" t="s">
        <v>4995</v>
      </c>
      <c r="D875" s="6">
        <v>1000</v>
      </c>
      <c r="E875" s="8">
        <v>750</v>
      </c>
      <c r="F875" t="s">
        <v>8220</v>
      </c>
      <c r="G875" t="s">
        <v>8223</v>
      </c>
      <c r="H875" t="s">
        <v>8245</v>
      </c>
      <c r="I875">
        <v>1483137311</v>
      </c>
      <c r="J875">
        <v>1481322911</v>
      </c>
      <c r="K875" t="b">
        <v>0</v>
      </c>
      <c r="L875">
        <v>21</v>
      </c>
      <c r="M875" t="b">
        <v>0</v>
      </c>
      <c r="N875" t="s">
        <v>8277</v>
      </c>
      <c r="O875">
        <f t="shared" si="70"/>
        <v>75</v>
      </c>
      <c r="P875">
        <f t="shared" si="71"/>
        <v>35.71</v>
      </c>
      <c r="Q875" s="11" t="s">
        <v>8323</v>
      </c>
      <c r="R875" t="s">
        <v>8327</v>
      </c>
      <c r="S875" s="15">
        <f t="shared" si="72"/>
        <v>42713.941099537042</v>
      </c>
      <c r="T875" s="15">
        <f t="shared" si="73"/>
        <v>42734.941099537042</v>
      </c>
      <c r="U875">
        <f t="shared" si="74"/>
        <v>2016</v>
      </c>
    </row>
    <row r="876" spans="1:21" ht="48" hidden="1" x14ac:dyDescent="0.2">
      <c r="A876">
        <v>886</v>
      </c>
      <c r="B876" s="3" t="s">
        <v>887</v>
      </c>
      <c r="C876" s="3" t="s">
        <v>4996</v>
      </c>
      <c r="D876" s="6">
        <v>500</v>
      </c>
      <c r="E876" s="8">
        <v>205</v>
      </c>
      <c r="F876" t="s">
        <v>8220</v>
      </c>
      <c r="G876" t="s">
        <v>8223</v>
      </c>
      <c r="H876" t="s">
        <v>8245</v>
      </c>
      <c r="I876">
        <v>1473972813</v>
      </c>
      <c r="J876">
        <v>1471812813</v>
      </c>
      <c r="K876" t="b">
        <v>0</v>
      </c>
      <c r="L876">
        <v>7</v>
      </c>
      <c r="M876" t="b">
        <v>0</v>
      </c>
      <c r="N876" t="s">
        <v>8277</v>
      </c>
      <c r="O876">
        <f t="shared" si="70"/>
        <v>41</v>
      </c>
      <c r="P876">
        <f t="shared" si="71"/>
        <v>29.29</v>
      </c>
      <c r="Q876" s="11" t="s">
        <v>8323</v>
      </c>
      <c r="R876" t="s">
        <v>8327</v>
      </c>
      <c r="S876" s="15">
        <f t="shared" si="72"/>
        <v>42603.870520833334</v>
      </c>
      <c r="T876" s="15">
        <f t="shared" si="73"/>
        <v>42628.870520833334</v>
      </c>
      <c r="U876">
        <f t="shared" si="74"/>
        <v>2016</v>
      </c>
    </row>
    <row r="877" spans="1:21" ht="48" hidden="1" x14ac:dyDescent="0.2">
      <c r="A877">
        <v>887</v>
      </c>
      <c r="B877" s="3" t="s">
        <v>888</v>
      </c>
      <c r="C877" s="3" t="s">
        <v>4997</v>
      </c>
      <c r="D877" s="6">
        <v>1000</v>
      </c>
      <c r="E877" s="8">
        <v>0</v>
      </c>
      <c r="F877" t="s">
        <v>8220</v>
      </c>
      <c r="G877" t="s">
        <v>8223</v>
      </c>
      <c r="H877" t="s">
        <v>8245</v>
      </c>
      <c r="I877">
        <v>1338159655</v>
      </c>
      <c r="J877">
        <v>1335567655</v>
      </c>
      <c r="K877" t="b">
        <v>0</v>
      </c>
      <c r="L877">
        <v>0</v>
      </c>
      <c r="M877" t="b">
        <v>0</v>
      </c>
      <c r="N877" t="s">
        <v>8277</v>
      </c>
      <c r="O877">
        <f t="shared" si="70"/>
        <v>0</v>
      </c>
      <c r="P877">
        <f t="shared" si="71"/>
        <v>0</v>
      </c>
      <c r="Q877" s="11" t="s">
        <v>8323</v>
      </c>
      <c r="R877" t="s">
        <v>8327</v>
      </c>
      <c r="S877" s="15">
        <f t="shared" si="72"/>
        <v>41026.958969907406</v>
      </c>
      <c r="T877" s="15">
        <f t="shared" si="73"/>
        <v>41056.958969907406</v>
      </c>
      <c r="U877">
        <f t="shared" si="74"/>
        <v>2012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 s="11" t="s">
        <v>8323</v>
      </c>
      <c r="R878" t="s">
        <v>8326</v>
      </c>
      <c r="S878" s="15">
        <f t="shared" si="72"/>
        <v>41276.496840277774</v>
      </c>
      <c r="T878" s="15">
        <f t="shared" si="73"/>
        <v>41309.496840277774</v>
      </c>
      <c r="U878">
        <f t="shared" si="74"/>
        <v>2013</v>
      </c>
    </row>
    <row r="879" spans="1:21" ht="48" hidden="1" x14ac:dyDescent="0.2">
      <c r="A879">
        <v>888</v>
      </c>
      <c r="B879" s="3" t="s">
        <v>889</v>
      </c>
      <c r="C879" s="3" t="s">
        <v>4998</v>
      </c>
      <c r="D879" s="6">
        <v>1000</v>
      </c>
      <c r="E879" s="8">
        <v>72</v>
      </c>
      <c r="F879" t="s">
        <v>8220</v>
      </c>
      <c r="G879" t="s">
        <v>8223</v>
      </c>
      <c r="H879" t="s">
        <v>8245</v>
      </c>
      <c r="I879">
        <v>1314856800</v>
      </c>
      <c r="J879">
        <v>1311789885</v>
      </c>
      <c r="K879" t="b">
        <v>0</v>
      </c>
      <c r="L879">
        <v>4</v>
      </c>
      <c r="M879" t="b">
        <v>0</v>
      </c>
      <c r="N879" t="s">
        <v>8277</v>
      </c>
      <c r="O879">
        <f t="shared" si="70"/>
        <v>7</v>
      </c>
      <c r="P879">
        <f t="shared" si="71"/>
        <v>18</v>
      </c>
      <c r="Q879" s="11" t="s">
        <v>8323</v>
      </c>
      <c r="R879" t="s">
        <v>8327</v>
      </c>
      <c r="S879" s="15">
        <f t="shared" si="72"/>
        <v>40751.753298611111</v>
      </c>
      <c r="T879" s="15">
        <f t="shared" si="73"/>
        <v>40787.25</v>
      </c>
      <c r="U879">
        <f t="shared" si="74"/>
        <v>2011</v>
      </c>
    </row>
    <row r="880" spans="1:21" ht="48" hidden="1" x14ac:dyDescent="0.2">
      <c r="A880">
        <v>889</v>
      </c>
      <c r="B880" s="3" t="s">
        <v>890</v>
      </c>
      <c r="C880" s="3" t="s">
        <v>4999</v>
      </c>
      <c r="D880" s="6">
        <v>25000</v>
      </c>
      <c r="E880" s="8">
        <v>2360.3200000000002</v>
      </c>
      <c r="F880" t="s">
        <v>8220</v>
      </c>
      <c r="G880" t="s">
        <v>8223</v>
      </c>
      <c r="H880" t="s">
        <v>8245</v>
      </c>
      <c r="I880">
        <v>1412534943</v>
      </c>
      <c r="J880">
        <v>1409942943</v>
      </c>
      <c r="K880" t="b">
        <v>0</v>
      </c>
      <c r="L880">
        <v>32</v>
      </c>
      <c r="M880" t="b">
        <v>0</v>
      </c>
      <c r="N880" t="s">
        <v>8277</v>
      </c>
      <c r="O880">
        <f t="shared" si="70"/>
        <v>9</v>
      </c>
      <c r="P880">
        <f t="shared" si="71"/>
        <v>73.760000000000005</v>
      </c>
      <c r="Q880" s="11" t="s">
        <v>8323</v>
      </c>
      <c r="R880" t="s">
        <v>8327</v>
      </c>
      <c r="S880" s="15">
        <f t="shared" si="72"/>
        <v>41887.784062500003</v>
      </c>
      <c r="T880" s="15">
        <f t="shared" si="73"/>
        <v>41917.784062500003</v>
      </c>
      <c r="U880">
        <f t="shared" si="74"/>
        <v>2014</v>
      </c>
    </row>
    <row r="881" spans="1:21" ht="48" hidden="1" x14ac:dyDescent="0.2">
      <c r="A881">
        <v>890</v>
      </c>
      <c r="B881" s="3" t="s">
        <v>891</v>
      </c>
      <c r="C881" s="3" t="s">
        <v>5000</v>
      </c>
      <c r="D881" s="6">
        <v>3000</v>
      </c>
      <c r="E881" s="8">
        <v>125</v>
      </c>
      <c r="F881" t="s">
        <v>8220</v>
      </c>
      <c r="G881" t="s">
        <v>8223</v>
      </c>
      <c r="H881" t="s">
        <v>8245</v>
      </c>
      <c r="I881">
        <v>1385055979</v>
      </c>
      <c r="J881">
        <v>1382460379</v>
      </c>
      <c r="K881" t="b">
        <v>0</v>
      </c>
      <c r="L881">
        <v>4</v>
      </c>
      <c r="M881" t="b">
        <v>0</v>
      </c>
      <c r="N881" t="s">
        <v>8277</v>
      </c>
      <c r="O881">
        <f t="shared" si="70"/>
        <v>4</v>
      </c>
      <c r="P881">
        <f t="shared" si="71"/>
        <v>31.25</v>
      </c>
      <c r="Q881" s="11" t="s">
        <v>8323</v>
      </c>
      <c r="R881" t="s">
        <v>8327</v>
      </c>
      <c r="S881" s="15">
        <f t="shared" si="72"/>
        <v>41569.698831018519</v>
      </c>
      <c r="T881" s="15">
        <f t="shared" si="73"/>
        <v>41599.740497685183</v>
      </c>
      <c r="U881">
        <f t="shared" si="74"/>
        <v>2013</v>
      </c>
    </row>
    <row r="882" spans="1:21" ht="48" hidden="1" x14ac:dyDescent="0.2">
      <c r="A882">
        <v>891</v>
      </c>
      <c r="B882" s="3" t="s">
        <v>892</v>
      </c>
      <c r="C882" s="3" t="s">
        <v>5001</v>
      </c>
      <c r="D882" s="6">
        <v>8000</v>
      </c>
      <c r="E882" s="8">
        <v>260</v>
      </c>
      <c r="F882" t="s">
        <v>8220</v>
      </c>
      <c r="G882" t="s">
        <v>8223</v>
      </c>
      <c r="H882" t="s">
        <v>8245</v>
      </c>
      <c r="I882">
        <v>1408581930</v>
      </c>
      <c r="J882">
        <v>1405989930</v>
      </c>
      <c r="K882" t="b">
        <v>0</v>
      </c>
      <c r="L882">
        <v>9</v>
      </c>
      <c r="M882" t="b">
        <v>0</v>
      </c>
      <c r="N882" t="s">
        <v>8277</v>
      </c>
      <c r="O882">
        <f t="shared" si="70"/>
        <v>3</v>
      </c>
      <c r="P882">
        <f t="shared" si="71"/>
        <v>28.89</v>
      </c>
      <c r="Q882" s="11" t="s">
        <v>8323</v>
      </c>
      <c r="R882" t="s">
        <v>8327</v>
      </c>
      <c r="S882" s="15">
        <f t="shared" si="72"/>
        <v>41842.031597222223</v>
      </c>
      <c r="T882" s="15">
        <f t="shared" si="73"/>
        <v>41872.031597222223</v>
      </c>
      <c r="U882">
        <f t="shared" si="74"/>
        <v>2014</v>
      </c>
    </row>
    <row r="883" spans="1:21" ht="48" hidden="1" x14ac:dyDescent="0.2">
      <c r="A883">
        <v>892</v>
      </c>
      <c r="B883" s="3" t="s">
        <v>893</v>
      </c>
      <c r="C883" s="3" t="s">
        <v>5002</v>
      </c>
      <c r="D883" s="6">
        <v>6000</v>
      </c>
      <c r="E883" s="8">
        <v>2445</v>
      </c>
      <c r="F883" t="s">
        <v>8220</v>
      </c>
      <c r="G883" t="s">
        <v>8223</v>
      </c>
      <c r="H883" t="s">
        <v>8245</v>
      </c>
      <c r="I883">
        <v>1280635200</v>
      </c>
      <c r="J883">
        <v>1273121283</v>
      </c>
      <c r="K883" t="b">
        <v>0</v>
      </c>
      <c r="L883">
        <v>17</v>
      </c>
      <c r="M883" t="b">
        <v>0</v>
      </c>
      <c r="N883" t="s">
        <v>8277</v>
      </c>
      <c r="O883">
        <f t="shared" si="70"/>
        <v>41</v>
      </c>
      <c r="P883">
        <f t="shared" si="71"/>
        <v>143.82</v>
      </c>
      <c r="Q883" s="11" t="s">
        <v>8323</v>
      </c>
      <c r="R883" t="s">
        <v>8327</v>
      </c>
      <c r="S883" s="15">
        <f t="shared" si="72"/>
        <v>40304.20003472222</v>
      </c>
      <c r="T883" s="15">
        <f t="shared" si="73"/>
        <v>40391.166666666664</v>
      </c>
      <c r="U883">
        <f t="shared" si="74"/>
        <v>2010</v>
      </c>
    </row>
    <row r="884" spans="1:21" ht="48" hidden="1" x14ac:dyDescent="0.2">
      <c r="A884">
        <v>893</v>
      </c>
      <c r="B884" s="3" t="s">
        <v>894</v>
      </c>
      <c r="C884" s="3" t="s">
        <v>5003</v>
      </c>
      <c r="D884" s="6">
        <v>2000</v>
      </c>
      <c r="E884" s="8">
        <v>200</v>
      </c>
      <c r="F884" t="s">
        <v>8220</v>
      </c>
      <c r="G884" t="s">
        <v>8223</v>
      </c>
      <c r="H884" t="s">
        <v>8245</v>
      </c>
      <c r="I884">
        <v>1427920363</v>
      </c>
      <c r="J884">
        <v>1425331963</v>
      </c>
      <c r="K884" t="b">
        <v>0</v>
      </c>
      <c r="L884">
        <v>5</v>
      </c>
      <c r="M884" t="b">
        <v>0</v>
      </c>
      <c r="N884" t="s">
        <v>8277</v>
      </c>
      <c r="O884">
        <f t="shared" si="70"/>
        <v>10</v>
      </c>
      <c r="P884">
        <f t="shared" si="71"/>
        <v>40</v>
      </c>
      <c r="Q884" s="11" t="s">
        <v>8323</v>
      </c>
      <c r="R884" t="s">
        <v>8327</v>
      </c>
      <c r="S884" s="15">
        <f t="shared" si="72"/>
        <v>42065.897719907407</v>
      </c>
      <c r="T884" s="15">
        <f t="shared" si="73"/>
        <v>42095.856053240743</v>
      </c>
      <c r="U884">
        <f t="shared" si="74"/>
        <v>2015</v>
      </c>
    </row>
    <row r="885" spans="1:21" ht="48" hidden="1" x14ac:dyDescent="0.2">
      <c r="A885">
        <v>894</v>
      </c>
      <c r="B885" s="3" t="s">
        <v>895</v>
      </c>
      <c r="C885" s="3" t="s">
        <v>5004</v>
      </c>
      <c r="D885" s="6">
        <v>20000</v>
      </c>
      <c r="E885" s="8">
        <v>7834</v>
      </c>
      <c r="F885" t="s">
        <v>8220</v>
      </c>
      <c r="G885" t="s">
        <v>8223</v>
      </c>
      <c r="H885" t="s">
        <v>8245</v>
      </c>
      <c r="I885">
        <v>1465169610</v>
      </c>
      <c r="J885">
        <v>1462577610</v>
      </c>
      <c r="K885" t="b">
        <v>0</v>
      </c>
      <c r="L885">
        <v>53</v>
      </c>
      <c r="M885" t="b">
        <v>0</v>
      </c>
      <c r="N885" t="s">
        <v>8277</v>
      </c>
      <c r="O885">
        <f t="shared" si="70"/>
        <v>39</v>
      </c>
      <c r="P885">
        <f t="shared" si="71"/>
        <v>147.81</v>
      </c>
      <c r="Q885" s="11" t="s">
        <v>8323</v>
      </c>
      <c r="R885" t="s">
        <v>8327</v>
      </c>
      <c r="S885" s="15">
        <f t="shared" si="72"/>
        <v>42496.981597222228</v>
      </c>
      <c r="T885" s="15">
        <f t="shared" si="73"/>
        <v>42526.981597222228</v>
      </c>
      <c r="U885">
        <f t="shared" si="74"/>
        <v>2016</v>
      </c>
    </row>
    <row r="886" spans="1:21" ht="48" hidden="1" x14ac:dyDescent="0.2">
      <c r="A886">
        <v>895</v>
      </c>
      <c r="B886" s="3" t="s">
        <v>896</v>
      </c>
      <c r="C886" s="3" t="s">
        <v>5005</v>
      </c>
      <c r="D886" s="6">
        <v>8000</v>
      </c>
      <c r="E886" s="8">
        <v>195</v>
      </c>
      <c r="F886" t="s">
        <v>8220</v>
      </c>
      <c r="G886" t="s">
        <v>8223</v>
      </c>
      <c r="H886" t="s">
        <v>8245</v>
      </c>
      <c r="I886">
        <v>1287975829</v>
      </c>
      <c r="J886">
        <v>1284087829</v>
      </c>
      <c r="K886" t="b">
        <v>0</v>
      </c>
      <c r="L886">
        <v>7</v>
      </c>
      <c r="M886" t="b">
        <v>0</v>
      </c>
      <c r="N886" t="s">
        <v>8277</v>
      </c>
      <c r="O886">
        <f t="shared" si="70"/>
        <v>2</v>
      </c>
      <c r="P886">
        <f t="shared" si="71"/>
        <v>27.86</v>
      </c>
      <c r="Q886" s="11" t="s">
        <v>8323</v>
      </c>
      <c r="R886" t="s">
        <v>8327</v>
      </c>
      <c r="S886" s="15">
        <f t="shared" si="72"/>
        <v>40431.127650462964</v>
      </c>
      <c r="T886" s="15">
        <f t="shared" si="73"/>
        <v>40476.127650462964</v>
      </c>
      <c r="U886">
        <f t="shared" si="74"/>
        <v>2010</v>
      </c>
    </row>
    <row r="887" spans="1:21" ht="48" hidden="1" x14ac:dyDescent="0.2">
      <c r="A887">
        <v>896</v>
      </c>
      <c r="B887" s="3" t="s">
        <v>897</v>
      </c>
      <c r="C887" s="3" t="s">
        <v>5006</v>
      </c>
      <c r="D887" s="6">
        <v>8000</v>
      </c>
      <c r="E887" s="8">
        <v>3200</v>
      </c>
      <c r="F887" t="s">
        <v>8220</v>
      </c>
      <c r="G887" t="s">
        <v>8223</v>
      </c>
      <c r="H887" t="s">
        <v>8245</v>
      </c>
      <c r="I887">
        <v>1440734400</v>
      </c>
      <c r="J887">
        <v>1438549026</v>
      </c>
      <c r="K887" t="b">
        <v>0</v>
      </c>
      <c r="L887">
        <v>72</v>
      </c>
      <c r="M887" t="b">
        <v>0</v>
      </c>
      <c r="N887" t="s">
        <v>8277</v>
      </c>
      <c r="O887">
        <f t="shared" si="70"/>
        <v>40</v>
      </c>
      <c r="P887">
        <f t="shared" si="71"/>
        <v>44.44</v>
      </c>
      <c r="Q887" s="11" t="s">
        <v>8323</v>
      </c>
      <c r="R887" t="s">
        <v>8327</v>
      </c>
      <c r="S887" s="15">
        <f t="shared" si="72"/>
        <v>42218.872986111113</v>
      </c>
      <c r="T887" s="15">
        <f t="shared" si="73"/>
        <v>42244.166666666672</v>
      </c>
      <c r="U887">
        <f t="shared" si="74"/>
        <v>2015</v>
      </c>
    </row>
    <row r="888" spans="1:21" ht="48" hidden="1" x14ac:dyDescent="0.2">
      <c r="A888">
        <v>897</v>
      </c>
      <c r="B888" s="3" t="s">
        <v>898</v>
      </c>
      <c r="C888" s="3" t="s">
        <v>5007</v>
      </c>
      <c r="D888" s="6">
        <v>3000</v>
      </c>
      <c r="E888" s="8">
        <v>0</v>
      </c>
      <c r="F888" t="s">
        <v>8220</v>
      </c>
      <c r="G888" t="s">
        <v>8223</v>
      </c>
      <c r="H888" t="s">
        <v>8245</v>
      </c>
      <c r="I888">
        <v>1354123908</v>
      </c>
      <c r="J888">
        <v>1351528308</v>
      </c>
      <c r="K888" t="b">
        <v>0</v>
      </c>
      <c r="L888">
        <v>0</v>
      </c>
      <c r="M888" t="b">
        <v>0</v>
      </c>
      <c r="N888" t="s">
        <v>8277</v>
      </c>
      <c r="O888">
        <f t="shared" si="70"/>
        <v>0</v>
      </c>
      <c r="P888">
        <f t="shared" si="71"/>
        <v>0</v>
      </c>
      <c r="Q888" s="11" t="s">
        <v>8323</v>
      </c>
      <c r="R888" t="s">
        <v>8327</v>
      </c>
      <c r="S888" s="15">
        <f t="shared" si="72"/>
        <v>41211.688750000001</v>
      </c>
      <c r="T888" s="15">
        <f t="shared" si="73"/>
        <v>41241.730416666665</v>
      </c>
      <c r="U888">
        <f t="shared" si="74"/>
        <v>2012</v>
      </c>
    </row>
    <row r="889" spans="1:21" ht="48" hidden="1" x14ac:dyDescent="0.2">
      <c r="A889">
        <v>898</v>
      </c>
      <c r="B889" s="3" t="s">
        <v>899</v>
      </c>
      <c r="C889" s="3" t="s">
        <v>5008</v>
      </c>
      <c r="D889" s="6">
        <v>2500</v>
      </c>
      <c r="E889" s="8">
        <v>70</v>
      </c>
      <c r="F889" t="s">
        <v>8220</v>
      </c>
      <c r="G889" t="s">
        <v>8223</v>
      </c>
      <c r="H889" t="s">
        <v>8245</v>
      </c>
      <c r="I889">
        <v>1326651110</v>
      </c>
      <c r="J889">
        <v>1322763110</v>
      </c>
      <c r="K889" t="b">
        <v>0</v>
      </c>
      <c r="L889">
        <v>2</v>
      </c>
      <c r="M889" t="b">
        <v>0</v>
      </c>
      <c r="N889" t="s">
        <v>8277</v>
      </c>
      <c r="O889">
        <f t="shared" si="70"/>
        <v>3</v>
      </c>
      <c r="P889">
        <f t="shared" si="71"/>
        <v>35</v>
      </c>
      <c r="Q889" s="11" t="s">
        <v>8323</v>
      </c>
      <c r="R889" t="s">
        <v>8327</v>
      </c>
      <c r="S889" s="15">
        <f t="shared" si="72"/>
        <v>40878.758217592593</v>
      </c>
      <c r="T889" s="15">
        <f t="shared" si="73"/>
        <v>40923.758217592593</v>
      </c>
      <c r="U889">
        <f t="shared" si="74"/>
        <v>2011</v>
      </c>
    </row>
    <row r="890" spans="1:21" ht="48" hidden="1" x14ac:dyDescent="0.2">
      <c r="A890">
        <v>899</v>
      </c>
      <c r="B890" s="3" t="s">
        <v>900</v>
      </c>
      <c r="C890" s="3" t="s">
        <v>5009</v>
      </c>
      <c r="D890" s="6">
        <v>750</v>
      </c>
      <c r="E890" s="8">
        <v>280</v>
      </c>
      <c r="F890" t="s">
        <v>8220</v>
      </c>
      <c r="G890" t="s">
        <v>8223</v>
      </c>
      <c r="H890" t="s">
        <v>8245</v>
      </c>
      <c r="I890">
        <v>1306549362</v>
      </c>
      <c r="J890">
        <v>1302661362</v>
      </c>
      <c r="K890" t="b">
        <v>0</v>
      </c>
      <c r="L890">
        <v>8</v>
      </c>
      <c r="M890" t="b">
        <v>0</v>
      </c>
      <c r="N890" t="s">
        <v>8277</v>
      </c>
      <c r="O890">
        <f t="shared" si="70"/>
        <v>37</v>
      </c>
      <c r="P890">
        <f t="shared" si="71"/>
        <v>35</v>
      </c>
      <c r="Q890" s="11" t="s">
        <v>8323</v>
      </c>
      <c r="R890" t="s">
        <v>8327</v>
      </c>
      <c r="S890" s="15">
        <f t="shared" si="72"/>
        <v>40646.099097222221</v>
      </c>
      <c r="T890" s="15">
        <f t="shared" si="73"/>
        <v>40691.099097222221</v>
      </c>
      <c r="U890">
        <f t="shared" si="74"/>
        <v>2011</v>
      </c>
    </row>
    <row r="891" spans="1:21" ht="32" hidden="1" x14ac:dyDescent="0.2">
      <c r="A891">
        <v>900</v>
      </c>
      <c r="B891" s="3" t="s">
        <v>901</v>
      </c>
      <c r="C891" s="3" t="s">
        <v>5010</v>
      </c>
      <c r="D891" s="6">
        <v>5000</v>
      </c>
      <c r="E891" s="8">
        <v>21</v>
      </c>
      <c r="F891" t="s">
        <v>8220</v>
      </c>
      <c r="G891" t="s">
        <v>8223</v>
      </c>
      <c r="H891" t="s">
        <v>8245</v>
      </c>
      <c r="I891">
        <v>1459365802</v>
      </c>
      <c r="J891">
        <v>1456777402</v>
      </c>
      <c r="K891" t="b">
        <v>0</v>
      </c>
      <c r="L891">
        <v>2</v>
      </c>
      <c r="M891" t="b">
        <v>0</v>
      </c>
      <c r="N891" t="s">
        <v>8276</v>
      </c>
      <c r="O891">
        <f t="shared" si="70"/>
        <v>0</v>
      </c>
      <c r="P891">
        <f t="shared" si="71"/>
        <v>10.5</v>
      </c>
      <c r="Q891" s="11" t="s">
        <v>8323</v>
      </c>
      <c r="R891" t="s">
        <v>8326</v>
      </c>
      <c r="S891" s="15">
        <f t="shared" si="72"/>
        <v>42429.84956018519</v>
      </c>
      <c r="T891" s="15">
        <f t="shared" si="73"/>
        <v>42459.807893518519</v>
      </c>
      <c r="U891">
        <f t="shared" si="74"/>
        <v>2016</v>
      </c>
    </row>
    <row r="892" spans="1:21" ht="64" hidden="1" x14ac:dyDescent="0.2">
      <c r="A892">
        <v>901</v>
      </c>
      <c r="B892" s="3" t="s">
        <v>902</v>
      </c>
      <c r="C892" s="3" t="s">
        <v>5011</v>
      </c>
      <c r="D892" s="6">
        <v>6500</v>
      </c>
      <c r="E892" s="8">
        <v>0</v>
      </c>
      <c r="F892" t="s">
        <v>8220</v>
      </c>
      <c r="G892" t="s">
        <v>8223</v>
      </c>
      <c r="H892" t="s">
        <v>8245</v>
      </c>
      <c r="I892">
        <v>1276024260</v>
      </c>
      <c r="J892">
        <v>1272050914</v>
      </c>
      <c r="K892" t="b">
        <v>0</v>
      </c>
      <c r="L892">
        <v>0</v>
      </c>
      <c r="M892" t="b">
        <v>0</v>
      </c>
      <c r="N892" t="s">
        <v>8276</v>
      </c>
      <c r="O892">
        <f t="shared" si="70"/>
        <v>0</v>
      </c>
      <c r="P892">
        <f t="shared" si="71"/>
        <v>0</v>
      </c>
      <c r="Q892" s="11" t="s">
        <v>8323</v>
      </c>
      <c r="R892" t="s">
        <v>8326</v>
      </c>
      <c r="S892" s="15">
        <f t="shared" si="72"/>
        <v>40291.81150462963</v>
      </c>
      <c r="T892" s="15">
        <f t="shared" si="73"/>
        <v>40337.799305555556</v>
      </c>
      <c r="U892">
        <f t="shared" si="74"/>
        <v>2010</v>
      </c>
    </row>
    <row r="893" spans="1:21" ht="48" hidden="1" x14ac:dyDescent="0.2">
      <c r="A893">
        <v>902</v>
      </c>
      <c r="B893" s="3" t="s">
        <v>903</v>
      </c>
      <c r="C893" s="3" t="s">
        <v>5012</v>
      </c>
      <c r="D893" s="6">
        <v>30000</v>
      </c>
      <c r="E893" s="8">
        <v>90</v>
      </c>
      <c r="F893" t="s">
        <v>8220</v>
      </c>
      <c r="G893" t="s">
        <v>8223</v>
      </c>
      <c r="H893" t="s">
        <v>8245</v>
      </c>
      <c r="I893">
        <v>1409412600</v>
      </c>
      <c r="J893">
        <v>1404947422</v>
      </c>
      <c r="K893" t="b">
        <v>0</v>
      </c>
      <c r="L893">
        <v>3</v>
      </c>
      <c r="M893" t="b">
        <v>0</v>
      </c>
      <c r="N893" t="s">
        <v>8276</v>
      </c>
      <c r="O893">
        <f t="shared" si="70"/>
        <v>0</v>
      </c>
      <c r="P893">
        <f t="shared" si="71"/>
        <v>30</v>
      </c>
      <c r="Q893" s="11" t="s">
        <v>8323</v>
      </c>
      <c r="R893" t="s">
        <v>8326</v>
      </c>
      <c r="S893" s="15">
        <f t="shared" si="72"/>
        <v>41829.965532407405</v>
      </c>
      <c r="T893" s="15">
        <f t="shared" si="73"/>
        <v>41881.645833333336</v>
      </c>
      <c r="U893">
        <f t="shared" si="74"/>
        <v>2014</v>
      </c>
    </row>
    <row r="894" spans="1:21" ht="48" hidden="1" x14ac:dyDescent="0.2">
      <c r="A894">
        <v>903</v>
      </c>
      <c r="B894" s="3" t="s">
        <v>904</v>
      </c>
      <c r="C894" s="3" t="s">
        <v>5013</v>
      </c>
      <c r="D894" s="6">
        <v>5000</v>
      </c>
      <c r="E894" s="8">
        <v>160</v>
      </c>
      <c r="F894" t="s">
        <v>8220</v>
      </c>
      <c r="G894" t="s">
        <v>8223</v>
      </c>
      <c r="H894" t="s">
        <v>8245</v>
      </c>
      <c r="I894">
        <v>1348367100</v>
      </c>
      <c r="J894">
        <v>1346180780</v>
      </c>
      <c r="K894" t="b">
        <v>0</v>
      </c>
      <c r="L894">
        <v>4</v>
      </c>
      <c r="M894" t="b">
        <v>0</v>
      </c>
      <c r="N894" t="s">
        <v>8276</v>
      </c>
      <c r="O894">
        <f t="shared" si="70"/>
        <v>3</v>
      </c>
      <c r="P894">
        <f t="shared" si="71"/>
        <v>40</v>
      </c>
      <c r="Q894" s="11" t="s">
        <v>8323</v>
      </c>
      <c r="R894" t="s">
        <v>8326</v>
      </c>
      <c r="S894" s="15">
        <f t="shared" si="72"/>
        <v>41149.796064814815</v>
      </c>
      <c r="T894" s="15">
        <f t="shared" si="73"/>
        <v>41175.100694444445</v>
      </c>
      <c r="U894">
        <f t="shared" si="74"/>
        <v>2012</v>
      </c>
    </row>
    <row r="895" spans="1:21" ht="48" hidden="1" x14ac:dyDescent="0.2">
      <c r="A895">
        <v>904</v>
      </c>
      <c r="B895" s="3" t="s">
        <v>905</v>
      </c>
      <c r="C895" s="3" t="s">
        <v>5014</v>
      </c>
      <c r="D895" s="6">
        <v>50000</v>
      </c>
      <c r="E895" s="8">
        <v>151</v>
      </c>
      <c r="F895" t="s">
        <v>8220</v>
      </c>
      <c r="G895" t="s">
        <v>8223</v>
      </c>
      <c r="H895" t="s">
        <v>8245</v>
      </c>
      <c r="I895">
        <v>1451786137</v>
      </c>
      <c r="J895">
        <v>1449194137</v>
      </c>
      <c r="K895" t="b">
        <v>0</v>
      </c>
      <c r="L895">
        <v>3</v>
      </c>
      <c r="M895" t="b">
        <v>0</v>
      </c>
      <c r="N895" t="s">
        <v>8276</v>
      </c>
      <c r="O895">
        <f t="shared" si="70"/>
        <v>0</v>
      </c>
      <c r="P895">
        <f t="shared" si="71"/>
        <v>50.33</v>
      </c>
      <c r="Q895" s="11" t="s">
        <v>8323</v>
      </c>
      <c r="R895" t="s">
        <v>8326</v>
      </c>
      <c r="S895" s="15">
        <f t="shared" si="72"/>
        <v>42342.080289351856</v>
      </c>
      <c r="T895" s="15">
        <f t="shared" si="73"/>
        <v>42372.080289351856</v>
      </c>
      <c r="U895">
        <f t="shared" si="74"/>
        <v>2015</v>
      </c>
    </row>
    <row r="896" spans="1:21" ht="48" hidden="1" x14ac:dyDescent="0.2">
      <c r="A896">
        <v>905</v>
      </c>
      <c r="B896" s="3" t="s">
        <v>906</v>
      </c>
      <c r="C896" s="3" t="s">
        <v>5015</v>
      </c>
      <c r="D896" s="6">
        <v>6500</v>
      </c>
      <c r="E896" s="8">
        <v>196</v>
      </c>
      <c r="F896" t="s">
        <v>8220</v>
      </c>
      <c r="G896" t="s">
        <v>8223</v>
      </c>
      <c r="H896" t="s">
        <v>8245</v>
      </c>
      <c r="I896">
        <v>1295847926</v>
      </c>
      <c r="J896">
        <v>1290663926</v>
      </c>
      <c r="K896" t="b">
        <v>0</v>
      </c>
      <c r="L896">
        <v>6</v>
      </c>
      <c r="M896" t="b">
        <v>0</v>
      </c>
      <c r="N896" t="s">
        <v>8276</v>
      </c>
      <c r="O896">
        <f t="shared" si="70"/>
        <v>3</v>
      </c>
      <c r="P896">
        <f t="shared" si="71"/>
        <v>32.67</v>
      </c>
      <c r="Q896" s="11" t="s">
        <v>8323</v>
      </c>
      <c r="R896" t="s">
        <v>8326</v>
      </c>
      <c r="S896" s="15">
        <f t="shared" si="72"/>
        <v>40507.239884259259</v>
      </c>
      <c r="T896" s="15">
        <f t="shared" si="73"/>
        <v>40567.239884259259</v>
      </c>
      <c r="U896">
        <f t="shared" si="74"/>
        <v>2010</v>
      </c>
    </row>
    <row r="897" spans="1:21" ht="32" hidden="1" x14ac:dyDescent="0.2">
      <c r="A897">
        <v>906</v>
      </c>
      <c r="B897" s="3" t="s">
        <v>907</v>
      </c>
      <c r="C897" s="3" t="s">
        <v>5016</v>
      </c>
      <c r="D897" s="6">
        <v>15000</v>
      </c>
      <c r="E897" s="8">
        <v>0</v>
      </c>
      <c r="F897" t="s">
        <v>8220</v>
      </c>
      <c r="G897" t="s">
        <v>8223</v>
      </c>
      <c r="H897" t="s">
        <v>8245</v>
      </c>
      <c r="I897">
        <v>1394681590</v>
      </c>
      <c r="J897">
        <v>1392093190</v>
      </c>
      <c r="K897" t="b">
        <v>0</v>
      </c>
      <c r="L897">
        <v>0</v>
      </c>
      <c r="M897" t="b">
        <v>0</v>
      </c>
      <c r="N897" t="s">
        <v>8276</v>
      </c>
      <c r="O897">
        <f t="shared" si="70"/>
        <v>0</v>
      </c>
      <c r="P897">
        <f t="shared" si="71"/>
        <v>0</v>
      </c>
      <c r="Q897" s="11" t="s">
        <v>8323</v>
      </c>
      <c r="R897" t="s">
        <v>8326</v>
      </c>
      <c r="S897" s="15">
        <f t="shared" si="72"/>
        <v>41681.189699074072</v>
      </c>
      <c r="T897" s="15">
        <f t="shared" si="73"/>
        <v>41711.148032407407</v>
      </c>
      <c r="U897">
        <f t="shared" si="74"/>
        <v>2014</v>
      </c>
    </row>
    <row r="898" spans="1:21" ht="32" hidden="1" x14ac:dyDescent="0.2">
      <c r="A898">
        <v>907</v>
      </c>
      <c r="B898" s="3" t="s">
        <v>908</v>
      </c>
      <c r="C898" s="3" t="s">
        <v>5017</v>
      </c>
      <c r="D898" s="6">
        <v>2900</v>
      </c>
      <c r="E898" s="8">
        <v>0</v>
      </c>
      <c r="F898" t="s">
        <v>8220</v>
      </c>
      <c r="G898" t="s">
        <v>8223</v>
      </c>
      <c r="H898" t="s">
        <v>8245</v>
      </c>
      <c r="I898">
        <v>1315715823</v>
      </c>
      <c r="J898">
        <v>1313123823</v>
      </c>
      <c r="K898" t="b">
        <v>0</v>
      </c>
      <c r="L898">
        <v>0</v>
      </c>
      <c r="M898" t="b">
        <v>0</v>
      </c>
      <c r="N898" t="s">
        <v>8276</v>
      </c>
      <c r="O898">
        <f t="shared" si="70"/>
        <v>0</v>
      </c>
      <c r="P898">
        <f t="shared" si="71"/>
        <v>0</v>
      </c>
      <c r="Q898" s="11" t="s">
        <v>8323</v>
      </c>
      <c r="R898" t="s">
        <v>8326</v>
      </c>
      <c r="S898" s="15">
        <f t="shared" si="72"/>
        <v>40767.192395833335</v>
      </c>
      <c r="T898" s="15">
        <f t="shared" si="73"/>
        <v>40797.192395833335</v>
      </c>
      <c r="U898">
        <f t="shared" si="74"/>
        <v>2011</v>
      </c>
    </row>
    <row r="899" spans="1:21" ht="48" hidden="1" x14ac:dyDescent="0.2">
      <c r="A899">
        <v>908</v>
      </c>
      <c r="B899" s="3" t="s">
        <v>909</v>
      </c>
      <c r="C899" s="3" t="s">
        <v>5018</v>
      </c>
      <c r="D899" s="6">
        <v>2500</v>
      </c>
      <c r="E899" s="8">
        <v>0</v>
      </c>
      <c r="F899" t="s">
        <v>8220</v>
      </c>
      <c r="G899" t="s">
        <v>8223</v>
      </c>
      <c r="H899" t="s">
        <v>8245</v>
      </c>
      <c r="I899">
        <v>1280206740</v>
      </c>
      <c r="J899">
        <v>1276283655</v>
      </c>
      <c r="K899" t="b">
        <v>0</v>
      </c>
      <c r="L899">
        <v>0</v>
      </c>
      <c r="M899" t="b">
        <v>0</v>
      </c>
      <c r="N899" t="s">
        <v>8276</v>
      </c>
      <c r="O899">
        <f t="shared" si="70"/>
        <v>0</v>
      </c>
      <c r="P899">
        <f t="shared" si="71"/>
        <v>0</v>
      </c>
      <c r="Q899" s="11" t="s">
        <v>8323</v>
      </c>
      <c r="R899" t="s">
        <v>8326</v>
      </c>
      <c r="S899" s="15">
        <f t="shared" si="72"/>
        <v>40340.801562499997</v>
      </c>
      <c r="T899" s="15">
        <f t="shared" si="73"/>
        <v>40386.207638888889</v>
      </c>
      <c r="U899">
        <f t="shared" si="74"/>
        <v>2010</v>
      </c>
    </row>
    <row r="900" spans="1:21" ht="48" hidden="1" x14ac:dyDescent="0.2">
      <c r="A900">
        <v>909</v>
      </c>
      <c r="B900" s="3" t="s">
        <v>910</v>
      </c>
      <c r="C900" s="3" t="s">
        <v>5019</v>
      </c>
      <c r="D900" s="6">
        <v>16000</v>
      </c>
      <c r="E900" s="8">
        <v>520</v>
      </c>
      <c r="F900" t="s">
        <v>8220</v>
      </c>
      <c r="G900" t="s">
        <v>8223</v>
      </c>
      <c r="H900" t="s">
        <v>8245</v>
      </c>
      <c r="I900">
        <v>1343016000</v>
      </c>
      <c r="J900">
        <v>1340296440</v>
      </c>
      <c r="K900" t="b">
        <v>0</v>
      </c>
      <c r="L900">
        <v>8</v>
      </c>
      <c r="M900" t="b">
        <v>0</v>
      </c>
      <c r="N900" t="s">
        <v>8276</v>
      </c>
      <c r="O900">
        <f t="shared" si="70"/>
        <v>3</v>
      </c>
      <c r="P900">
        <f t="shared" si="71"/>
        <v>65</v>
      </c>
      <c r="Q900" s="11" t="s">
        <v>8323</v>
      </c>
      <c r="R900" t="s">
        <v>8326</v>
      </c>
      <c r="S900" s="15">
        <f t="shared" si="72"/>
        <v>41081.69027777778</v>
      </c>
      <c r="T900" s="15">
        <f t="shared" si="73"/>
        <v>41113.166666666664</v>
      </c>
      <c r="U900">
        <f t="shared" si="74"/>
        <v>2012</v>
      </c>
    </row>
    <row r="901" spans="1:21" ht="48" hidden="1" x14ac:dyDescent="0.2">
      <c r="A901">
        <v>911</v>
      </c>
      <c r="B901" s="3" t="s">
        <v>912</v>
      </c>
      <c r="C901" s="3" t="s">
        <v>5021</v>
      </c>
      <c r="D901" s="6">
        <v>100000</v>
      </c>
      <c r="E901" s="8">
        <v>0</v>
      </c>
      <c r="F901" t="s">
        <v>8220</v>
      </c>
      <c r="G901" t="s">
        <v>8223</v>
      </c>
      <c r="H901" t="s">
        <v>8245</v>
      </c>
      <c r="I901">
        <v>1390522045</v>
      </c>
      <c r="J901">
        <v>1388707645</v>
      </c>
      <c r="K901" t="b">
        <v>0</v>
      </c>
      <c r="L901">
        <v>0</v>
      </c>
      <c r="M901" t="b">
        <v>0</v>
      </c>
      <c r="N901" t="s">
        <v>8276</v>
      </c>
      <c r="O901">
        <f t="shared" si="70"/>
        <v>0</v>
      </c>
      <c r="P901">
        <f t="shared" si="71"/>
        <v>0</v>
      </c>
      <c r="Q901" s="11" t="s">
        <v>8323</v>
      </c>
      <c r="R901" t="s">
        <v>8326</v>
      </c>
      <c r="S901" s="15">
        <f t="shared" si="72"/>
        <v>41642.005150462966</v>
      </c>
      <c r="T901" s="15">
        <f t="shared" si="73"/>
        <v>41663.005150462966</v>
      </c>
      <c r="U901">
        <f t="shared" si="74"/>
        <v>2014</v>
      </c>
    </row>
    <row r="902" spans="1:21" ht="48" hidden="1" x14ac:dyDescent="0.2">
      <c r="A902">
        <v>912</v>
      </c>
      <c r="B902" s="3" t="s">
        <v>913</v>
      </c>
      <c r="C902" s="3" t="s">
        <v>5022</v>
      </c>
      <c r="D902" s="6">
        <v>3500</v>
      </c>
      <c r="E902" s="8">
        <v>30</v>
      </c>
      <c r="F902" t="s">
        <v>8220</v>
      </c>
      <c r="G902" t="s">
        <v>8223</v>
      </c>
      <c r="H902" t="s">
        <v>8245</v>
      </c>
      <c r="I902">
        <v>1355197047</v>
      </c>
      <c r="J902">
        <v>1350009447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1</v>
      </c>
      <c r="P902">
        <f t="shared" si="71"/>
        <v>15</v>
      </c>
      <c r="Q902" s="11" t="s">
        <v>8323</v>
      </c>
      <c r="R902" t="s">
        <v>8326</v>
      </c>
      <c r="S902" s="15">
        <f t="shared" si="72"/>
        <v>41194.109340277777</v>
      </c>
      <c r="T902" s="15">
        <f t="shared" si="73"/>
        <v>41254.151006944441</v>
      </c>
      <c r="U902">
        <f t="shared" si="74"/>
        <v>2012</v>
      </c>
    </row>
    <row r="903" spans="1:21" ht="48" hidden="1" x14ac:dyDescent="0.2">
      <c r="A903">
        <v>913</v>
      </c>
      <c r="B903" s="3" t="s">
        <v>914</v>
      </c>
      <c r="C903" s="3" t="s">
        <v>5023</v>
      </c>
      <c r="D903" s="6">
        <v>30000</v>
      </c>
      <c r="E903" s="8">
        <v>1982</v>
      </c>
      <c r="F903" t="s">
        <v>8220</v>
      </c>
      <c r="G903" t="s">
        <v>8223</v>
      </c>
      <c r="H903" t="s">
        <v>8245</v>
      </c>
      <c r="I903">
        <v>1336188019</v>
      </c>
      <c r="J903">
        <v>1333596019</v>
      </c>
      <c r="K903" t="b">
        <v>0</v>
      </c>
      <c r="L903">
        <v>24</v>
      </c>
      <c r="M903" t="b">
        <v>0</v>
      </c>
      <c r="N903" t="s">
        <v>8276</v>
      </c>
      <c r="O903">
        <f t="shared" si="70"/>
        <v>7</v>
      </c>
      <c r="P903">
        <f t="shared" si="71"/>
        <v>82.58</v>
      </c>
      <c r="Q903" s="11" t="s">
        <v>8323</v>
      </c>
      <c r="R903" t="s">
        <v>8326</v>
      </c>
      <c r="S903" s="15">
        <f t="shared" si="72"/>
        <v>41004.139108796298</v>
      </c>
      <c r="T903" s="15">
        <f t="shared" si="73"/>
        <v>41034.139108796298</v>
      </c>
      <c r="U903">
        <f t="shared" si="74"/>
        <v>2012</v>
      </c>
    </row>
    <row r="904" spans="1:21" ht="48" hidden="1" x14ac:dyDescent="0.2">
      <c r="A904">
        <v>914</v>
      </c>
      <c r="B904" s="3" t="s">
        <v>915</v>
      </c>
      <c r="C904" s="3" t="s">
        <v>5024</v>
      </c>
      <c r="D904" s="6">
        <v>1500</v>
      </c>
      <c r="E904" s="8">
        <v>0</v>
      </c>
      <c r="F904" t="s">
        <v>8220</v>
      </c>
      <c r="G904" t="s">
        <v>8223</v>
      </c>
      <c r="H904" t="s">
        <v>8245</v>
      </c>
      <c r="I904">
        <v>1345918747</v>
      </c>
      <c r="J904">
        <v>1343326747</v>
      </c>
      <c r="K904" t="b">
        <v>0</v>
      </c>
      <c r="L904">
        <v>0</v>
      </c>
      <c r="M904" t="b">
        <v>0</v>
      </c>
      <c r="N904" t="s">
        <v>8276</v>
      </c>
      <c r="O904">
        <f t="shared" si="70"/>
        <v>0</v>
      </c>
      <c r="P904">
        <f t="shared" si="71"/>
        <v>0</v>
      </c>
      <c r="Q904" s="11" t="s">
        <v>8323</v>
      </c>
      <c r="R904" t="s">
        <v>8326</v>
      </c>
      <c r="S904" s="15">
        <f t="shared" si="72"/>
        <v>41116.763275462967</v>
      </c>
      <c r="T904" s="15">
        <f t="shared" si="73"/>
        <v>41146.763275462967</v>
      </c>
      <c r="U904">
        <f t="shared" si="74"/>
        <v>2012</v>
      </c>
    </row>
    <row r="905" spans="1:21" ht="48" hidden="1" x14ac:dyDescent="0.2">
      <c r="A905">
        <v>915</v>
      </c>
      <c r="B905" s="3" t="s">
        <v>916</v>
      </c>
      <c r="C905" s="3" t="s">
        <v>5025</v>
      </c>
      <c r="D905" s="6">
        <v>6500</v>
      </c>
      <c r="E905" s="8">
        <v>375</v>
      </c>
      <c r="F905" t="s">
        <v>8220</v>
      </c>
      <c r="G905" t="s">
        <v>8223</v>
      </c>
      <c r="H905" t="s">
        <v>8245</v>
      </c>
      <c r="I905">
        <v>1330577940</v>
      </c>
      <c r="J905">
        <v>1327853914</v>
      </c>
      <c r="K905" t="b">
        <v>0</v>
      </c>
      <c r="L905">
        <v>9</v>
      </c>
      <c r="M905" t="b">
        <v>0</v>
      </c>
      <c r="N905" t="s">
        <v>8276</v>
      </c>
      <c r="O905">
        <f t="shared" si="70"/>
        <v>6</v>
      </c>
      <c r="P905">
        <f t="shared" si="71"/>
        <v>41.67</v>
      </c>
      <c r="Q905" s="11" t="s">
        <v>8323</v>
      </c>
      <c r="R905" t="s">
        <v>8326</v>
      </c>
      <c r="S905" s="15">
        <f t="shared" si="72"/>
        <v>40937.679560185185</v>
      </c>
      <c r="T905" s="15">
        <f t="shared" si="73"/>
        <v>40969.207638888889</v>
      </c>
      <c r="U905">
        <f t="shared" si="74"/>
        <v>2012</v>
      </c>
    </row>
    <row r="906" spans="1:21" ht="48" hidden="1" x14ac:dyDescent="0.2">
      <c r="A906">
        <v>916</v>
      </c>
      <c r="B906" s="3" t="s">
        <v>917</v>
      </c>
      <c r="C906" s="3" t="s">
        <v>5026</v>
      </c>
      <c r="D906" s="6">
        <v>3300</v>
      </c>
      <c r="E906" s="8">
        <v>0</v>
      </c>
      <c r="F906" t="s">
        <v>8220</v>
      </c>
      <c r="G906" t="s">
        <v>8223</v>
      </c>
      <c r="H906" t="s">
        <v>8245</v>
      </c>
      <c r="I906">
        <v>1287723600</v>
      </c>
      <c r="J906">
        <v>1284409734</v>
      </c>
      <c r="K906" t="b">
        <v>0</v>
      </c>
      <c r="L906">
        <v>0</v>
      </c>
      <c r="M906" t="b">
        <v>0</v>
      </c>
      <c r="N906" t="s">
        <v>8276</v>
      </c>
      <c r="O906">
        <f t="shared" si="70"/>
        <v>0</v>
      </c>
      <c r="P906">
        <f t="shared" si="71"/>
        <v>0</v>
      </c>
      <c r="Q906" s="11" t="s">
        <v>8323</v>
      </c>
      <c r="R906" t="s">
        <v>8326</v>
      </c>
      <c r="S906" s="15">
        <f t="shared" si="72"/>
        <v>40434.853402777779</v>
      </c>
      <c r="T906" s="15">
        <f t="shared" si="73"/>
        <v>40473.208333333336</v>
      </c>
      <c r="U906">
        <f t="shared" si="74"/>
        <v>2010</v>
      </c>
    </row>
    <row r="907" spans="1:21" ht="48" hidden="1" x14ac:dyDescent="0.2">
      <c r="A907">
        <v>917</v>
      </c>
      <c r="B907" s="3" t="s">
        <v>918</v>
      </c>
      <c r="C907" s="3" t="s">
        <v>5027</v>
      </c>
      <c r="D907" s="6">
        <v>5000</v>
      </c>
      <c r="E907" s="8">
        <v>30</v>
      </c>
      <c r="F907" t="s">
        <v>8220</v>
      </c>
      <c r="G907" t="s">
        <v>8223</v>
      </c>
      <c r="H907" t="s">
        <v>8245</v>
      </c>
      <c r="I907">
        <v>1405305000</v>
      </c>
      <c r="J907">
        <v>1402612730</v>
      </c>
      <c r="K907" t="b">
        <v>0</v>
      </c>
      <c r="L907">
        <v>1</v>
      </c>
      <c r="M907" t="b">
        <v>0</v>
      </c>
      <c r="N907" t="s">
        <v>8276</v>
      </c>
      <c r="O907">
        <f t="shared" si="70"/>
        <v>1</v>
      </c>
      <c r="P907">
        <f t="shared" si="71"/>
        <v>30</v>
      </c>
      <c r="Q907" s="11" t="s">
        <v>8323</v>
      </c>
      <c r="R907" t="s">
        <v>8326</v>
      </c>
      <c r="S907" s="15">
        <f t="shared" si="72"/>
        <v>41802.94363425926</v>
      </c>
      <c r="T907" s="15">
        <f t="shared" si="73"/>
        <v>41834.104166666664</v>
      </c>
      <c r="U907">
        <f t="shared" si="74"/>
        <v>2014</v>
      </c>
    </row>
    <row r="908" spans="1:21" ht="16" hidden="1" x14ac:dyDescent="0.2">
      <c r="A908">
        <v>919</v>
      </c>
      <c r="B908" s="3" t="s">
        <v>920</v>
      </c>
      <c r="C908" s="3" t="s">
        <v>5029</v>
      </c>
      <c r="D908" s="6">
        <v>20000</v>
      </c>
      <c r="E908" s="8">
        <v>100</v>
      </c>
      <c r="F908" t="s">
        <v>8220</v>
      </c>
      <c r="G908" t="s">
        <v>8223</v>
      </c>
      <c r="H908" t="s">
        <v>8245</v>
      </c>
      <c r="I908">
        <v>1355930645</v>
      </c>
      <c r="J908">
        <v>1352906645</v>
      </c>
      <c r="K908" t="b">
        <v>0</v>
      </c>
      <c r="L908">
        <v>1</v>
      </c>
      <c r="M908" t="b">
        <v>0</v>
      </c>
      <c r="N908" t="s">
        <v>8276</v>
      </c>
      <c r="O908">
        <f t="shared" si="70"/>
        <v>1</v>
      </c>
      <c r="P908">
        <f t="shared" si="71"/>
        <v>100</v>
      </c>
      <c r="Q908" s="11" t="s">
        <v>8323</v>
      </c>
      <c r="R908" t="s">
        <v>8326</v>
      </c>
      <c r="S908" s="15">
        <f t="shared" si="72"/>
        <v>41227.641724537039</v>
      </c>
      <c r="T908" s="15">
        <f t="shared" si="73"/>
        <v>41262.641724537039</v>
      </c>
      <c r="U908">
        <f t="shared" si="74"/>
        <v>2012</v>
      </c>
    </row>
    <row r="909" spans="1:21" ht="48" hidden="1" x14ac:dyDescent="0.2">
      <c r="A909">
        <v>920</v>
      </c>
      <c r="B909" s="3" t="s">
        <v>921</v>
      </c>
      <c r="C909" s="3" t="s">
        <v>5030</v>
      </c>
      <c r="D909" s="6">
        <v>5500</v>
      </c>
      <c r="E909" s="8">
        <v>0</v>
      </c>
      <c r="F909" t="s">
        <v>8220</v>
      </c>
      <c r="G909" t="s">
        <v>8223</v>
      </c>
      <c r="H909" t="s">
        <v>8245</v>
      </c>
      <c r="I909">
        <v>1384448822</v>
      </c>
      <c r="J909">
        <v>1381853222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41562.67155092593</v>
      </c>
      <c r="T909" s="15">
        <f t="shared" si="73"/>
        <v>41592.713217592594</v>
      </c>
      <c r="U909">
        <f t="shared" si="74"/>
        <v>2013</v>
      </c>
    </row>
    <row r="910" spans="1:21" ht="48" hidden="1" x14ac:dyDescent="0.2">
      <c r="A910">
        <v>921</v>
      </c>
      <c r="B910" s="3" t="s">
        <v>922</v>
      </c>
      <c r="C910" s="3" t="s">
        <v>5031</v>
      </c>
      <c r="D910" s="6">
        <v>15000</v>
      </c>
      <c r="E910" s="8">
        <v>4635</v>
      </c>
      <c r="F910" t="s">
        <v>8220</v>
      </c>
      <c r="G910" t="s">
        <v>8223</v>
      </c>
      <c r="H910" t="s">
        <v>8245</v>
      </c>
      <c r="I910">
        <v>1323666376</v>
      </c>
      <c r="J910">
        <v>1320033976</v>
      </c>
      <c r="K910" t="b">
        <v>0</v>
      </c>
      <c r="L910">
        <v>20</v>
      </c>
      <c r="M910" t="b">
        <v>0</v>
      </c>
      <c r="N910" t="s">
        <v>8276</v>
      </c>
      <c r="O910">
        <f t="shared" si="70"/>
        <v>31</v>
      </c>
      <c r="P910">
        <f t="shared" si="71"/>
        <v>231.75</v>
      </c>
      <c r="Q910" s="11" t="s">
        <v>8323</v>
      </c>
      <c r="R910" t="s">
        <v>8326</v>
      </c>
      <c r="S910" s="15">
        <f t="shared" si="72"/>
        <v>40847.171018518515</v>
      </c>
      <c r="T910" s="15">
        <f t="shared" si="73"/>
        <v>40889.212685185186</v>
      </c>
      <c r="U910">
        <f t="shared" si="74"/>
        <v>2011</v>
      </c>
    </row>
    <row r="911" spans="1:21" ht="48" hidden="1" x14ac:dyDescent="0.2">
      <c r="A911">
        <v>922</v>
      </c>
      <c r="B911" s="3" t="s">
        <v>923</v>
      </c>
      <c r="C911" s="3" t="s">
        <v>5032</v>
      </c>
      <c r="D911" s="6">
        <v>27000</v>
      </c>
      <c r="E911" s="8">
        <v>5680</v>
      </c>
      <c r="F911" t="s">
        <v>8220</v>
      </c>
      <c r="G911" t="s">
        <v>8223</v>
      </c>
      <c r="H911" t="s">
        <v>8245</v>
      </c>
      <c r="I911">
        <v>1412167393</v>
      </c>
      <c r="J911">
        <v>1409143393</v>
      </c>
      <c r="K911" t="b">
        <v>0</v>
      </c>
      <c r="L911">
        <v>30</v>
      </c>
      <c r="M911" t="b">
        <v>0</v>
      </c>
      <c r="N911" t="s">
        <v>8276</v>
      </c>
      <c r="O911">
        <f t="shared" si="70"/>
        <v>21</v>
      </c>
      <c r="P911">
        <f t="shared" si="71"/>
        <v>189.33</v>
      </c>
      <c r="Q911" s="11" t="s">
        <v>8323</v>
      </c>
      <c r="R911" t="s">
        <v>8326</v>
      </c>
      <c r="S911" s="15">
        <f t="shared" si="72"/>
        <v>41878.530011574076</v>
      </c>
      <c r="T911" s="15">
        <f t="shared" si="73"/>
        <v>41913.530011574076</v>
      </c>
      <c r="U911">
        <f t="shared" si="74"/>
        <v>2014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hidden="1" x14ac:dyDescent="0.2">
      <c r="A913">
        <v>923</v>
      </c>
      <c r="B913" s="3" t="s">
        <v>924</v>
      </c>
      <c r="C913" s="3" t="s">
        <v>5033</v>
      </c>
      <c r="D913" s="6">
        <v>15000</v>
      </c>
      <c r="E913" s="8">
        <v>330</v>
      </c>
      <c r="F913" t="s">
        <v>8220</v>
      </c>
      <c r="G913" t="s">
        <v>8223</v>
      </c>
      <c r="H913" t="s">
        <v>8245</v>
      </c>
      <c r="I913">
        <v>1416614523</v>
      </c>
      <c r="J913">
        <v>1414018923</v>
      </c>
      <c r="K913" t="b">
        <v>0</v>
      </c>
      <c r="L913">
        <v>6</v>
      </c>
      <c r="M913" t="b">
        <v>0</v>
      </c>
      <c r="N913" t="s">
        <v>8276</v>
      </c>
      <c r="O913">
        <f t="shared" si="70"/>
        <v>2</v>
      </c>
      <c r="P913">
        <f t="shared" si="71"/>
        <v>55</v>
      </c>
      <c r="Q913" s="11" t="s">
        <v>8323</v>
      </c>
      <c r="R913" t="s">
        <v>8326</v>
      </c>
      <c r="S913" s="15">
        <f t="shared" si="72"/>
        <v>41934.959756944445</v>
      </c>
      <c r="T913" s="15">
        <f t="shared" si="73"/>
        <v>41965.001423611116</v>
      </c>
      <c r="U913">
        <f t="shared" si="74"/>
        <v>2014</v>
      </c>
    </row>
    <row r="914" spans="1:21" ht="48" hidden="1" x14ac:dyDescent="0.2">
      <c r="A914">
        <v>924</v>
      </c>
      <c r="B914" s="3" t="s">
        <v>925</v>
      </c>
      <c r="C914" s="3" t="s">
        <v>5034</v>
      </c>
      <c r="D914" s="6">
        <v>3000</v>
      </c>
      <c r="E914" s="8">
        <v>327</v>
      </c>
      <c r="F914" t="s">
        <v>8220</v>
      </c>
      <c r="G914" t="s">
        <v>8223</v>
      </c>
      <c r="H914" t="s">
        <v>8245</v>
      </c>
      <c r="I914">
        <v>1360795069</v>
      </c>
      <c r="J914">
        <v>1358203069</v>
      </c>
      <c r="K914" t="b">
        <v>0</v>
      </c>
      <c r="L914">
        <v>15</v>
      </c>
      <c r="M914" t="b">
        <v>0</v>
      </c>
      <c r="N914" t="s">
        <v>8276</v>
      </c>
      <c r="O914">
        <f t="shared" si="70"/>
        <v>11</v>
      </c>
      <c r="P914">
        <f t="shared" si="71"/>
        <v>21.8</v>
      </c>
      <c r="Q914" s="11" t="s">
        <v>8323</v>
      </c>
      <c r="R914" t="s">
        <v>8326</v>
      </c>
      <c r="S914" s="15">
        <f t="shared" si="72"/>
        <v>41288.942928240744</v>
      </c>
      <c r="T914" s="15">
        <f t="shared" si="73"/>
        <v>41318.942928240744</v>
      </c>
      <c r="U914">
        <f t="shared" si="74"/>
        <v>2013</v>
      </c>
    </row>
    <row r="915" spans="1:21" ht="48" hidden="1" x14ac:dyDescent="0.2">
      <c r="A915">
        <v>925</v>
      </c>
      <c r="B915" s="3" t="s">
        <v>926</v>
      </c>
      <c r="C915" s="3" t="s">
        <v>5035</v>
      </c>
      <c r="D915" s="6">
        <v>6000</v>
      </c>
      <c r="E915" s="8">
        <v>160</v>
      </c>
      <c r="F915" t="s">
        <v>8220</v>
      </c>
      <c r="G915" t="s">
        <v>8223</v>
      </c>
      <c r="H915" t="s">
        <v>8245</v>
      </c>
      <c r="I915">
        <v>1385590111</v>
      </c>
      <c r="J915">
        <v>1382994511</v>
      </c>
      <c r="K915" t="b">
        <v>0</v>
      </c>
      <c r="L915">
        <v>5</v>
      </c>
      <c r="M915" t="b">
        <v>0</v>
      </c>
      <c r="N915" t="s">
        <v>8276</v>
      </c>
      <c r="O915">
        <f t="shared" si="70"/>
        <v>3</v>
      </c>
      <c r="P915">
        <f t="shared" si="71"/>
        <v>32</v>
      </c>
      <c r="Q915" s="11" t="s">
        <v>8323</v>
      </c>
      <c r="R915" t="s">
        <v>8326</v>
      </c>
      <c r="S915" s="15">
        <f t="shared" si="72"/>
        <v>41575.880914351852</v>
      </c>
      <c r="T915" s="15">
        <f t="shared" si="73"/>
        <v>41605.922581018516</v>
      </c>
      <c r="U915">
        <f t="shared" si="74"/>
        <v>2013</v>
      </c>
    </row>
    <row r="916" spans="1:21" ht="64" hidden="1" x14ac:dyDescent="0.2">
      <c r="A916">
        <v>926</v>
      </c>
      <c r="B916" s="3" t="s">
        <v>927</v>
      </c>
      <c r="C916" s="3" t="s">
        <v>5036</v>
      </c>
      <c r="D916" s="6">
        <v>7000</v>
      </c>
      <c r="E916" s="8">
        <v>0</v>
      </c>
      <c r="F916" t="s">
        <v>8220</v>
      </c>
      <c r="G916" t="s">
        <v>8223</v>
      </c>
      <c r="H916" t="s">
        <v>8245</v>
      </c>
      <c r="I916">
        <v>1278628800</v>
      </c>
      <c r="J916">
        <v>1276043330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40338.02002314815</v>
      </c>
      <c r="T916" s="15">
        <f t="shared" si="73"/>
        <v>40367.944444444445</v>
      </c>
      <c r="U916">
        <f t="shared" si="74"/>
        <v>2010</v>
      </c>
    </row>
    <row r="917" spans="1:21" ht="32" hidden="1" x14ac:dyDescent="0.2">
      <c r="A917">
        <v>927</v>
      </c>
      <c r="B917" s="3" t="s">
        <v>928</v>
      </c>
      <c r="C917" s="3" t="s">
        <v>5037</v>
      </c>
      <c r="D917" s="6">
        <v>20000</v>
      </c>
      <c r="E917" s="8">
        <v>0</v>
      </c>
      <c r="F917" t="s">
        <v>8220</v>
      </c>
      <c r="G917" t="s">
        <v>8223</v>
      </c>
      <c r="H917" t="s">
        <v>8245</v>
      </c>
      <c r="I917">
        <v>1337024695</v>
      </c>
      <c r="J917">
        <v>1334432695</v>
      </c>
      <c r="K917" t="b">
        <v>0</v>
      </c>
      <c r="L917">
        <v>0</v>
      </c>
      <c r="M917" t="b">
        <v>0</v>
      </c>
      <c r="N917" t="s">
        <v>8276</v>
      </c>
      <c r="O917">
        <f t="shared" si="70"/>
        <v>0</v>
      </c>
      <c r="P917">
        <f t="shared" si="71"/>
        <v>0</v>
      </c>
      <c r="Q917" s="11" t="s">
        <v>8323</v>
      </c>
      <c r="R917" t="s">
        <v>8326</v>
      </c>
      <c r="S917" s="15">
        <f t="shared" si="72"/>
        <v>41013.822858796295</v>
      </c>
      <c r="T917" s="15">
        <f t="shared" si="73"/>
        <v>41043.822858796295</v>
      </c>
      <c r="U917">
        <f t="shared" si="74"/>
        <v>2012</v>
      </c>
    </row>
    <row r="918" spans="1:21" ht="48" hidden="1" x14ac:dyDescent="0.2">
      <c r="A918">
        <v>928</v>
      </c>
      <c r="B918" s="3" t="s">
        <v>929</v>
      </c>
      <c r="C918" s="3" t="s">
        <v>5038</v>
      </c>
      <c r="D918" s="6">
        <v>14500</v>
      </c>
      <c r="E918" s="8">
        <v>1575</v>
      </c>
      <c r="F918" t="s">
        <v>8220</v>
      </c>
      <c r="G918" t="s">
        <v>8223</v>
      </c>
      <c r="H918" t="s">
        <v>8245</v>
      </c>
      <c r="I918">
        <v>1353196800</v>
      </c>
      <c r="J918">
        <v>1348864913</v>
      </c>
      <c r="K918" t="b">
        <v>0</v>
      </c>
      <c r="L918">
        <v>28</v>
      </c>
      <c r="M918" t="b">
        <v>0</v>
      </c>
      <c r="N918" t="s">
        <v>8276</v>
      </c>
      <c r="O918">
        <f t="shared" si="70"/>
        <v>11</v>
      </c>
      <c r="P918">
        <f t="shared" si="71"/>
        <v>56.25</v>
      </c>
      <c r="Q918" s="11" t="s">
        <v>8323</v>
      </c>
      <c r="R918" t="s">
        <v>8326</v>
      </c>
      <c r="S918" s="15">
        <f t="shared" si="72"/>
        <v>41180.86241898148</v>
      </c>
      <c r="T918" s="15">
        <f t="shared" si="73"/>
        <v>41231</v>
      </c>
      <c r="U918">
        <f t="shared" si="74"/>
        <v>2012</v>
      </c>
    </row>
    <row r="919" spans="1:21" ht="48" hidden="1" x14ac:dyDescent="0.2">
      <c r="A919">
        <v>929</v>
      </c>
      <c r="B919" s="3" t="s">
        <v>930</v>
      </c>
      <c r="C919" s="3" t="s">
        <v>5039</v>
      </c>
      <c r="D919" s="6">
        <v>500</v>
      </c>
      <c r="E919" s="8">
        <v>0</v>
      </c>
      <c r="F919" t="s">
        <v>8220</v>
      </c>
      <c r="G919" t="s">
        <v>8223</v>
      </c>
      <c r="H919" t="s">
        <v>8245</v>
      </c>
      <c r="I919">
        <v>1333946569</v>
      </c>
      <c r="J919">
        <v>1331358169</v>
      </c>
      <c r="K919" t="b">
        <v>0</v>
      </c>
      <c r="L919">
        <v>0</v>
      </c>
      <c r="M919" t="b">
        <v>0</v>
      </c>
      <c r="N919" t="s">
        <v>8276</v>
      </c>
      <c r="O919">
        <f t="shared" si="70"/>
        <v>0</v>
      </c>
      <c r="P919">
        <f t="shared" si="71"/>
        <v>0</v>
      </c>
      <c r="Q919" s="11" t="s">
        <v>8323</v>
      </c>
      <c r="R919" t="s">
        <v>8326</v>
      </c>
      <c r="S919" s="15">
        <f t="shared" si="72"/>
        <v>40978.238067129627</v>
      </c>
      <c r="T919" s="15">
        <f t="shared" si="73"/>
        <v>41008.196400462963</v>
      </c>
      <c r="U919">
        <f t="shared" si="74"/>
        <v>2012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48" hidden="1" x14ac:dyDescent="0.2">
      <c r="A921">
        <v>930</v>
      </c>
      <c r="B921" s="3" t="s">
        <v>931</v>
      </c>
      <c r="C921" s="3" t="s">
        <v>5040</v>
      </c>
      <c r="D921" s="6">
        <v>900</v>
      </c>
      <c r="E921" s="8">
        <v>345</v>
      </c>
      <c r="F921" t="s">
        <v>8220</v>
      </c>
      <c r="G921" t="s">
        <v>8223</v>
      </c>
      <c r="H921" t="s">
        <v>8245</v>
      </c>
      <c r="I921">
        <v>1277501520</v>
      </c>
      <c r="J921">
        <v>1273874306</v>
      </c>
      <c r="K921" t="b">
        <v>0</v>
      </c>
      <c r="L921">
        <v>5</v>
      </c>
      <c r="M921" t="b">
        <v>0</v>
      </c>
      <c r="N921" t="s">
        <v>8276</v>
      </c>
      <c r="O921">
        <f t="shared" si="70"/>
        <v>38</v>
      </c>
      <c r="P921">
        <f t="shared" si="71"/>
        <v>69</v>
      </c>
      <c r="Q921" s="11" t="s">
        <v>8323</v>
      </c>
      <c r="R921" t="s">
        <v>8326</v>
      </c>
      <c r="S921" s="15">
        <f t="shared" si="72"/>
        <v>40312.915578703702</v>
      </c>
      <c r="T921" s="15">
        <f t="shared" si="73"/>
        <v>40354.897222222222</v>
      </c>
      <c r="U921">
        <f t="shared" si="74"/>
        <v>2010</v>
      </c>
    </row>
    <row r="922" spans="1:21" ht="32" hidden="1" x14ac:dyDescent="0.2">
      <c r="A922">
        <v>932</v>
      </c>
      <c r="B922" s="3" t="s">
        <v>933</v>
      </c>
      <c r="C922" s="3" t="s">
        <v>5042</v>
      </c>
      <c r="D922" s="6">
        <v>9500</v>
      </c>
      <c r="E922" s="8">
        <v>1381</v>
      </c>
      <c r="F922" t="s">
        <v>8220</v>
      </c>
      <c r="G922" t="s">
        <v>8223</v>
      </c>
      <c r="H922" t="s">
        <v>8245</v>
      </c>
      <c r="I922">
        <v>1363990545</v>
      </c>
      <c r="J922">
        <v>1360106145</v>
      </c>
      <c r="K922" t="b">
        <v>0</v>
      </c>
      <c r="L922">
        <v>30</v>
      </c>
      <c r="M922" t="b">
        <v>0</v>
      </c>
      <c r="N922" t="s">
        <v>8276</v>
      </c>
      <c r="O922">
        <f t="shared" si="70"/>
        <v>15</v>
      </c>
      <c r="P922">
        <f t="shared" si="71"/>
        <v>46.03</v>
      </c>
      <c r="Q922" s="11" t="s">
        <v>8323</v>
      </c>
      <c r="R922" t="s">
        <v>8326</v>
      </c>
      <c r="S922" s="15">
        <f t="shared" si="72"/>
        <v>41310.969270833331</v>
      </c>
      <c r="T922" s="15">
        <f t="shared" si="73"/>
        <v>41355.927604166667</v>
      </c>
      <c r="U922">
        <f t="shared" si="74"/>
        <v>2013</v>
      </c>
    </row>
    <row r="923" spans="1:21" ht="48" hidden="1" x14ac:dyDescent="0.2">
      <c r="A923">
        <v>933</v>
      </c>
      <c r="B923" s="3" t="s">
        <v>934</v>
      </c>
      <c r="C923" s="3" t="s">
        <v>5043</v>
      </c>
      <c r="D923" s="6">
        <v>2000</v>
      </c>
      <c r="E923" s="8">
        <v>120</v>
      </c>
      <c r="F923" t="s">
        <v>8220</v>
      </c>
      <c r="G923" t="s">
        <v>8223</v>
      </c>
      <c r="H923" t="s">
        <v>8245</v>
      </c>
      <c r="I923">
        <v>1399867409</v>
      </c>
      <c r="J923">
        <v>1394683409</v>
      </c>
      <c r="K923" t="b">
        <v>0</v>
      </c>
      <c r="L923">
        <v>2</v>
      </c>
      <c r="M923" t="b">
        <v>0</v>
      </c>
      <c r="N923" t="s">
        <v>8276</v>
      </c>
      <c r="O923">
        <f t="shared" si="70"/>
        <v>6</v>
      </c>
      <c r="P923">
        <f t="shared" si="71"/>
        <v>60</v>
      </c>
      <c r="Q923" s="11" t="s">
        <v>8323</v>
      </c>
      <c r="R923" t="s">
        <v>8326</v>
      </c>
      <c r="S923" s="15">
        <f t="shared" si="72"/>
        <v>41711.169085648151</v>
      </c>
      <c r="T923" s="15">
        <f t="shared" si="73"/>
        <v>41771.169085648151</v>
      </c>
      <c r="U923">
        <f t="shared" si="74"/>
        <v>2014</v>
      </c>
    </row>
    <row r="924" spans="1:21" ht="48" hidden="1" x14ac:dyDescent="0.2">
      <c r="A924">
        <v>935</v>
      </c>
      <c r="B924" s="3" t="s">
        <v>936</v>
      </c>
      <c r="C924" s="3" t="s">
        <v>5045</v>
      </c>
      <c r="D924" s="6">
        <v>3500</v>
      </c>
      <c r="E924" s="8">
        <v>50</v>
      </c>
      <c r="F924" t="s">
        <v>8220</v>
      </c>
      <c r="G924" t="s">
        <v>8223</v>
      </c>
      <c r="H924" t="s">
        <v>8245</v>
      </c>
      <c r="I924">
        <v>1454054429</v>
      </c>
      <c r="J924">
        <v>1451462429</v>
      </c>
      <c r="K924" t="b">
        <v>0</v>
      </c>
      <c r="L924">
        <v>2</v>
      </c>
      <c r="M924" t="b">
        <v>0</v>
      </c>
      <c r="N924" t="s">
        <v>8276</v>
      </c>
      <c r="O924">
        <f t="shared" si="70"/>
        <v>1</v>
      </c>
      <c r="P924">
        <f t="shared" si="71"/>
        <v>25</v>
      </c>
      <c r="Q924" s="11" t="s">
        <v>8323</v>
      </c>
      <c r="R924" t="s">
        <v>8326</v>
      </c>
      <c r="S924" s="15">
        <f t="shared" si="72"/>
        <v>42368.333668981482</v>
      </c>
      <c r="T924" s="15">
        <f t="shared" si="73"/>
        <v>42398.333668981482</v>
      </c>
      <c r="U924">
        <f t="shared" si="74"/>
        <v>2015</v>
      </c>
    </row>
    <row r="925" spans="1:21" ht="48" hidden="1" x14ac:dyDescent="0.2">
      <c r="A925">
        <v>936</v>
      </c>
      <c r="B925" s="3" t="s">
        <v>937</v>
      </c>
      <c r="C925" s="3" t="s">
        <v>5046</v>
      </c>
      <c r="D925" s="6">
        <v>1400</v>
      </c>
      <c r="E925" s="8">
        <v>0</v>
      </c>
      <c r="F925" t="s">
        <v>8220</v>
      </c>
      <c r="G925" t="s">
        <v>8223</v>
      </c>
      <c r="H925" t="s">
        <v>8245</v>
      </c>
      <c r="I925">
        <v>1326916800</v>
      </c>
      <c r="J925">
        <v>1323131689</v>
      </c>
      <c r="K925" t="b">
        <v>0</v>
      </c>
      <c r="L925">
        <v>0</v>
      </c>
      <c r="M925" t="b">
        <v>0</v>
      </c>
      <c r="N925" t="s">
        <v>8276</v>
      </c>
      <c r="O925">
        <f t="shared" si="70"/>
        <v>0</v>
      </c>
      <c r="P925">
        <f t="shared" si="71"/>
        <v>0</v>
      </c>
      <c r="Q925" s="11" t="s">
        <v>8323</v>
      </c>
      <c r="R925" t="s">
        <v>8326</v>
      </c>
      <c r="S925" s="15">
        <f t="shared" si="72"/>
        <v>40883.024178240739</v>
      </c>
      <c r="T925" s="15">
        <f t="shared" si="73"/>
        <v>40926.833333333336</v>
      </c>
      <c r="U925">
        <f t="shared" si="74"/>
        <v>2011</v>
      </c>
    </row>
    <row r="926" spans="1:21" ht="48" hidden="1" x14ac:dyDescent="0.2">
      <c r="A926">
        <v>937</v>
      </c>
      <c r="B926" s="3" t="s">
        <v>938</v>
      </c>
      <c r="C926" s="3" t="s">
        <v>5047</v>
      </c>
      <c r="D926" s="6">
        <v>3500</v>
      </c>
      <c r="E926" s="8">
        <v>40</v>
      </c>
      <c r="F926" t="s">
        <v>8220</v>
      </c>
      <c r="G926" t="s">
        <v>8223</v>
      </c>
      <c r="H926" t="s">
        <v>8245</v>
      </c>
      <c r="I926">
        <v>1383509357</v>
      </c>
      <c r="J926">
        <v>1380913757</v>
      </c>
      <c r="K926" t="b">
        <v>0</v>
      </c>
      <c r="L926">
        <v>2</v>
      </c>
      <c r="M926" t="b">
        <v>0</v>
      </c>
      <c r="N926" t="s">
        <v>8276</v>
      </c>
      <c r="O926">
        <f t="shared" si="70"/>
        <v>1</v>
      </c>
      <c r="P926">
        <f t="shared" si="71"/>
        <v>20</v>
      </c>
      <c r="Q926" s="11" t="s">
        <v>8323</v>
      </c>
      <c r="R926" t="s">
        <v>8326</v>
      </c>
      <c r="S926" s="15">
        <f t="shared" si="72"/>
        <v>41551.798113425924</v>
      </c>
      <c r="T926" s="15">
        <f t="shared" si="73"/>
        <v>41581.839780092596</v>
      </c>
      <c r="U926">
        <f t="shared" si="74"/>
        <v>2013</v>
      </c>
    </row>
    <row r="927" spans="1:21" ht="48" hidden="1" x14ac:dyDescent="0.2">
      <c r="A927">
        <v>938</v>
      </c>
      <c r="B927" s="3" t="s">
        <v>939</v>
      </c>
      <c r="C927" s="3" t="s">
        <v>5048</v>
      </c>
      <c r="D927" s="6">
        <v>7000</v>
      </c>
      <c r="E927" s="8">
        <v>25</v>
      </c>
      <c r="F927" t="s">
        <v>8220</v>
      </c>
      <c r="G927" t="s">
        <v>8223</v>
      </c>
      <c r="H927" t="s">
        <v>8245</v>
      </c>
      <c r="I927">
        <v>1346585448</v>
      </c>
      <c r="J927">
        <v>1343993448</v>
      </c>
      <c r="K927" t="b">
        <v>0</v>
      </c>
      <c r="L927">
        <v>1</v>
      </c>
      <c r="M927" t="b">
        <v>0</v>
      </c>
      <c r="N927" t="s">
        <v>8276</v>
      </c>
      <c r="O927">
        <f t="shared" si="70"/>
        <v>0</v>
      </c>
      <c r="P927">
        <f t="shared" si="71"/>
        <v>25</v>
      </c>
      <c r="Q927" s="11" t="s">
        <v>8323</v>
      </c>
      <c r="R927" t="s">
        <v>8326</v>
      </c>
      <c r="S927" s="15">
        <f t="shared" si="72"/>
        <v>41124.479722222226</v>
      </c>
      <c r="T927" s="15">
        <f t="shared" si="73"/>
        <v>41154.479722222226</v>
      </c>
      <c r="U927">
        <f t="shared" si="74"/>
        <v>2012</v>
      </c>
    </row>
    <row r="928" spans="1:21" ht="48" hidden="1" x14ac:dyDescent="0.2">
      <c r="A928">
        <v>939</v>
      </c>
      <c r="B928" s="3" t="s">
        <v>940</v>
      </c>
      <c r="C928" s="3" t="s">
        <v>5049</v>
      </c>
      <c r="D928" s="6">
        <v>2750</v>
      </c>
      <c r="E928" s="8">
        <v>40</v>
      </c>
      <c r="F928" t="s">
        <v>8220</v>
      </c>
      <c r="G928" t="s">
        <v>8223</v>
      </c>
      <c r="H928" t="s">
        <v>8245</v>
      </c>
      <c r="I928">
        <v>1372622280</v>
      </c>
      <c r="J928">
        <v>1369246738</v>
      </c>
      <c r="K928" t="b">
        <v>0</v>
      </c>
      <c r="L928">
        <v>2</v>
      </c>
      <c r="M928" t="b">
        <v>0</v>
      </c>
      <c r="N928" t="s">
        <v>8276</v>
      </c>
      <c r="O928">
        <f t="shared" si="70"/>
        <v>1</v>
      </c>
      <c r="P928">
        <f t="shared" si="71"/>
        <v>20</v>
      </c>
      <c r="Q928" s="11" t="s">
        <v>8323</v>
      </c>
      <c r="R928" t="s">
        <v>8326</v>
      </c>
      <c r="S928" s="15">
        <f t="shared" si="72"/>
        <v>41416.763171296298</v>
      </c>
      <c r="T928" s="15">
        <f t="shared" si="73"/>
        <v>41455.831944444442</v>
      </c>
      <c r="U928">
        <f t="shared" si="74"/>
        <v>2013</v>
      </c>
    </row>
    <row r="929" spans="1:21" ht="48" hidden="1" x14ac:dyDescent="0.2">
      <c r="A929">
        <v>940</v>
      </c>
      <c r="B929" s="3" t="s">
        <v>941</v>
      </c>
      <c r="C929" s="3" t="s">
        <v>5050</v>
      </c>
      <c r="D929" s="6">
        <v>9000</v>
      </c>
      <c r="E929" s="8">
        <v>1544</v>
      </c>
      <c r="F929" t="s">
        <v>8220</v>
      </c>
      <c r="G929" t="s">
        <v>8223</v>
      </c>
      <c r="H929" t="s">
        <v>8245</v>
      </c>
      <c r="I929">
        <v>1439251926</v>
      </c>
      <c r="J929">
        <v>1435363926</v>
      </c>
      <c r="K929" t="b">
        <v>0</v>
      </c>
      <c r="L929">
        <v>14</v>
      </c>
      <c r="M929" t="b">
        <v>0</v>
      </c>
      <c r="N929" t="s">
        <v>8271</v>
      </c>
      <c r="O929">
        <f t="shared" si="70"/>
        <v>17</v>
      </c>
      <c r="P929">
        <f t="shared" si="71"/>
        <v>110.29</v>
      </c>
      <c r="Q929" s="11" t="s">
        <v>8317</v>
      </c>
      <c r="R929" t="s">
        <v>8319</v>
      </c>
      <c r="S929" s="15">
        <f t="shared" si="72"/>
        <v>42182.008402777778</v>
      </c>
      <c r="T929" s="15">
        <f t="shared" si="73"/>
        <v>42227.008402777778</v>
      </c>
      <c r="U929">
        <f t="shared" si="74"/>
        <v>2015</v>
      </c>
    </row>
    <row r="930" spans="1:21" ht="48" hidden="1" x14ac:dyDescent="0.2">
      <c r="A930">
        <v>941</v>
      </c>
      <c r="B930" s="3" t="s">
        <v>942</v>
      </c>
      <c r="C930" s="3" t="s">
        <v>5051</v>
      </c>
      <c r="D930" s="6">
        <v>50000</v>
      </c>
      <c r="E930" s="8">
        <v>1161</v>
      </c>
      <c r="F930" t="s">
        <v>8220</v>
      </c>
      <c r="G930" t="s">
        <v>8223</v>
      </c>
      <c r="H930" t="s">
        <v>8245</v>
      </c>
      <c r="I930">
        <v>1486693145</v>
      </c>
      <c r="J930">
        <v>1484101145</v>
      </c>
      <c r="K930" t="b">
        <v>0</v>
      </c>
      <c r="L930">
        <v>31</v>
      </c>
      <c r="M930" t="b">
        <v>0</v>
      </c>
      <c r="N930" t="s">
        <v>8271</v>
      </c>
      <c r="O930">
        <f t="shared" ref="O930:O993" si="75">ROUND(E930/D930*100,0)</f>
        <v>2</v>
      </c>
      <c r="P930">
        <f t="shared" ref="P930:P993" si="76">IFERROR(ROUND(E930/L930,2),0)</f>
        <v>37.450000000000003</v>
      </c>
      <c r="Q930" s="11" t="s">
        <v>8317</v>
      </c>
      <c r="R930" t="s">
        <v>8319</v>
      </c>
      <c r="S930" s="15">
        <f t="shared" ref="S930:S993" si="77">(((J930/60)/60)/24)+DATE(1970,1,1)</f>
        <v>42746.096585648149</v>
      </c>
      <c r="T930" s="15">
        <f t="shared" ref="T930:T993" si="78">(((I930/60)/60)/24)+DATE(1970,1,1)</f>
        <v>42776.096585648149</v>
      </c>
      <c r="U930">
        <f t="shared" ref="U930:U993" si="79">YEAR(S:S)</f>
        <v>2017</v>
      </c>
    </row>
    <row r="931" spans="1:21" ht="48" hidden="1" x14ac:dyDescent="0.2">
      <c r="A931">
        <v>942</v>
      </c>
      <c r="B931" s="3" t="s">
        <v>943</v>
      </c>
      <c r="C931" s="3" t="s">
        <v>5052</v>
      </c>
      <c r="D931" s="6">
        <v>7500</v>
      </c>
      <c r="E931" s="8">
        <v>668</v>
      </c>
      <c r="F931" t="s">
        <v>8220</v>
      </c>
      <c r="G931" t="s">
        <v>8223</v>
      </c>
      <c r="H931" t="s">
        <v>8245</v>
      </c>
      <c r="I931">
        <v>1455826460</v>
      </c>
      <c r="J931">
        <v>1452716060</v>
      </c>
      <c r="K931" t="b">
        <v>0</v>
      </c>
      <c r="L931">
        <v>16</v>
      </c>
      <c r="M931" t="b">
        <v>0</v>
      </c>
      <c r="N931" t="s">
        <v>8271</v>
      </c>
      <c r="O931">
        <f t="shared" si="75"/>
        <v>9</v>
      </c>
      <c r="P931">
        <f t="shared" si="76"/>
        <v>41.75</v>
      </c>
      <c r="Q931" s="11" t="s">
        <v>8317</v>
      </c>
      <c r="R931" t="s">
        <v>8319</v>
      </c>
      <c r="S931" s="15">
        <f t="shared" si="77"/>
        <v>42382.843287037031</v>
      </c>
      <c r="T931" s="15">
        <f t="shared" si="78"/>
        <v>42418.843287037031</v>
      </c>
      <c r="U931">
        <f t="shared" si="79"/>
        <v>2016</v>
      </c>
    </row>
    <row r="932" spans="1:21" ht="32" hidden="1" x14ac:dyDescent="0.2">
      <c r="A932">
        <v>943</v>
      </c>
      <c r="B932" s="3" t="s">
        <v>944</v>
      </c>
      <c r="C932" s="3" t="s">
        <v>5053</v>
      </c>
      <c r="D932" s="6">
        <v>3000</v>
      </c>
      <c r="E932" s="8">
        <v>289</v>
      </c>
      <c r="F932" t="s">
        <v>8220</v>
      </c>
      <c r="G932" t="s">
        <v>8223</v>
      </c>
      <c r="H932" t="s">
        <v>8245</v>
      </c>
      <c r="I932">
        <v>1480438905</v>
      </c>
      <c r="J932">
        <v>1477843305</v>
      </c>
      <c r="K932" t="b">
        <v>0</v>
      </c>
      <c r="L932">
        <v>12</v>
      </c>
      <c r="M932" t="b">
        <v>0</v>
      </c>
      <c r="N932" t="s">
        <v>8271</v>
      </c>
      <c r="O932">
        <f t="shared" si="75"/>
        <v>10</v>
      </c>
      <c r="P932">
        <f t="shared" si="76"/>
        <v>24.08</v>
      </c>
      <c r="Q932" s="11" t="s">
        <v>8317</v>
      </c>
      <c r="R932" t="s">
        <v>8319</v>
      </c>
      <c r="S932" s="15">
        <f t="shared" si="77"/>
        <v>42673.66788194445</v>
      </c>
      <c r="T932" s="15">
        <f t="shared" si="78"/>
        <v>42703.709548611107</v>
      </c>
      <c r="U932">
        <f t="shared" si="79"/>
        <v>2016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 s="11" t="s">
        <v>8323</v>
      </c>
      <c r="R933" t="s">
        <v>8326</v>
      </c>
      <c r="S933" s="15">
        <f t="shared" si="77"/>
        <v>41680.359976851854</v>
      </c>
      <c r="T933" s="15">
        <f t="shared" si="78"/>
        <v>41714.916666666664</v>
      </c>
      <c r="U933">
        <f t="shared" si="79"/>
        <v>2014</v>
      </c>
    </row>
    <row r="934" spans="1:21" ht="48" hidden="1" x14ac:dyDescent="0.2">
      <c r="A934">
        <v>944</v>
      </c>
      <c r="B934" s="3" t="s">
        <v>945</v>
      </c>
      <c r="C934" s="3" t="s">
        <v>5054</v>
      </c>
      <c r="D934" s="6">
        <v>50000</v>
      </c>
      <c r="E934" s="8">
        <v>6663</v>
      </c>
      <c r="F934" t="s">
        <v>8220</v>
      </c>
      <c r="G934" t="s">
        <v>8223</v>
      </c>
      <c r="H934" t="s">
        <v>8245</v>
      </c>
      <c r="I934">
        <v>1460988000</v>
      </c>
      <c r="J934">
        <v>1458050450</v>
      </c>
      <c r="K934" t="b">
        <v>0</v>
      </c>
      <c r="L934">
        <v>96</v>
      </c>
      <c r="M934" t="b">
        <v>0</v>
      </c>
      <c r="N934" t="s">
        <v>8271</v>
      </c>
      <c r="O934">
        <f t="shared" si="75"/>
        <v>13</v>
      </c>
      <c r="P934">
        <f t="shared" si="76"/>
        <v>69.41</v>
      </c>
      <c r="Q934" s="11" t="s">
        <v>8317</v>
      </c>
      <c r="R934" t="s">
        <v>8319</v>
      </c>
      <c r="S934" s="15">
        <f t="shared" si="77"/>
        <v>42444.583912037036</v>
      </c>
      <c r="T934" s="15">
        <f t="shared" si="78"/>
        <v>42478.583333333328</v>
      </c>
      <c r="U934">
        <f t="shared" si="79"/>
        <v>2016</v>
      </c>
    </row>
    <row r="935" spans="1:21" ht="32" hidden="1" x14ac:dyDescent="0.2">
      <c r="A935">
        <v>946</v>
      </c>
      <c r="B935" s="3" t="s">
        <v>947</v>
      </c>
      <c r="C935" s="3" t="s">
        <v>5056</v>
      </c>
      <c r="D935" s="6">
        <v>15000</v>
      </c>
      <c r="E935" s="8">
        <v>286</v>
      </c>
      <c r="F935" t="s">
        <v>8220</v>
      </c>
      <c r="G935" t="s">
        <v>8223</v>
      </c>
      <c r="H935" t="s">
        <v>8245</v>
      </c>
      <c r="I935">
        <v>1473444048</v>
      </c>
      <c r="J935">
        <v>1470852048</v>
      </c>
      <c r="K935" t="b">
        <v>0</v>
      </c>
      <c r="L935">
        <v>5</v>
      </c>
      <c r="M935" t="b">
        <v>0</v>
      </c>
      <c r="N935" t="s">
        <v>8271</v>
      </c>
      <c r="O935">
        <f t="shared" si="75"/>
        <v>2</v>
      </c>
      <c r="P935">
        <f t="shared" si="76"/>
        <v>57.2</v>
      </c>
      <c r="Q935" s="11" t="s">
        <v>8317</v>
      </c>
      <c r="R935" t="s">
        <v>8319</v>
      </c>
      <c r="S935" s="15">
        <f t="shared" si="77"/>
        <v>42592.750555555554</v>
      </c>
      <c r="T935" s="15">
        <f t="shared" si="78"/>
        <v>42622.750555555554</v>
      </c>
      <c r="U935">
        <f t="shared" si="79"/>
        <v>2016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s="11" t="s">
        <v>8323</v>
      </c>
      <c r="R936" t="s">
        <v>8326</v>
      </c>
      <c r="S936" s="15">
        <f t="shared" si="77"/>
        <v>41733.737083333333</v>
      </c>
      <c r="T936" s="15">
        <f t="shared" si="78"/>
        <v>41763.25</v>
      </c>
      <c r="U936">
        <f t="shared" si="79"/>
        <v>2014</v>
      </c>
    </row>
    <row r="937" spans="1:21" ht="48" hidden="1" x14ac:dyDescent="0.2">
      <c r="A937">
        <v>947</v>
      </c>
      <c r="B937" s="3" t="s">
        <v>948</v>
      </c>
      <c r="C937" s="3" t="s">
        <v>5057</v>
      </c>
      <c r="D937" s="6">
        <v>850</v>
      </c>
      <c r="E937" s="8">
        <v>0</v>
      </c>
      <c r="F937" t="s">
        <v>8220</v>
      </c>
      <c r="G937" t="s">
        <v>8223</v>
      </c>
      <c r="H937" t="s">
        <v>8245</v>
      </c>
      <c r="I937">
        <v>1467312306</v>
      </c>
      <c r="J937">
        <v>1462128306</v>
      </c>
      <c r="K937" t="b">
        <v>0</v>
      </c>
      <c r="L937">
        <v>0</v>
      </c>
      <c r="M937" t="b">
        <v>0</v>
      </c>
      <c r="N937" t="s">
        <v>8271</v>
      </c>
      <c r="O937">
        <f t="shared" si="75"/>
        <v>0</v>
      </c>
      <c r="P937">
        <f t="shared" si="76"/>
        <v>0</v>
      </c>
      <c r="Q937" s="11" t="s">
        <v>8317</v>
      </c>
      <c r="R937" t="s">
        <v>8319</v>
      </c>
      <c r="S937" s="15">
        <f t="shared" si="77"/>
        <v>42491.781319444446</v>
      </c>
      <c r="T937" s="15">
        <f t="shared" si="78"/>
        <v>42551.781319444446</v>
      </c>
      <c r="U937">
        <f t="shared" si="79"/>
        <v>2016</v>
      </c>
    </row>
    <row r="938" spans="1:21" ht="16" hidden="1" x14ac:dyDescent="0.2">
      <c r="A938">
        <v>951</v>
      </c>
      <c r="B938" s="3" t="s">
        <v>952</v>
      </c>
      <c r="C938" s="3" t="s">
        <v>5061</v>
      </c>
      <c r="D938" s="6">
        <v>50000</v>
      </c>
      <c r="E938" s="8">
        <v>19195</v>
      </c>
      <c r="F938" t="s">
        <v>8220</v>
      </c>
      <c r="G938" t="s">
        <v>8223</v>
      </c>
      <c r="H938" t="s">
        <v>8245</v>
      </c>
      <c r="I938">
        <v>1465054872</v>
      </c>
      <c r="J938">
        <v>1461166872</v>
      </c>
      <c r="K938" t="b">
        <v>0</v>
      </c>
      <c r="L938">
        <v>121</v>
      </c>
      <c r="M938" t="b">
        <v>0</v>
      </c>
      <c r="N938" t="s">
        <v>8271</v>
      </c>
      <c r="O938">
        <f t="shared" si="75"/>
        <v>38</v>
      </c>
      <c r="P938">
        <f t="shared" si="76"/>
        <v>158.63999999999999</v>
      </c>
      <c r="Q938" s="11" t="s">
        <v>8317</v>
      </c>
      <c r="R938" t="s">
        <v>8319</v>
      </c>
      <c r="S938" s="15">
        <f t="shared" si="77"/>
        <v>42480.653611111105</v>
      </c>
      <c r="T938" s="15">
        <f t="shared" si="78"/>
        <v>42525.653611111105</v>
      </c>
      <c r="U938">
        <f t="shared" si="79"/>
        <v>2016</v>
      </c>
    </row>
    <row r="939" spans="1:21" ht="32" hidden="1" x14ac:dyDescent="0.2">
      <c r="A939">
        <v>952</v>
      </c>
      <c r="B939" s="3" t="s">
        <v>953</v>
      </c>
      <c r="C939" s="3" t="s">
        <v>5062</v>
      </c>
      <c r="D939" s="6">
        <v>49000</v>
      </c>
      <c r="E939" s="8">
        <v>19572</v>
      </c>
      <c r="F939" t="s">
        <v>8220</v>
      </c>
      <c r="G939" t="s">
        <v>8223</v>
      </c>
      <c r="H939" t="s">
        <v>8245</v>
      </c>
      <c r="I939">
        <v>1479483812</v>
      </c>
      <c r="J939">
        <v>1476888212</v>
      </c>
      <c r="K939" t="b">
        <v>0</v>
      </c>
      <c r="L939">
        <v>196</v>
      </c>
      <c r="M939" t="b">
        <v>0</v>
      </c>
      <c r="N939" t="s">
        <v>8271</v>
      </c>
      <c r="O939">
        <f t="shared" si="75"/>
        <v>40</v>
      </c>
      <c r="P939">
        <f t="shared" si="76"/>
        <v>99.86</v>
      </c>
      <c r="Q939" s="11" t="s">
        <v>8317</v>
      </c>
      <c r="R939" t="s">
        <v>8319</v>
      </c>
      <c r="S939" s="15">
        <f t="shared" si="77"/>
        <v>42662.613564814819</v>
      </c>
      <c r="T939" s="15">
        <f t="shared" si="78"/>
        <v>42692.655231481483</v>
      </c>
      <c r="U939">
        <f t="shared" si="79"/>
        <v>2016</v>
      </c>
    </row>
    <row r="940" spans="1:21" ht="48" hidden="1" x14ac:dyDescent="0.2">
      <c r="A940">
        <v>953</v>
      </c>
      <c r="B940" s="3" t="s">
        <v>954</v>
      </c>
      <c r="C940" s="3" t="s">
        <v>5063</v>
      </c>
      <c r="D940" s="6">
        <v>15000</v>
      </c>
      <c r="E940" s="8">
        <v>126</v>
      </c>
      <c r="F940" t="s">
        <v>8220</v>
      </c>
      <c r="G940" t="s">
        <v>8223</v>
      </c>
      <c r="H940" t="s">
        <v>8245</v>
      </c>
      <c r="I940">
        <v>1422158199</v>
      </c>
      <c r="J940">
        <v>1419566199</v>
      </c>
      <c r="K940" t="b">
        <v>0</v>
      </c>
      <c r="L940">
        <v>5</v>
      </c>
      <c r="M940" t="b">
        <v>0</v>
      </c>
      <c r="N940" t="s">
        <v>8271</v>
      </c>
      <c r="O940">
        <f t="shared" si="75"/>
        <v>1</v>
      </c>
      <c r="P940">
        <f t="shared" si="76"/>
        <v>25.2</v>
      </c>
      <c r="Q940" s="11" t="s">
        <v>8317</v>
      </c>
      <c r="R940" t="s">
        <v>8319</v>
      </c>
      <c r="S940" s="15">
        <f t="shared" si="77"/>
        <v>41999.164340277777</v>
      </c>
      <c r="T940" s="15">
        <f t="shared" si="78"/>
        <v>42029.164340277777</v>
      </c>
      <c r="U940">
        <f t="shared" si="79"/>
        <v>2014</v>
      </c>
    </row>
    <row r="941" spans="1:21" ht="48" hidden="1" x14ac:dyDescent="0.2">
      <c r="A941">
        <v>954</v>
      </c>
      <c r="B941" s="3" t="s">
        <v>955</v>
      </c>
      <c r="C941" s="3" t="s">
        <v>5064</v>
      </c>
      <c r="D941" s="6">
        <v>15000</v>
      </c>
      <c r="E941" s="8">
        <v>6511</v>
      </c>
      <c r="F941" t="s">
        <v>8220</v>
      </c>
      <c r="G941" t="s">
        <v>8223</v>
      </c>
      <c r="H941" t="s">
        <v>8245</v>
      </c>
      <c r="I941">
        <v>1440100839</v>
      </c>
      <c r="J941">
        <v>1436472039</v>
      </c>
      <c r="K941" t="b">
        <v>0</v>
      </c>
      <c r="L941">
        <v>73</v>
      </c>
      <c r="M941" t="b">
        <v>0</v>
      </c>
      <c r="N941" t="s">
        <v>8271</v>
      </c>
      <c r="O941">
        <f t="shared" si="75"/>
        <v>43</v>
      </c>
      <c r="P941">
        <f t="shared" si="76"/>
        <v>89.19</v>
      </c>
      <c r="Q941" s="11" t="s">
        <v>8317</v>
      </c>
      <c r="R941" t="s">
        <v>8319</v>
      </c>
      <c r="S941" s="15">
        <f t="shared" si="77"/>
        <v>42194.833784722221</v>
      </c>
      <c r="T941" s="15">
        <f t="shared" si="78"/>
        <v>42236.833784722221</v>
      </c>
      <c r="U941">
        <f t="shared" si="79"/>
        <v>2015</v>
      </c>
    </row>
    <row r="942" spans="1:21" ht="48" hidden="1" x14ac:dyDescent="0.2">
      <c r="A942">
        <v>955</v>
      </c>
      <c r="B942" s="3" t="s">
        <v>956</v>
      </c>
      <c r="C942" s="3" t="s">
        <v>5065</v>
      </c>
      <c r="D942" s="6">
        <v>300000</v>
      </c>
      <c r="E942" s="8">
        <v>16984</v>
      </c>
      <c r="F942" t="s">
        <v>8220</v>
      </c>
      <c r="G942" t="s">
        <v>8223</v>
      </c>
      <c r="H942" t="s">
        <v>8245</v>
      </c>
      <c r="I942">
        <v>1473750300</v>
      </c>
      <c r="J942">
        <v>1470294300</v>
      </c>
      <c r="K942" t="b">
        <v>0</v>
      </c>
      <c r="L942">
        <v>93</v>
      </c>
      <c r="M942" t="b">
        <v>0</v>
      </c>
      <c r="N942" t="s">
        <v>8271</v>
      </c>
      <c r="O942">
        <f t="shared" si="75"/>
        <v>6</v>
      </c>
      <c r="P942">
        <f t="shared" si="76"/>
        <v>182.62</v>
      </c>
      <c r="Q942" s="11" t="s">
        <v>8317</v>
      </c>
      <c r="R942" t="s">
        <v>8319</v>
      </c>
      <c r="S942" s="15">
        <f t="shared" si="77"/>
        <v>42586.295138888891</v>
      </c>
      <c r="T942" s="15">
        <f t="shared" si="78"/>
        <v>42626.295138888891</v>
      </c>
      <c r="U942">
        <f t="shared" si="79"/>
        <v>2016</v>
      </c>
    </row>
    <row r="943" spans="1:21" ht="64" hidden="1" x14ac:dyDescent="0.2">
      <c r="A943">
        <v>956</v>
      </c>
      <c r="B943" s="3" t="s">
        <v>957</v>
      </c>
      <c r="C943" s="3" t="s">
        <v>5066</v>
      </c>
      <c r="D943" s="6">
        <v>50000</v>
      </c>
      <c r="E943" s="8">
        <v>861</v>
      </c>
      <c r="F943" t="s">
        <v>8220</v>
      </c>
      <c r="G943" t="s">
        <v>8223</v>
      </c>
      <c r="H943" t="s">
        <v>8245</v>
      </c>
      <c r="I943">
        <v>1430081759</v>
      </c>
      <c r="J943">
        <v>1424901359</v>
      </c>
      <c r="K943" t="b">
        <v>0</v>
      </c>
      <c r="L943">
        <v>17</v>
      </c>
      <c r="M943" t="b">
        <v>0</v>
      </c>
      <c r="N943" t="s">
        <v>8271</v>
      </c>
      <c r="O943">
        <f t="shared" si="75"/>
        <v>2</v>
      </c>
      <c r="P943">
        <f t="shared" si="76"/>
        <v>50.65</v>
      </c>
      <c r="Q943" s="11" t="s">
        <v>8317</v>
      </c>
      <c r="R943" t="s">
        <v>8319</v>
      </c>
      <c r="S943" s="15">
        <f t="shared" si="77"/>
        <v>42060.913877314815</v>
      </c>
      <c r="T943" s="15">
        <f t="shared" si="78"/>
        <v>42120.872210648144</v>
      </c>
      <c r="U943">
        <f t="shared" si="79"/>
        <v>2015</v>
      </c>
    </row>
    <row r="944" spans="1:21" ht="32" hidden="1" x14ac:dyDescent="0.2">
      <c r="A944">
        <v>957</v>
      </c>
      <c r="B944" s="3" t="s">
        <v>958</v>
      </c>
      <c r="C944" s="3" t="s">
        <v>5067</v>
      </c>
      <c r="D944" s="6">
        <v>12000</v>
      </c>
      <c r="E944" s="8">
        <v>233</v>
      </c>
      <c r="F944" t="s">
        <v>8220</v>
      </c>
      <c r="G944" t="s">
        <v>8223</v>
      </c>
      <c r="H944" t="s">
        <v>8245</v>
      </c>
      <c r="I944">
        <v>1479392133</v>
      </c>
      <c r="J944">
        <v>1476710133</v>
      </c>
      <c r="K944" t="b">
        <v>0</v>
      </c>
      <c r="L944">
        <v>7</v>
      </c>
      <c r="M944" t="b">
        <v>0</v>
      </c>
      <c r="N944" t="s">
        <v>8271</v>
      </c>
      <c r="O944">
        <f t="shared" si="75"/>
        <v>2</v>
      </c>
      <c r="P944">
        <f t="shared" si="76"/>
        <v>33.29</v>
      </c>
      <c r="Q944" s="11" t="s">
        <v>8317</v>
      </c>
      <c r="R944" t="s">
        <v>8319</v>
      </c>
      <c r="S944" s="15">
        <f t="shared" si="77"/>
        <v>42660.552465277782</v>
      </c>
      <c r="T944" s="15">
        <f t="shared" si="78"/>
        <v>42691.594131944439</v>
      </c>
      <c r="U944">
        <f t="shared" si="79"/>
        <v>2016</v>
      </c>
    </row>
    <row r="945" spans="1:21" ht="48" hidden="1" x14ac:dyDescent="0.2">
      <c r="A945">
        <v>958</v>
      </c>
      <c r="B945" s="3" t="s">
        <v>959</v>
      </c>
      <c r="C945" s="3" t="s">
        <v>5068</v>
      </c>
      <c r="D945" s="6">
        <v>7777</v>
      </c>
      <c r="E945" s="8">
        <v>881</v>
      </c>
      <c r="F945" t="s">
        <v>8220</v>
      </c>
      <c r="G945" t="s">
        <v>8223</v>
      </c>
      <c r="H945" t="s">
        <v>8245</v>
      </c>
      <c r="I945">
        <v>1428641940</v>
      </c>
      <c r="J945">
        <v>1426792563</v>
      </c>
      <c r="K945" t="b">
        <v>0</v>
      </c>
      <c r="L945">
        <v>17</v>
      </c>
      <c r="M945" t="b">
        <v>0</v>
      </c>
      <c r="N945" t="s">
        <v>8271</v>
      </c>
      <c r="O945">
        <f t="shared" si="75"/>
        <v>11</v>
      </c>
      <c r="P945">
        <f t="shared" si="76"/>
        <v>51.82</v>
      </c>
      <c r="Q945" s="11" t="s">
        <v>8317</v>
      </c>
      <c r="R945" t="s">
        <v>8319</v>
      </c>
      <c r="S945" s="15">
        <f t="shared" si="77"/>
        <v>42082.802812499998</v>
      </c>
      <c r="T945" s="15">
        <f t="shared" si="78"/>
        <v>42104.207638888889</v>
      </c>
      <c r="U945">
        <f t="shared" si="79"/>
        <v>2015</v>
      </c>
    </row>
    <row r="946" spans="1:21" ht="48" hidden="1" x14ac:dyDescent="0.2">
      <c r="A946">
        <v>959</v>
      </c>
      <c r="B946" s="3" t="s">
        <v>960</v>
      </c>
      <c r="C946" s="3" t="s">
        <v>5069</v>
      </c>
      <c r="D946" s="6">
        <v>50000</v>
      </c>
      <c r="E946" s="8">
        <v>19430</v>
      </c>
      <c r="F946" t="s">
        <v>8220</v>
      </c>
      <c r="G946" t="s">
        <v>8223</v>
      </c>
      <c r="H946" t="s">
        <v>8245</v>
      </c>
      <c r="I946">
        <v>1421640665</v>
      </c>
      <c r="J946">
        <v>1419048665</v>
      </c>
      <c r="K946" t="b">
        <v>0</v>
      </c>
      <c r="L946">
        <v>171</v>
      </c>
      <c r="M946" t="b">
        <v>0</v>
      </c>
      <c r="N946" t="s">
        <v>8271</v>
      </c>
      <c r="O946">
        <f t="shared" si="75"/>
        <v>39</v>
      </c>
      <c r="P946">
        <f t="shared" si="76"/>
        <v>113.63</v>
      </c>
      <c r="Q946" s="11" t="s">
        <v>8317</v>
      </c>
      <c r="R946" t="s">
        <v>8319</v>
      </c>
      <c r="S946" s="15">
        <f t="shared" si="77"/>
        <v>41993.174363425926</v>
      </c>
      <c r="T946" s="15">
        <f t="shared" si="78"/>
        <v>42023.174363425926</v>
      </c>
      <c r="U946">
        <f t="shared" si="79"/>
        <v>2014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s="11" t="s">
        <v>8317</v>
      </c>
      <c r="R947" t="s">
        <v>8319</v>
      </c>
      <c r="S947" s="15">
        <f t="shared" si="77"/>
        <v>42732.872986111113</v>
      </c>
      <c r="T947" s="15">
        <f t="shared" si="78"/>
        <v>42784.999305555553</v>
      </c>
      <c r="U947">
        <f t="shared" si="79"/>
        <v>2016</v>
      </c>
    </row>
    <row r="948" spans="1:21" ht="48" hidden="1" x14ac:dyDescent="0.2">
      <c r="A948">
        <v>960</v>
      </c>
      <c r="B948" s="3" t="s">
        <v>961</v>
      </c>
      <c r="C948" s="3" t="s">
        <v>5070</v>
      </c>
      <c r="D948" s="6">
        <v>55650</v>
      </c>
      <c r="E948" s="8">
        <v>25655</v>
      </c>
      <c r="F948" t="s">
        <v>8220</v>
      </c>
      <c r="G948" t="s">
        <v>8223</v>
      </c>
      <c r="H948" t="s">
        <v>8245</v>
      </c>
      <c r="I948">
        <v>1489500155</v>
      </c>
      <c r="J948">
        <v>1485874955</v>
      </c>
      <c r="K948" t="b">
        <v>0</v>
      </c>
      <c r="L948">
        <v>188</v>
      </c>
      <c r="M948" t="b">
        <v>0</v>
      </c>
      <c r="N948" t="s">
        <v>8271</v>
      </c>
      <c r="O948">
        <f t="shared" si="75"/>
        <v>46</v>
      </c>
      <c r="P948">
        <f t="shared" si="76"/>
        <v>136.46</v>
      </c>
      <c r="Q948" s="11" t="s">
        <v>8317</v>
      </c>
      <c r="R948" t="s">
        <v>8319</v>
      </c>
      <c r="S948" s="15">
        <f t="shared" si="77"/>
        <v>42766.626793981486</v>
      </c>
      <c r="T948" s="15">
        <f t="shared" si="78"/>
        <v>42808.585127314815</v>
      </c>
      <c r="U948">
        <f t="shared" si="79"/>
        <v>2017</v>
      </c>
    </row>
    <row r="949" spans="1:21" ht="48" hidden="1" x14ac:dyDescent="0.2">
      <c r="A949">
        <v>961</v>
      </c>
      <c r="B949" s="3" t="s">
        <v>962</v>
      </c>
      <c r="C949" s="3" t="s">
        <v>5071</v>
      </c>
      <c r="D949" s="6">
        <v>95000</v>
      </c>
      <c r="E949" s="8">
        <v>40079</v>
      </c>
      <c r="F949" t="s">
        <v>8220</v>
      </c>
      <c r="G949" t="s">
        <v>8223</v>
      </c>
      <c r="H949" t="s">
        <v>8245</v>
      </c>
      <c r="I949">
        <v>1487617200</v>
      </c>
      <c r="J949">
        <v>1483634335</v>
      </c>
      <c r="K949" t="b">
        <v>0</v>
      </c>
      <c r="L949">
        <v>110</v>
      </c>
      <c r="M949" t="b">
        <v>0</v>
      </c>
      <c r="N949" t="s">
        <v>8271</v>
      </c>
      <c r="O949">
        <f t="shared" si="75"/>
        <v>42</v>
      </c>
      <c r="P949">
        <f t="shared" si="76"/>
        <v>364.35</v>
      </c>
      <c r="Q949" s="11" t="s">
        <v>8317</v>
      </c>
      <c r="R949" t="s">
        <v>8319</v>
      </c>
      <c r="S949" s="15">
        <f t="shared" si="77"/>
        <v>42740.693692129629</v>
      </c>
      <c r="T949" s="15">
        <f t="shared" si="78"/>
        <v>42786.791666666672</v>
      </c>
      <c r="U949">
        <f t="shared" si="79"/>
        <v>2017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s="11" t="s">
        <v>8317</v>
      </c>
      <c r="R950" t="s">
        <v>8319</v>
      </c>
      <c r="S950" s="15">
        <f t="shared" si="77"/>
        <v>42411.828287037039</v>
      </c>
      <c r="T950" s="15">
        <f t="shared" si="78"/>
        <v>42441.828287037039</v>
      </c>
      <c r="U950">
        <f t="shared" si="79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s="11" t="s">
        <v>8317</v>
      </c>
      <c r="R951" t="s">
        <v>8319</v>
      </c>
      <c r="S951" s="15">
        <f t="shared" si="77"/>
        <v>42361.043703703705</v>
      </c>
      <c r="T951" s="15">
        <f t="shared" si="78"/>
        <v>42421.043703703705</v>
      </c>
      <c r="U951">
        <f t="shared" si="79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s="11" t="s">
        <v>8317</v>
      </c>
      <c r="R952" t="s">
        <v>8319</v>
      </c>
      <c r="S952" s="15">
        <f t="shared" si="77"/>
        <v>42356.750706018516</v>
      </c>
      <c r="T952" s="15">
        <f t="shared" si="78"/>
        <v>42386.750706018516</v>
      </c>
      <c r="U952">
        <f t="shared" si="79"/>
        <v>2015</v>
      </c>
    </row>
    <row r="953" spans="1:21" ht="48" hidden="1" x14ac:dyDescent="0.2">
      <c r="A953">
        <v>962</v>
      </c>
      <c r="B953" s="3" t="s">
        <v>963</v>
      </c>
      <c r="C953" s="3" t="s">
        <v>5072</v>
      </c>
      <c r="D953" s="6">
        <v>2500</v>
      </c>
      <c r="E953" s="8">
        <v>712</v>
      </c>
      <c r="F953" t="s">
        <v>8220</v>
      </c>
      <c r="G953" t="s">
        <v>8223</v>
      </c>
      <c r="H953" t="s">
        <v>8245</v>
      </c>
      <c r="I953">
        <v>1455210353</v>
      </c>
      <c r="J953">
        <v>1451927153</v>
      </c>
      <c r="K953" t="b">
        <v>0</v>
      </c>
      <c r="L953">
        <v>37</v>
      </c>
      <c r="M953" t="b">
        <v>0</v>
      </c>
      <c r="N953" t="s">
        <v>8271</v>
      </c>
      <c r="O953">
        <f t="shared" si="75"/>
        <v>28</v>
      </c>
      <c r="P953">
        <f t="shared" si="76"/>
        <v>19.239999999999998</v>
      </c>
      <c r="Q953" s="11" t="s">
        <v>8317</v>
      </c>
      <c r="R953" t="s">
        <v>8319</v>
      </c>
      <c r="S953" s="15">
        <f t="shared" si="77"/>
        <v>42373.712418981479</v>
      </c>
      <c r="T953" s="15">
        <f t="shared" si="78"/>
        <v>42411.712418981479</v>
      </c>
      <c r="U953">
        <f t="shared" si="79"/>
        <v>2016</v>
      </c>
    </row>
    <row r="954" spans="1:21" ht="32" hidden="1" x14ac:dyDescent="0.2">
      <c r="A954">
        <v>963</v>
      </c>
      <c r="B954" s="3" t="s">
        <v>964</v>
      </c>
      <c r="C954" s="3" t="s">
        <v>5073</v>
      </c>
      <c r="D954" s="6">
        <v>35000</v>
      </c>
      <c r="E954" s="8">
        <v>377</v>
      </c>
      <c r="F954" t="s">
        <v>8220</v>
      </c>
      <c r="G954" t="s">
        <v>8223</v>
      </c>
      <c r="H954" t="s">
        <v>8245</v>
      </c>
      <c r="I954">
        <v>1476717319</v>
      </c>
      <c r="J954">
        <v>1473693319</v>
      </c>
      <c r="K954" t="b">
        <v>0</v>
      </c>
      <c r="L954">
        <v>9</v>
      </c>
      <c r="M954" t="b">
        <v>0</v>
      </c>
      <c r="N954" t="s">
        <v>8271</v>
      </c>
      <c r="O954">
        <f t="shared" si="75"/>
        <v>1</v>
      </c>
      <c r="P954">
        <f t="shared" si="76"/>
        <v>41.89</v>
      </c>
      <c r="Q954" s="11" t="s">
        <v>8317</v>
      </c>
      <c r="R954" t="s">
        <v>8319</v>
      </c>
      <c r="S954" s="15">
        <f t="shared" si="77"/>
        <v>42625.635636574079</v>
      </c>
      <c r="T954" s="15">
        <f t="shared" si="78"/>
        <v>42660.635636574079</v>
      </c>
      <c r="U954">
        <f t="shared" si="79"/>
        <v>2016</v>
      </c>
    </row>
    <row r="955" spans="1:21" ht="48" hidden="1" x14ac:dyDescent="0.2">
      <c r="A955">
        <v>965</v>
      </c>
      <c r="B955" s="3" t="s">
        <v>966</v>
      </c>
      <c r="C955" s="3" t="s">
        <v>5075</v>
      </c>
      <c r="D955" s="6">
        <v>25000</v>
      </c>
      <c r="E955" s="8">
        <v>298</v>
      </c>
      <c r="F955" t="s">
        <v>8220</v>
      </c>
      <c r="G955" t="s">
        <v>8223</v>
      </c>
      <c r="H955" t="s">
        <v>8245</v>
      </c>
      <c r="I955">
        <v>1477454340</v>
      </c>
      <c r="J955">
        <v>1474676646</v>
      </c>
      <c r="K955" t="b">
        <v>0</v>
      </c>
      <c r="L955">
        <v>6</v>
      </c>
      <c r="M955" t="b">
        <v>0</v>
      </c>
      <c r="N955" t="s">
        <v>8271</v>
      </c>
      <c r="O955">
        <f t="shared" si="75"/>
        <v>1</v>
      </c>
      <c r="P955">
        <f t="shared" si="76"/>
        <v>49.67</v>
      </c>
      <c r="Q955" s="11" t="s">
        <v>8317</v>
      </c>
      <c r="R955" t="s">
        <v>8319</v>
      </c>
      <c r="S955" s="15">
        <f t="shared" si="77"/>
        <v>42637.016736111109</v>
      </c>
      <c r="T955" s="15">
        <f t="shared" si="78"/>
        <v>42669.165972222225</v>
      </c>
      <c r="U955">
        <f t="shared" si="79"/>
        <v>2016</v>
      </c>
    </row>
    <row r="956" spans="1:21" ht="48" hidden="1" x14ac:dyDescent="0.2">
      <c r="A956">
        <v>966</v>
      </c>
      <c r="B956" s="3" t="s">
        <v>967</v>
      </c>
      <c r="C956" s="3" t="s">
        <v>5076</v>
      </c>
      <c r="D956" s="6">
        <v>12000</v>
      </c>
      <c r="E956" s="8">
        <v>1776</v>
      </c>
      <c r="F956" t="s">
        <v>8220</v>
      </c>
      <c r="G956" t="s">
        <v>8223</v>
      </c>
      <c r="H956" t="s">
        <v>8245</v>
      </c>
      <c r="I956">
        <v>1475766932</v>
      </c>
      <c r="J956">
        <v>1473174932</v>
      </c>
      <c r="K956" t="b">
        <v>0</v>
      </c>
      <c r="L956">
        <v>30</v>
      </c>
      <c r="M956" t="b">
        <v>0</v>
      </c>
      <c r="N956" t="s">
        <v>8271</v>
      </c>
      <c r="O956">
        <f t="shared" si="75"/>
        <v>15</v>
      </c>
      <c r="P956">
        <f t="shared" si="76"/>
        <v>59.2</v>
      </c>
      <c r="Q956" s="11" t="s">
        <v>8317</v>
      </c>
      <c r="R956" t="s">
        <v>8319</v>
      </c>
      <c r="S956" s="15">
        <f t="shared" si="77"/>
        <v>42619.635787037041</v>
      </c>
      <c r="T956" s="15">
        <f t="shared" si="78"/>
        <v>42649.635787037041</v>
      </c>
      <c r="U956">
        <f t="shared" si="79"/>
        <v>2016</v>
      </c>
    </row>
    <row r="957" spans="1:21" ht="48" hidden="1" x14ac:dyDescent="0.2">
      <c r="A957">
        <v>967</v>
      </c>
      <c r="B957" s="3" t="s">
        <v>968</v>
      </c>
      <c r="C957" s="3" t="s">
        <v>5077</v>
      </c>
      <c r="D957" s="6">
        <v>20000</v>
      </c>
      <c r="E957" s="8">
        <v>3562</v>
      </c>
      <c r="F957" t="s">
        <v>8220</v>
      </c>
      <c r="G957" t="s">
        <v>8223</v>
      </c>
      <c r="H957" t="s">
        <v>8245</v>
      </c>
      <c r="I957">
        <v>1461301574</v>
      </c>
      <c r="J957">
        <v>1456121174</v>
      </c>
      <c r="K957" t="b">
        <v>0</v>
      </c>
      <c r="L957">
        <v>81</v>
      </c>
      <c r="M957" t="b">
        <v>0</v>
      </c>
      <c r="N957" t="s">
        <v>8271</v>
      </c>
      <c r="O957">
        <f t="shared" si="75"/>
        <v>18</v>
      </c>
      <c r="P957">
        <f t="shared" si="76"/>
        <v>43.98</v>
      </c>
      <c r="Q957" s="11" t="s">
        <v>8317</v>
      </c>
      <c r="R957" t="s">
        <v>8319</v>
      </c>
      <c r="S957" s="15">
        <f t="shared" si="77"/>
        <v>42422.254328703704</v>
      </c>
      <c r="T957" s="15">
        <f t="shared" si="78"/>
        <v>42482.21266203704</v>
      </c>
      <c r="U957">
        <f t="shared" si="79"/>
        <v>2016</v>
      </c>
    </row>
    <row r="958" spans="1:21" ht="48" hidden="1" x14ac:dyDescent="0.2">
      <c r="A958">
        <v>968</v>
      </c>
      <c r="B958" s="3" t="s">
        <v>969</v>
      </c>
      <c r="C958" s="3" t="s">
        <v>5078</v>
      </c>
      <c r="D958" s="6">
        <v>8000</v>
      </c>
      <c r="E958" s="8">
        <v>106</v>
      </c>
      <c r="F958" t="s">
        <v>8220</v>
      </c>
      <c r="G958" t="s">
        <v>8223</v>
      </c>
      <c r="H958" t="s">
        <v>8245</v>
      </c>
      <c r="I958">
        <v>1408134034</v>
      </c>
      <c r="J958">
        <v>1405542034</v>
      </c>
      <c r="K958" t="b">
        <v>0</v>
      </c>
      <c r="L958">
        <v>4</v>
      </c>
      <c r="M958" t="b">
        <v>0</v>
      </c>
      <c r="N958" t="s">
        <v>8271</v>
      </c>
      <c r="O958">
        <f t="shared" si="75"/>
        <v>1</v>
      </c>
      <c r="P958">
        <f t="shared" si="76"/>
        <v>26.5</v>
      </c>
      <c r="Q958" s="11" t="s">
        <v>8317</v>
      </c>
      <c r="R958" t="s">
        <v>8319</v>
      </c>
      <c r="S958" s="15">
        <f t="shared" si="77"/>
        <v>41836.847615740742</v>
      </c>
      <c r="T958" s="15">
        <f t="shared" si="78"/>
        <v>41866.847615740742</v>
      </c>
      <c r="U958">
        <f t="shared" si="79"/>
        <v>2014</v>
      </c>
    </row>
    <row r="959" spans="1:21" ht="48" hidden="1" x14ac:dyDescent="0.2">
      <c r="A959">
        <v>971</v>
      </c>
      <c r="B959" s="3" t="s">
        <v>972</v>
      </c>
      <c r="C959" s="3" t="s">
        <v>5081</v>
      </c>
      <c r="D959" s="6">
        <v>100000</v>
      </c>
      <c r="E959" s="8">
        <v>226</v>
      </c>
      <c r="F959" t="s">
        <v>8220</v>
      </c>
      <c r="G959" t="s">
        <v>8223</v>
      </c>
      <c r="H959" t="s">
        <v>8245</v>
      </c>
      <c r="I959">
        <v>1433178060</v>
      </c>
      <c r="J959">
        <v>1429290060</v>
      </c>
      <c r="K959" t="b">
        <v>0</v>
      </c>
      <c r="L959">
        <v>5</v>
      </c>
      <c r="M959" t="b">
        <v>0</v>
      </c>
      <c r="N959" t="s">
        <v>8271</v>
      </c>
      <c r="O959">
        <f t="shared" si="75"/>
        <v>0</v>
      </c>
      <c r="P959">
        <f t="shared" si="76"/>
        <v>45.2</v>
      </c>
      <c r="Q959" s="11" t="s">
        <v>8317</v>
      </c>
      <c r="R959" t="s">
        <v>8319</v>
      </c>
      <c r="S959" s="15">
        <f t="shared" si="77"/>
        <v>42111.709027777775</v>
      </c>
      <c r="T959" s="15">
        <f t="shared" si="78"/>
        <v>42156.709027777775</v>
      </c>
      <c r="U959">
        <f t="shared" si="79"/>
        <v>2015</v>
      </c>
    </row>
    <row r="960" spans="1:21" ht="48" hidden="1" x14ac:dyDescent="0.2">
      <c r="A960">
        <v>972</v>
      </c>
      <c r="B960" s="3" t="s">
        <v>973</v>
      </c>
      <c r="C960" s="3" t="s">
        <v>5082</v>
      </c>
      <c r="D960" s="6">
        <v>20000</v>
      </c>
      <c r="E960" s="8">
        <v>6925</v>
      </c>
      <c r="F960" t="s">
        <v>8220</v>
      </c>
      <c r="G960" t="s">
        <v>8223</v>
      </c>
      <c r="H960" t="s">
        <v>8245</v>
      </c>
      <c r="I960">
        <v>1409813940</v>
      </c>
      <c r="J960">
        <v>1407271598</v>
      </c>
      <c r="K960" t="b">
        <v>0</v>
      </c>
      <c r="L960">
        <v>45</v>
      </c>
      <c r="M960" t="b">
        <v>0</v>
      </c>
      <c r="N960" t="s">
        <v>8271</v>
      </c>
      <c r="O960">
        <f t="shared" si="75"/>
        <v>35</v>
      </c>
      <c r="P960">
        <f t="shared" si="76"/>
        <v>153.88999999999999</v>
      </c>
      <c r="Q960" s="11" t="s">
        <v>8317</v>
      </c>
      <c r="R960" t="s">
        <v>8319</v>
      </c>
      <c r="S960" s="15">
        <f t="shared" si="77"/>
        <v>41856.865717592591</v>
      </c>
      <c r="T960" s="15">
        <f t="shared" si="78"/>
        <v>41886.290972222225</v>
      </c>
      <c r="U960">
        <f t="shared" si="79"/>
        <v>2014</v>
      </c>
    </row>
    <row r="961" spans="1:21" ht="48" hidden="1" x14ac:dyDescent="0.2">
      <c r="A961">
        <v>973</v>
      </c>
      <c r="B961" s="3" t="s">
        <v>974</v>
      </c>
      <c r="C961" s="3" t="s">
        <v>5083</v>
      </c>
      <c r="D961" s="6">
        <v>20000</v>
      </c>
      <c r="E961" s="8">
        <v>411</v>
      </c>
      <c r="F961" t="s">
        <v>8220</v>
      </c>
      <c r="G961" t="s">
        <v>8223</v>
      </c>
      <c r="H961" t="s">
        <v>8245</v>
      </c>
      <c r="I961">
        <v>1447032093</v>
      </c>
      <c r="J961">
        <v>1441844493</v>
      </c>
      <c r="K961" t="b">
        <v>0</v>
      </c>
      <c r="L961">
        <v>8</v>
      </c>
      <c r="M961" t="b">
        <v>0</v>
      </c>
      <c r="N961" t="s">
        <v>8271</v>
      </c>
      <c r="O961">
        <f t="shared" si="75"/>
        <v>2</v>
      </c>
      <c r="P961">
        <f t="shared" si="76"/>
        <v>51.38</v>
      </c>
      <c r="Q961" s="11" t="s">
        <v>8317</v>
      </c>
      <c r="R961" t="s">
        <v>8319</v>
      </c>
      <c r="S961" s="15">
        <f t="shared" si="77"/>
        <v>42257.014965277776</v>
      </c>
      <c r="T961" s="15">
        <f t="shared" si="78"/>
        <v>42317.056631944448</v>
      </c>
      <c r="U961">
        <f t="shared" si="79"/>
        <v>2015</v>
      </c>
    </row>
    <row r="962" spans="1:21" ht="48" hidden="1" x14ac:dyDescent="0.2">
      <c r="A962">
        <v>974</v>
      </c>
      <c r="B962" s="3" t="s">
        <v>975</v>
      </c>
      <c r="C962" s="3" t="s">
        <v>5084</v>
      </c>
      <c r="D962" s="6">
        <v>50000</v>
      </c>
      <c r="E962" s="8">
        <v>280</v>
      </c>
      <c r="F962" t="s">
        <v>8220</v>
      </c>
      <c r="G962" t="s">
        <v>8223</v>
      </c>
      <c r="H962" t="s">
        <v>8245</v>
      </c>
      <c r="I962">
        <v>1458925156</v>
      </c>
      <c r="J962">
        <v>1456336756</v>
      </c>
      <c r="K962" t="b">
        <v>0</v>
      </c>
      <c r="L962">
        <v>3</v>
      </c>
      <c r="M962" t="b">
        <v>0</v>
      </c>
      <c r="N962" t="s">
        <v>8271</v>
      </c>
      <c r="O962">
        <f t="shared" si="75"/>
        <v>1</v>
      </c>
      <c r="P962">
        <f t="shared" si="76"/>
        <v>93.33</v>
      </c>
      <c r="Q962" s="11" t="s">
        <v>8317</v>
      </c>
      <c r="R962" t="s">
        <v>8319</v>
      </c>
      <c r="S962" s="15">
        <f t="shared" si="77"/>
        <v>42424.749490740738</v>
      </c>
      <c r="T962" s="15">
        <f t="shared" si="78"/>
        <v>42454.707824074074</v>
      </c>
      <c r="U962">
        <f t="shared" si="79"/>
        <v>2016</v>
      </c>
    </row>
    <row r="963" spans="1:21" ht="48" hidden="1" x14ac:dyDescent="0.2">
      <c r="A963">
        <v>975</v>
      </c>
      <c r="B963" s="3" t="s">
        <v>976</v>
      </c>
      <c r="C963" s="3" t="s">
        <v>5085</v>
      </c>
      <c r="D963" s="6">
        <v>100000</v>
      </c>
      <c r="E963" s="8">
        <v>2607</v>
      </c>
      <c r="F963" t="s">
        <v>8220</v>
      </c>
      <c r="G963" t="s">
        <v>8223</v>
      </c>
      <c r="H963" t="s">
        <v>8245</v>
      </c>
      <c r="I963">
        <v>1467132185</v>
      </c>
      <c r="J963">
        <v>1461948185</v>
      </c>
      <c r="K963" t="b">
        <v>0</v>
      </c>
      <c r="L963">
        <v>24</v>
      </c>
      <c r="M963" t="b">
        <v>0</v>
      </c>
      <c r="N963" t="s">
        <v>8271</v>
      </c>
      <c r="O963">
        <f t="shared" si="75"/>
        <v>3</v>
      </c>
      <c r="P963">
        <f t="shared" si="76"/>
        <v>108.63</v>
      </c>
      <c r="Q963" s="11" t="s">
        <v>8317</v>
      </c>
      <c r="R963" t="s">
        <v>8319</v>
      </c>
      <c r="S963" s="15">
        <f t="shared" si="77"/>
        <v>42489.696585648147</v>
      </c>
      <c r="T963" s="15">
        <f t="shared" si="78"/>
        <v>42549.696585648147</v>
      </c>
      <c r="U963">
        <f t="shared" si="79"/>
        <v>2016</v>
      </c>
    </row>
    <row r="964" spans="1:21" ht="48" hidden="1" x14ac:dyDescent="0.2">
      <c r="A964">
        <v>979</v>
      </c>
      <c r="B964" s="3" t="s">
        <v>980</v>
      </c>
      <c r="C964" s="3" t="s">
        <v>5089</v>
      </c>
      <c r="D964" s="6">
        <v>35000</v>
      </c>
      <c r="E964" s="8">
        <v>28986.16</v>
      </c>
      <c r="F964" t="s">
        <v>8220</v>
      </c>
      <c r="G964" t="s">
        <v>8223</v>
      </c>
      <c r="H964" t="s">
        <v>8245</v>
      </c>
      <c r="I964">
        <v>1466449140</v>
      </c>
      <c r="J964">
        <v>1463392828</v>
      </c>
      <c r="K964" t="b">
        <v>0</v>
      </c>
      <c r="L964">
        <v>96</v>
      </c>
      <c r="M964" t="b">
        <v>0</v>
      </c>
      <c r="N964" t="s">
        <v>8271</v>
      </c>
      <c r="O964">
        <f t="shared" si="75"/>
        <v>83</v>
      </c>
      <c r="P964">
        <f t="shared" si="76"/>
        <v>301.94</v>
      </c>
      <c r="Q964" s="11" t="s">
        <v>8317</v>
      </c>
      <c r="R964" t="s">
        <v>8319</v>
      </c>
      <c r="S964" s="15">
        <f t="shared" si="77"/>
        <v>42506.416990740734</v>
      </c>
      <c r="T964" s="15">
        <f t="shared" si="78"/>
        <v>42541.790972222225</v>
      </c>
      <c r="U964">
        <f t="shared" si="79"/>
        <v>2016</v>
      </c>
    </row>
    <row r="965" spans="1:21" ht="48" hidden="1" x14ac:dyDescent="0.2">
      <c r="A965">
        <v>980</v>
      </c>
      <c r="B965" s="3" t="s">
        <v>981</v>
      </c>
      <c r="C965" s="3" t="s">
        <v>5090</v>
      </c>
      <c r="D965" s="6">
        <v>10000</v>
      </c>
      <c r="E965" s="8">
        <v>1486</v>
      </c>
      <c r="F965" t="s">
        <v>8220</v>
      </c>
      <c r="G965" t="s">
        <v>8223</v>
      </c>
      <c r="H965" t="s">
        <v>8245</v>
      </c>
      <c r="I965">
        <v>1417387322</v>
      </c>
      <c r="J965">
        <v>1413495722</v>
      </c>
      <c r="K965" t="b">
        <v>0</v>
      </c>
      <c r="L965">
        <v>31</v>
      </c>
      <c r="M965" t="b">
        <v>0</v>
      </c>
      <c r="N965" t="s">
        <v>8271</v>
      </c>
      <c r="O965">
        <f t="shared" si="75"/>
        <v>15</v>
      </c>
      <c r="P965">
        <f t="shared" si="76"/>
        <v>47.94</v>
      </c>
      <c r="Q965" s="11" t="s">
        <v>8317</v>
      </c>
      <c r="R965" t="s">
        <v>8319</v>
      </c>
      <c r="S965" s="15">
        <f t="shared" si="77"/>
        <v>41928.904189814813</v>
      </c>
      <c r="T965" s="15">
        <f t="shared" si="78"/>
        <v>41973.945856481485</v>
      </c>
      <c r="U965">
        <f t="shared" si="79"/>
        <v>2014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hidden="1" x14ac:dyDescent="0.2">
      <c r="A967">
        <v>981</v>
      </c>
      <c r="B967" s="3" t="s">
        <v>982</v>
      </c>
      <c r="C967" s="3" t="s">
        <v>5091</v>
      </c>
      <c r="D967" s="6">
        <v>88888</v>
      </c>
      <c r="E967" s="8">
        <v>11</v>
      </c>
      <c r="F967" t="s">
        <v>8220</v>
      </c>
      <c r="G967" t="s">
        <v>8223</v>
      </c>
      <c r="H967" t="s">
        <v>8245</v>
      </c>
      <c r="I967">
        <v>1407624222</v>
      </c>
      <c r="J967">
        <v>1405032222</v>
      </c>
      <c r="K967" t="b">
        <v>0</v>
      </c>
      <c r="L967">
        <v>4</v>
      </c>
      <c r="M967" t="b">
        <v>0</v>
      </c>
      <c r="N967" t="s">
        <v>8271</v>
      </c>
      <c r="O967">
        <f t="shared" si="75"/>
        <v>0</v>
      </c>
      <c r="P967">
        <f t="shared" si="76"/>
        <v>2.75</v>
      </c>
      <c r="Q967" s="11" t="s">
        <v>8317</v>
      </c>
      <c r="R967" t="s">
        <v>8319</v>
      </c>
      <c r="S967" s="15">
        <f t="shared" si="77"/>
        <v>41830.947013888886</v>
      </c>
      <c r="T967" s="15">
        <f t="shared" si="78"/>
        <v>41860.947013888886</v>
      </c>
      <c r="U967">
        <f t="shared" si="79"/>
        <v>2014</v>
      </c>
    </row>
    <row r="968" spans="1:21" ht="32" hidden="1" x14ac:dyDescent="0.2">
      <c r="A968">
        <v>982</v>
      </c>
      <c r="B968" s="3" t="s">
        <v>983</v>
      </c>
      <c r="C968" s="3" t="s">
        <v>5092</v>
      </c>
      <c r="D968" s="6">
        <v>17500</v>
      </c>
      <c r="E968" s="8">
        <v>3</v>
      </c>
      <c r="F968" t="s">
        <v>8220</v>
      </c>
      <c r="G968" t="s">
        <v>8223</v>
      </c>
      <c r="H968" t="s">
        <v>8245</v>
      </c>
      <c r="I968">
        <v>1475431486</v>
      </c>
      <c r="J968">
        <v>1472839486</v>
      </c>
      <c r="K968" t="b">
        <v>0</v>
      </c>
      <c r="L968">
        <v>3</v>
      </c>
      <c r="M968" t="b">
        <v>0</v>
      </c>
      <c r="N968" t="s">
        <v>8271</v>
      </c>
      <c r="O968">
        <f t="shared" si="75"/>
        <v>0</v>
      </c>
      <c r="P968">
        <f t="shared" si="76"/>
        <v>1</v>
      </c>
      <c r="Q968" s="11" t="s">
        <v>8317</v>
      </c>
      <c r="R968" t="s">
        <v>8319</v>
      </c>
      <c r="S968" s="15">
        <f t="shared" si="77"/>
        <v>42615.753310185188</v>
      </c>
      <c r="T968" s="15">
        <f t="shared" si="78"/>
        <v>42645.753310185188</v>
      </c>
      <c r="U968">
        <f t="shared" si="79"/>
        <v>2016</v>
      </c>
    </row>
    <row r="969" spans="1:21" ht="80" hidden="1" x14ac:dyDescent="0.2">
      <c r="A969">
        <v>984</v>
      </c>
      <c r="B969" s="3" t="s">
        <v>985</v>
      </c>
      <c r="C969" s="3" t="s">
        <v>5094</v>
      </c>
      <c r="D969" s="6">
        <v>10000</v>
      </c>
      <c r="E969" s="8">
        <v>106</v>
      </c>
      <c r="F969" t="s">
        <v>8220</v>
      </c>
      <c r="G969" t="s">
        <v>8223</v>
      </c>
      <c r="H969" t="s">
        <v>8245</v>
      </c>
      <c r="I969">
        <v>1427507208</v>
      </c>
      <c r="J969">
        <v>1424918808</v>
      </c>
      <c r="K969" t="b">
        <v>0</v>
      </c>
      <c r="L969">
        <v>3</v>
      </c>
      <c r="M969" t="b">
        <v>0</v>
      </c>
      <c r="N969" t="s">
        <v>8271</v>
      </c>
      <c r="O969">
        <f t="shared" si="75"/>
        <v>1</v>
      </c>
      <c r="P969">
        <f t="shared" si="76"/>
        <v>35.33</v>
      </c>
      <c r="Q969" s="11" t="s">
        <v>8317</v>
      </c>
      <c r="R969" t="s">
        <v>8319</v>
      </c>
      <c r="S969" s="15">
        <f t="shared" si="77"/>
        <v>42061.11583333333</v>
      </c>
      <c r="T969" s="15">
        <f t="shared" si="78"/>
        <v>42091.074166666673</v>
      </c>
      <c r="U969">
        <f t="shared" si="79"/>
        <v>2015</v>
      </c>
    </row>
    <row r="970" spans="1:21" ht="16" hidden="1" x14ac:dyDescent="0.2">
      <c r="A970">
        <v>989</v>
      </c>
      <c r="B970" s="3" t="s">
        <v>990</v>
      </c>
      <c r="C970" s="3" t="s">
        <v>5099</v>
      </c>
      <c r="D970" s="6">
        <v>10000</v>
      </c>
      <c r="E970" s="8">
        <v>1677</v>
      </c>
      <c r="F970" t="s">
        <v>8220</v>
      </c>
      <c r="G970" t="s">
        <v>8223</v>
      </c>
      <c r="H970" t="s">
        <v>8245</v>
      </c>
      <c r="I970">
        <v>1475101495</v>
      </c>
      <c r="J970">
        <v>1472509495</v>
      </c>
      <c r="K970" t="b">
        <v>0</v>
      </c>
      <c r="L970">
        <v>32</v>
      </c>
      <c r="M970" t="b">
        <v>0</v>
      </c>
      <c r="N970" t="s">
        <v>8271</v>
      </c>
      <c r="O970">
        <f t="shared" si="75"/>
        <v>17</v>
      </c>
      <c r="P970">
        <f t="shared" si="76"/>
        <v>52.41</v>
      </c>
      <c r="Q970" s="11" t="s">
        <v>8317</v>
      </c>
      <c r="R970" t="s">
        <v>8319</v>
      </c>
      <c r="S970" s="15">
        <f t="shared" si="77"/>
        <v>42611.933969907404</v>
      </c>
      <c r="T970" s="15">
        <f t="shared" si="78"/>
        <v>42641.933969907404</v>
      </c>
      <c r="U970">
        <f t="shared" si="79"/>
        <v>2016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hidden="1" x14ac:dyDescent="0.2">
      <c r="A973">
        <v>990</v>
      </c>
      <c r="B973" s="3" t="s">
        <v>991</v>
      </c>
      <c r="C973" s="3" t="s">
        <v>5100</v>
      </c>
      <c r="D973" s="6">
        <v>25000</v>
      </c>
      <c r="E973" s="8">
        <v>26</v>
      </c>
      <c r="F973" t="s">
        <v>8220</v>
      </c>
      <c r="G973" t="s">
        <v>8223</v>
      </c>
      <c r="H973" t="s">
        <v>8245</v>
      </c>
      <c r="I973">
        <v>1409770164</v>
      </c>
      <c r="J973">
        <v>1407178164</v>
      </c>
      <c r="K973" t="b">
        <v>0</v>
      </c>
      <c r="L973">
        <v>2</v>
      </c>
      <c r="M973" t="b">
        <v>0</v>
      </c>
      <c r="N973" t="s">
        <v>8271</v>
      </c>
      <c r="O973">
        <f t="shared" si="75"/>
        <v>0</v>
      </c>
      <c r="P973">
        <f t="shared" si="76"/>
        <v>13</v>
      </c>
      <c r="Q973" s="11" t="s">
        <v>8317</v>
      </c>
      <c r="R973" t="s">
        <v>8319</v>
      </c>
      <c r="S973" s="15">
        <f t="shared" si="77"/>
        <v>41855.784305555557</v>
      </c>
      <c r="T973" s="15">
        <f t="shared" si="78"/>
        <v>41885.784305555557</v>
      </c>
      <c r="U973">
        <f t="shared" si="79"/>
        <v>2014</v>
      </c>
    </row>
    <row r="974" spans="1:21" ht="48" hidden="1" x14ac:dyDescent="0.2">
      <c r="A974">
        <v>992</v>
      </c>
      <c r="B974" s="3" t="s">
        <v>993</v>
      </c>
      <c r="C974" s="3" t="s">
        <v>5102</v>
      </c>
      <c r="D974" s="6">
        <v>100000</v>
      </c>
      <c r="E974" s="8">
        <v>467</v>
      </c>
      <c r="F974" t="s">
        <v>8220</v>
      </c>
      <c r="G974" t="s">
        <v>8223</v>
      </c>
      <c r="H974" t="s">
        <v>8245</v>
      </c>
      <c r="I974">
        <v>1462655519</v>
      </c>
      <c r="J974">
        <v>1457475119</v>
      </c>
      <c r="K974" t="b">
        <v>0</v>
      </c>
      <c r="L974">
        <v>4</v>
      </c>
      <c r="M974" t="b">
        <v>0</v>
      </c>
      <c r="N974" t="s">
        <v>8271</v>
      </c>
      <c r="O974">
        <f t="shared" si="75"/>
        <v>0</v>
      </c>
      <c r="P974">
        <f t="shared" si="76"/>
        <v>116.75</v>
      </c>
      <c r="Q974" s="11" t="s">
        <v>8317</v>
      </c>
      <c r="R974" t="s">
        <v>8319</v>
      </c>
      <c r="S974" s="15">
        <f t="shared" si="77"/>
        <v>42437.924988425926</v>
      </c>
      <c r="T974" s="15">
        <f t="shared" si="78"/>
        <v>42497.883321759262</v>
      </c>
      <c r="U974">
        <f t="shared" si="79"/>
        <v>2016</v>
      </c>
    </row>
    <row r="975" spans="1:21" ht="48" hidden="1" x14ac:dyDescent="0.2">
      <c r="A975">
        <v>993</v>
      </c>
      <c r="B975" s="3" t="s">
        <v>994</v>
      </c>
      <c r="C975" s="3" t="s">
        <v>5103</v>
      </c>
      <c r="D975" s="6">
        <v>70000</v>
      </c>
      <c r="E975" s="8">
        <v>17561</v>
      </c>
      <c r="F975" t="s">
        <v>8220</v>
      </c>
      <c r="G975" t="s">
        <v>8223</v>
      </c>
      <c r="H975" t="s">
        <v>8245</v>
      </c>
      <c r="I975">
        <v>1478926800</v>
      </c>
      <c r="J975">
        <v>1476054568</v>
      </c>
      <c r="K975" t="b">
        <v>0</v>
      </c>
      <c r="L975">
        <v>196</v>
      </c>
      <c r="M975" t="b">
        <v>0</v>
      </c>
      <c r="N975" t="s">
        <v>8271</v>
      </c>
      <c r="O975">
        <f t="shared" si="75"/>
        <v>25</v>
      </c>
      <c r="P975">
        <f t="shared" si="76"/>
        <v>89.6</v>
      </c>
      <c r="Q975" s="11" t="s">
        <v>8317</v>
      </c>
      <c r="R975" t="s">
        <v>8319</v>
      </c>
      <c r="S975" s="15">
        <f t="shared" si="77"/>
        <v>42652.964907407411</v>
      </c>
      <c r="T975" s="15">
        <f t="shared" si="78"/>
        <v>42686.208333333328</v>
      </c>
      <c r="U975">
        <f t="shared" si="79"/>
        <v>2016</v>
      </c>
    </row>
    <row r="976" spans="1:21" ht="64" hidden="1" x14ac:dyDescent="0.2">
      <c r="A976">
        <v>994</v>
      </c>
      <c r="B976" s="3" t="s">
        <v>995</v>
      </c>
      <c r="C976" s="3" t="s">
        <v>5104</v>
      </c>
      <c r="D976" s="6">
        <v>200000</v>
      </c>
      <c r="E976" s="8">
        <v>4669</v>
      </c>
      <c r="F976" t="s">
        <v>8220</v>
      </c>
      <c r="G976" t="s">
        <v>8223</v>
      </c>
      <c r="H976" t="s">
        <v>8245</v>
      </c>
      <c r="I976">
        <v>1417388340</v>
      </c>
      <c r="J976">
        <v>1412835530</v>
      </c>
      <c r="K976" t="b">
        <v>0</v>
      </c>
      <c r="L976">
        <v>11</v>
      </c>
      <c r="M976" t="b">
        <v>0</v>
      </c>
      <c r="N976" t="s">
        <v>8271</v>
      </c>
      <c r="O976">
        <f t="shared" si="75"/>
        <v>2</v>
      </c>
      <c r="P976">
        <f t="shared" si="76"/>
        <v>424.45</v>
      </c>
      <c r="Q976" s="11" t="s">
        <v>8317</v>
      </c>
      <c r="R976" t="s">
        <v>8319</v>
      </c>
      <c r="S976" s="15">
        <f t="shared" si="77"/>
        <v>41921.263078703705</v>
      </c>
      <c r="T976" s="15">
        <f t="shared" si="78"/>
        <v>41973.957638888889</v>
      </c>
      <c r="U976">
        <f t="shared" si="79"/>
        <v>2014</v>
      </c>
    </row>
    <row r="977" spans="1:21" ht="48" hidden="1" x14ac:dyDescent="0.2">
      <c r="A977">
        <v>995</v>
      </c>
      <c r="B977" s="3" t="s">
        <v>996</v>
      </c>
      <c r="C977" s="3" t="s">
        <v>5105</v>
      </c>
      <c r="D977" s="6">
        <v>10000</v>
      </c>
      <c r="E977" s="8">
        <v>726</v>
      </c>
      <c r="F977" t="s">
        <v>8220</v>
      </c>
      <c r="G977" t="s">
        <v>8223</v>
      </c>
      <c r="H977" t="s">
        <v>8245</v>
      </c>
      <c r="I977">
        <v>1417276800</v>
      </c>
      <c r="J977">
        <v>1415140480</v>
      </c>
      <c r="K977" t="b">
        <v>0</v>
      </c>
      <c r="L977">
        <v>9</v>
      </c>
      <c r="M977" t="b">
        <v>0</v>
      </c>
      <c r="N977" t="s">
        <v>8271</v>
      </c>
      <c r="O977">
        <f t="shared" si="75"/>
        <v>7</v>
      </c>
      <c r="P977">
        <f t="shared" si="76"/>
        <v>80.67</v>
      </c>
      <c r="Q977" s="11" t="s">
        <v>8317</v>
      </c>
      <c r="R977" t="s">
        <v>8319</v>
      </c>
      <c r="S977" s="15">
        <f t="shared" si="77"/>
        <v>41947.940740740742</v>
      </c>
      <c r="T977" s="15">
        <f t="shared" si="78"/>
        <v>41972.666666666672</v>
      </c>
      <c r="U977">
        <f t="shared" si="79"/>
        <v>2014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32" hidden="1" x14ac:dyDescent="0.2">
      <c r="A981">
        <v>996</v>
      </c>
      <c r="B981" s="3" t="s">
        <v>997</v>
      </c>
      <c r="C981" s="3" t="s">
        <v>5106</v>
      </c>
      <c r="D981" s="6">
        <v>4000</v>
      </c>
      <c r="E981" s="8">
        <v>65</v>
      </c>
      <c r="F981" t="s">
        <v>8220</v>
      </c>
      <c r="G981" t="s">
        <v>8223</v>
      </c>
      <c r="H981" t="s">
        <v>8245</v>
      </c>
      <c r="I981">
        <v>1406474820</v>
      </c>
      <c r="J981">
        <v>1403902060</v>
      </c>
      <c r="K981" t="b">
        <v>0</v>
      </c>
      <c r="L981">
        <v>5</v>
      </c>
      <c r="M981" t="b">
        <v>0</v>
      </c>
      <c r="N981" t="s">
        <v>8271</v>
      </c>
      <c r="O981">
        <f t="shared" si="75"/>
        <v>2</v>
      </c>
      <c r="P981">
        <f t="shared" si="76"/>
        <v>13</v>
      </c>
      <c r="Q981" s="11" t="s">
        <v>8317</v>
      </c>
      <c r="R981" t="s">
        <v>8319</v>
      </c>
      <c r="S981" s="15">
        <f t="shared" si="77"/>
        <v>41817.866435185184</v>
      </c>
      <c r="T981" s="15">
        <f t="shared" si="78"/>
        <v>41847.643750000003</v>
      </c>
      <c r="U981">
        <f t="shared" si="79"/>
        <v>2014</v>
      </c>
    </row>
    <row r="982" spans="1:21" ht="32" hidden="1" x14ac:dyDescent="0.2">
      <c r="A982">
        <v>997</v>
      </c>
      <c r="B982" s="3" t="s">
        <v>998</v>
      </c>
      <c r="C982" s="3" t="s">
        <v>5107</v>
      </c>
      <c r="D982" s="6">
        <v>5000</v>
      </c>
      <c r="E982" s="8">
        <v>65</v>
      </c>
      <c r="F982" t="s">
        <v>8220</v>
      </c>
      <c r="G982" t="s">
        <v>8223</v>
      </c>
      <c r="H982" t="s">
        <v>8245</v>
      </c>
      <c r="I982">
        <v>1417145297</v>
      </c>
      <c r="J982">
        <v>1414549697</v>
      </c>
      <c r="K982" t="b">
        <v>0</v>
      </c>
      <c r="L982">
        <v>8</v>
      </c>
      <c r="M982" t="b">
        <v>0</v>
      </c>
      <c r="N982" t="s">
        <v>8271</v>
      </c>
      <c r="O982">
        <f t="shared" si="75"/>
        <v>1</v>
      </c>
      <c r="P982">
        <f t="shared" si="76"/>
        <v>8.1300000000000008</v>
      </c>
      <c r="Q982" s="11" t="s">
        <v>8317</v>
      </c>
      <c r="R982" t="s">
        <v>8319</v>
      </c>
      <c r="S982" s="15">
        <f t="shared" si="77"/>
        <v>41941.10297453704</v>
      </c>
      <c r="T982" s="15">
        <f t="shared" si="78"/>
        <v>41971.144641203704</v>
      </c>
      <c r="U982">
        <f t="shared" si="79"/>
        <v>2014</v>
      </c>
    </row>
    <row r="983" spans="1:21" ht="48" hidden="1" x14ac:dyDescent="0.2">
      <c r="A983">
        <v>1064</v>
      </c>
      <c r="B983" s="3" t="s">
        <v>1065</v>
      </c>
      <c r="C983" s="3" t="s">
        <v>5174</v>
      </c>
      <c r="D983" s="6">
        <v>90000</v>
      </c>
      <c r="E983" s="8">
        <v>8077</v>
      </c>
      <c r="F983" t="s">
        <v>8220</v>
      </c>
      <c r="G983" t="s">
        <v>8223</v>
      </c>
      <c r="H983" t="s">
        <v>8245</v>
      </c>
      <c r="I983">
        <v>1373174903</v>
      </c>
      <c r="J983">
        <v>1369286903</v>
      </c>
      <c r="K983" t="b">
        <v>0</v>
      </c>
      <c r="L983">
        <v>123</v>
      </c>
      <c r="M983" t="b">
        <v>0</v>
      </c>
      <c r="N983" t="s">
        <v>8280</v>
      </c>
      <c r="O983">
        <f t="shared" si="75"/>
        <v>9</v>
      </c>
      <c r="P983">
        <f t="shared" si="76"/>
        <v>65.67</v>
      </c>
      <c r="Q983" s="11" t="s">
        <v>8331</v>
      </c>
      <c r="R983" t="s">
        <v>8332</v>
      </c>
      <c r="S983" s="15">
        <f t="shared" si="77"/>
        <v>41417.228043981479</v>
      </c>
      <c r="T983" s="15">
        <f t="shared" si="78"/>
        <v>41462.228043981479</v>
      </c>
      <c r="U983">
        <f t="shared" si="79"/>
        <v>2013</v>
      </c>
    </row>
    <row r="984" spans="1:21" ht="48" hidden="1" x14ac:dyDescent="0.2">
      <c r="A984">
        <v>1066</v>
      </c>
      <c r="B984" s="3" t="s">
        <v>1067</v>
      </c>
      <c r="C984" s="3" t="s">
        <v>5176</v>
      </c>
      <c r="D984" s="6">
        <v>150000</v>
      </c>
      <c r="E984" s="8">
        <v>5051</v>
      </c>
      <c r="F984" t="s">
        <v>8220</v>
      </c>
      <c r="G984" t="s">
        <v>8223</v>
      </c>
      <c r="H984" t="s">
        <v>8245</v>
      </c>
      <c r="I984">
        <v>1375657582</v>
      </c>
      <c r="J984">
        <v>1371769582</v>
      </c>
      <c r="K984" t="b">
        <v>0</v>
      </c>
      <c r="L984">
        <v>148</v>
      </c>
      <c r="M984" t="b">
        <v>0</v>
      </c>
      <c r="N984" t="s">
        <v>8280</v>
      </c>
      <c r="O984">
        <f t="shared" si="75"/>
        <v>3</v>
      </c>
      <c r="P984">
        <f t="shared" si="76"/>
        <v>34.130000000000003</v>
      </c>
      <c r="Q984" s="11" t="s">
        <v>8331</v>
      </c>
      <c r="R984" t="s">
        <v>8332</v>
      </c>
      <c r="S984" s="15">
        <f t="shared" si="77"/>
        <v>41445.962754629632</v>
      </c>
      <c r="T984" s="15">
        <f t="shared" si="78"/>
        <v>41490.962754629632</v>
      </c>
      <c r="U984">
        <f t="shared" si="79"/>
        <v>2013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48" hidden="1" x14ac:dyDescent="0.2">
      <c r="A986">
        <v>1067</v>
      </c>
      <c r="B986" s="3" t="s">
        <v>1068</v>
      </c>
      <c r="C986" s="3" t="s">
        <v>5177</v>
      </c>
      <c r="D986" s="6">
        <v>500</v>
      </c>
      <c r="E986" s="8">
        <v>130</v>
      </c>
      <c r="F986" t="s">
        <v>8220</v>
      </c>
      <c r="G986" t="s">
        <v>8223</v>
      </c>
      <c r="H986" t="s">
        <v>8245</v>
      </c>
      <c r="I986">
        <v>1387657931</v>
      </c>
      <c r="J986">
        <v>1385065931</v>
      </c>
      <c r="K986" t="b">
        <v>0</v>
      </c>
      <c r="L986">
        <v>10</v>
      </c>
      <c r="M986" t="b">
        <v>0</v>
      </c>
      <c r="N986" t="s">
        <v>8280</v>
      </c>
      <c r="O986">
        <f t="shared" si="75"/>
        <v>26</v>
      </c>
      <c r="P986">
        <f t="shared" si="76"/>
        <v>13</v>
      </c>
      <c r="Q986" s="11" t="s">
        <v>8331</v>
      </c>
      <c r="R986" t="s">
        <v>8332</v>
      </c>
      <c r="S986" s="15">
        <f t="shared" si="77"/>
        <v>41599.855682870373</v>
      </c>
      <c r="T986" s="15">
        <f t="shared" si="78"/>
        <v>41629.855682870373</v>
      </c>
      <c r="U986">
        <f t="shared" si="79"/>
        <v>2013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48" hidden="1" x14ac:dyDescent="0.2">
      <c r="A991">
        <v>1068</v>
      </c>
      <c r="B991" s="3" t="s">
        <v>1069</v>
      </c>
      <c r="C991" s="3" t="s">
        <v>5178</v>
      </c>
      <c r="D991" s="6">
        <v>30000</v>
      </c>
      <c r="E991" s="8">
        <v>45</v>
      </c>
      <c r="F991" t="s">
        <v>8220</v>
      </c>
      <c r="G991" t="s">
        <v>8223</v>
      </c>
      <c r="H991" t="s">
        <v>8245</v>
      </c>
      <c r="I991">
        <v>1460274864</v>
      </c>
      <c r="J991">
        <v>1457686464</v>
      </c>
      <c r="K991" t="b">
        <v>0</v>
      </c>
      <c r="L991">
        <v>4</v>
      </c>
      <c r="M991" t="b">
        <v>0</v>
      </c>
      <c r="N991" t="s">
        <v>8280</v>
      </c>
      <c r="O991">
        <f t="shared" si="75"/>
        <v>0</v>
      </c>
      <c r="P991">
        <f t="shared" si="76"/>
        <v>11.25</v>
      </c>
      <c r="Q991" s="11" t="s">
        <v>8331</v>
      </c>
      <c r="R991" t="s">
        <v>8332</v>
      </c>
      <c r="S991" s="15">
        <f t="shared" si="77"/>
        <v>42440.371111111104</v>
      </c>
      <c r="T991" s="15">
        <f t="shared" si="78"/>
        <v>42470.329444444447</v>
      </c>
      <c r="U991">
        <f t="shared" si="79"/>
        <v>2016</v>
      </c>
    </row>
    <row r="992" spans="1:21" ht="48" hidden="1" x14ac:dyDescent="0.2">
      <c r="A992">
        <v>1069</v>
      </c>
      <c r="B992" s="3" t="s">
        <v>1070</v>
      </c>
      <c r="C992" s="3" t="s">
        <v>5179</v>
      </c>
      <c r="D992" s="6">
        <v>2200</v>
      </c>
      <c r="E992" s="8">
        <v>850</v>
      </c>
      <c r="F992" t="s">
        <v>8220</v>
      </c>
      <c r="G992" t="s">
        <v>8223</v>
      </c>
      <c r="H992" t="s">
        <v>8245</v>
      </c>
      <c r="I992">
        <v>1385447459</v>
      </c>
      <c r="J992">
        <v>1382679059</v>
      </c>
      <c r="K992" t="b">
        <v>0</v>
      </c>
      <c r="L992">
        <v>21</v>
      </c>
      <c r="M992" t="b">
        <v>0</v>
      </c>
      <c r="N992" t="s">
        <v>8280</v>
      </c>
      <c r="O992">
        <f t="shared" si="75"/>
        <v>39</v>
      </c>
      <c r="P992">
        <f t="shared" si="76"/>
        <v>40.479999999999997</v>
      </c>
      <c r="Q992" s="11" t="s">
        <v>8331</v>
      </c>
      <c r="R992" t="s">
        <v>8332</v>
      </c>
      <c r="S992" s="15">
        <f t="shared" si="77"/>
        <v>41572.229849537034</v>
      </c>
      <c r="T992" s="15">
        <f t="shared" si="78"/>
        <v>41604.271516203706</v>
      </c>
      <c r="U992">
        <f t="shared" si="79"/>
        <v>2013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hidden="1" x14ac:dyDescent="0.2">
      <c r="A994">
        <v>1070</v>
      </c>
      <c r="B994" s="3" t="s">
        <v>1071</v>
      </c>
      <c r="C994" s="3" t="s">
        <v>5180</v>
      </c>
      <c r="D994" s="6">
        <v>10000</v>
      </c>
      <c r="E994" s="8">
        <v>70</v>
      </c>
      <c r="F994" t="s">
        <v>8220</v>
      </c>
      <c r="G994" t="s">
        <v>8223</v>
      </c>
      <c r="H994" t="s">
        <v>8245</v>
      </c>
      <c r="I994">
        <v>1349050622</v>
      </c>
      <c r="J994">
        <v>1347322622</v>
      </c>
      <c r="K994" t="b">
        <v>0</v>
      </c>
      <c r="L994">
        <v>2</v>
      </c>
      <c r="M994" t="b">
        <v>0</v>
      </c>
      <c r="N994" t="s">
        <v>8280</v>
      </c>
      <c r="O994">
        <f t="shared" ref="O994:O1057" si="80">ROUND(E994/D994*100,0)</f>
        <v>1</v>
      </c>
      <c r="P994">
        <f t="shared" ref="P994:P1057" si="81">IFERROR(ROUND(E994/L994,2),0)</f>
        <v>35</v>
      </c>
      <c r="Q994" s="11" t="s">
        <v>8331</v>
      </c>
      <c r="R994" t="s">
        <v>8332</v>
      </c>
      <c r="S994" s="15">
        <f t="shared" ref="S994:S1057" si="82">(((J994/60)/60)/24)+DATE(1970,1,1)</f>
        <v>41163.011828703704</v>
      </c>
      <c r="T994" s="15">
        <f t="shared" ref="T994:T1057" si="83">(((I994/60)/60)/24)+DATE(1970,1,1)</f>
        <v>41183.011828703704</v>
      </c>
      <c r="U994">
        <f t="shared" ref="U994:U1057" si="84">YEAR(S:S)</f>
        <v>2012</v>
      </c>
    </row>
    <row r="995" spans="1:21" ht="48" hidden="1" x14ac:dyDescent="0.2">
      <c r="A995">
        <v>1072</v>
      </c>
      <c r="B995" s="3" t="s">
        <v>1073</v>
      </c>
      <c r="C995" s="3" t="s">
        <v>5182</v>
      </c>
      <c r="D995" s="6">
        <v>75000</v>
      </c>
      <c r="E995" s="8">
        <v>51</v>
      </c>
      <c r="F995" t="s">
        <v>8220</v>
      </c>
      <c r="G995" t="s">
        <v>8223</v>
      </c>
      <c r="H995" t="s">
        <v>8245</v>
      </c>
      <c r="I995">
        <v>1391630297</v>
      </c>
      <c r="J995">
        <v>1389038297</v>
      </c>
      <c r="K995" t="b">
        <v>0</v>
      </c>
      <c r="L995">
        <v>4</v>
      </c>
      <c r="M995" t="b">
        <v>0</v>
      </c>
      <c r="N995" t="s">
        <v>8280</v>
      </c>
      <c r="O995">
        <f t="shared" si="80"/>
        <v>0</v>
      </c>
      <c r="P995">
        <f t="shared" si="81"/>
        <v>12.75</v>
      </c>
      <c r="Q995" s="11" t="s">
        <v>8331</v>
      </c>
      <c r="R995" t="s">
        <v>8332</v>
      </c>
      <c r="S995" s="15">
        <f t="shared" si="82"/>
        <v>41645.832141203704</v>
      </c>
      <c r="T995" s="15">
        <f t="shared" si="83"/>
        <v>41675.832141203704</v>
      </c>
      <c r="U995">
        <f t="shared" si="84"/>
        <v>2014</v>
      </c>
    </row>
    <row r="996" spans="1:21" ht="32" hidden="1" x14ac:dyDescent="0.2">
      <c r="A996">
        <v>1073</v>
      </c>
      <c r="B996" s="3" t="s">
        <v>1074</v>
      </c>
      <c r="C996" s="3" t="s">
        <v>5183</v>
      </c>
      <c r="D996" s="6">
        <v>750</v>
      </c>
      <c r="E996" s="8">
        <v>10</v>
      </c>
      <c r="F996" t="s">
        <v>8220</v>
      </c>
      <c r="G996" t="s">
        <v>8223</v>
      </c>
      <c r="H996" t="s">
        <v>8245</v>
      </c>
      <c r="I996">
        <v>1318806541</v>
      </c>
      <c r="J996">
        <v>1316214541</v>
      </c>
      <c r="K996" t="b">
        <v>0</v>
      </c>
      <c r="L996">
        <v>1</v>
      </c>
      <c r="M996" t="b">
        <v>0</v>
      </c>
      <c r="N996" t="s">
        <v>8280</v>
      </c>
      <c r="O996">
        <f t="shared" si="80"/>
        <v>1</v>
      </c>
      <c r="P996">
        <f t="shared" si="81"/>
        <v>10</v>
      </c>
      <c r="Q996" s="11" t="s">
        <v>8331</v>
      </c>
      <c r="R996" t="s">
        <v>8332</v>
      </c>
      <c r="S996" s="15">
        <f t="shared" si="82"/>
        <v>40802.964594907404</v>
      </c>
      <c r="T996" s="15">
        <f t="shared" si="83"/>
        <v>40832.964594907404</v>
      </c>
      <c r="U996">
        <f t="shared" si="84"/>
        <v>2011</v>
      </c>
    </row>
    <row r="997" spans="1:21" ht="48" hidden="1" x14ac:dyDescent="0.2">
      <c r="A997">
        <v>1074</v>
      </c>
      <c r="B997" s="3" t="s">
        <v>1075</v>
      </c>
      <c r="C997" s="3" t="s">
        <v>5184</v>
      </c>
      <c r="D997" s="6">
        <v>54000</v>
      </c>
      <c r="E997" s="8">
        <v>3407</v>
      </c>
      <c r="F997" t="s">
        <v>8220</v>
      </c>
      <c r="G997" t="s">
        <v>8223</v>
      </c>
      <c r="H997" t="s">
        <v>8245</v>
      </c>
      <c r="I997">
        <v>1388808545</v>
      </c>
      <c r="J997">
        <v>1386216545</v>
      </c>
      <c r="K997" t="b">
        <v>0</v>
      </c>
      <c r="L997">
        <v>30</v>
      </c>
      <c r="M997" t="b">
        <v>0</v>
      </c>
      <c r="N997" t="s">
        <v>8280</v>
      </c>
      <c r="O997">
        <f t="shared" si="80"/>
        <v>6</v>
      </c>
      <c r="P997">
        <f t="shared" si="81"/>
        <v>113.57</v>
      </c>
      <c r="Q997" s="11" t="s">
        <v>8331</v>
      </c>
      <c r="R997" t="s">
        <v>8332</v>
      </c>
      <c r="S997" s="15">
        <f t="shared" si="82"/>
        <v>41613.172974537039</v>
      </c>
      <c r="T997" s="15">
        <f t="shared" si="83"/>
        <v>41643.172974537039</v>
      </c>
      <c r="U997">
        <f t="shared" si="84"/>
        <v>2013</v>
      </c>
    </row>
    <row r="998" spans="1:21" ht="32" hidden="1" x14ac:dyDescent="0.2">
      <c r="A998">
        <v>1075</v>
      </c>
      <c r="B998" s="3" t="s">
        <v>1076</v>
      </c>
      <c r="C998" s="3" t="s">
        <v>5185</v>
      </c>
      <c r="D998" s="6">
        <v>1000</v>
      </c>
      <c r="E998" s="8">
        <v>45</v>
      </c>
      <c r="F998" t="s">
        <v>8220</v>
      </c>
      <c r="G998" t="s">
        <v>8223</v>
      </c>
      <c r="H998" t="s">
        <v>8245</v>
      </c>
      <c r="I998">
        <v>1336340516</v>
      </c>
      <c r="J998">
        <v>1333748516</v>
      </c>
      <c r="K998" t="b">
        <v>0</v>
      </c>
      <c r="L998">
        <v>3</v>
      </c>
      <c r="M998" t="b">
        <v>0</v>
      </c>
      <c r="N998" t="s">
        <v>8280</v>
      </c>
      <c r="O998">
        <f t="shared" si="80"/>
        <v>5</v>
      </c>
      <c r="P998">
        <f t="shared" si="81"/>
        <v>15</v>
      </c>
      <c r="Q998" s="11" t="s">
        <v>8331</v>
      </c>
      <c r="R998" t="s">
        <v>8332</v>
      </c>
      <c r="S998" s="15">
        <f t="shared" si="82"/>
        <v>41005.904120370367</v>
      </c>
      <c r="T998" s="15">
        <f t="shared" si="83"/>
        <v>41035.904120370367</v>
      </c>
      <c r="U998">
        <f t="shared" si="84"/>
        <v>2012</v>
      </c>
    </row>
    <row r="999" spans="1:21" ht="48" hidden="1" x14ac:dyDescent="0.2">
      <c r="A999">
        <v>1076</v>
      </c>
      <c r="B999" s="3" t="s">
        <v>1077</v>
      </c>
      <c r="C999" s="3" t="s">
        <v>5186</v>
      </c>
      <c r="D999" s="6">
        <v>75000</v>
      </c>
      <c r="E999" s="8">
        <v>47074</v>
      </c>
      <c r="F999" t="s">
        <v>8220</v>
      </c>
      <c r="G999" t="s">
        <v>8223</v>
      </c>
      <c r="H999" t="s">
        <v>8245</v>
      </c>
      <c r="I999">
        <v>1410426250</v>
      </c>
      <c r="J999">
        <v>1405674250</v>
      </c>
      <c r="K999" t="b">
        <v>0</v>
      </c>
      <c r="L999">
        <v>975</v>
      </c>
      <c r="M999" t="b">
        <v>0</v>
      </c>
      <c r="N999" t="s">
        <v>8280</v>
      </c>
      <c r="O999">
        <f t="shared" si="80"/>
        <v>63</v>
      </c>
      <c r="P999">
        <f t="shared" si="81"/>
        <v>48.28</v>
      </c>
      <c r="Q999" s="11" t="s">
        <v>8331</v>
      </c>
      <c r="R999" t="s">
        <v>8332</v>
      </c>
      <c r="S999" s="15">
        <f t="shared" si="82"/>
        <v>41838.377893518518</v>
      </c>
      <c r="T999" s="15">
        <f t="shared" si="83"/>
        <v>41893.377893518518</v>
      </c>
      <c r="U999">
        <f t="shared" si="84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s="11" t="s">
        <v>8317</v>
      </c>
      <c r="R1000" t="s">
        <v>8319</v>
      </c>
      <c r="S1000" s="15">
        <f t="shared" si="82"/>
        <v>42282.168993055559</v>
      </c>
      <c r="T1000" s="15">
        <f t="shared" si="83"/>
        <v>42327.210659722223</v>
      </c>
      <c r="U1000">
        <f t="shared" si="84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s="11" t="s">
        <v>8317</v>
      </c>
      <c r="R1001" t="s">
        <v>8319</v>
      </c>
      <c r="S1001" s="15">
        <f t="shared" si="82"/>
        <v>41926.29965277778</v>
      </c>
      <c r="T1001" s="15">
        <f t="shared" si="83"/>
        <v>41956.334722222222</v>
      </c>
      <c r="U1001">
        <f t="shared" si="84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s="11" t="s">
        <v>8317</v>
      </c>
      <c r="R1002" t="s">
        <v>8319</v>
      </c>
      <c r="S1002" s="15">
        <f t="shared" si="82"/>
        <v>42749.059722222228</v>
      </c>
      <c r="T1002" s="15">
        <f t="shared" si="83"/>
        <v>42809.018055555556</v>
      </c>
      <c r="U1002">
        <f t="shared" si="84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 s="11" t="s">
        <v>8317</v>
      </c>
      <c r="R1003" t="s">
        <v>8319</v>
      </c>
      <c r="S1003" s="15">
        <f t="shared" si="82"/>
        <v>42720.720057870371</v>
      </c>
      <c r="T1003" s="15">
        <f t="shared" si="83"/>
        <v>42765.720057870371</v>
      </c>
      <c r="U1003">
        <f t="shared" si="84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s="11" t="s">
        <v>8317</v>
      </c>
      <c r="R1004" t="s">
        <v>8319</v>
      </c>
      <c r="S1004" s="15">
        <f t="shared" si="82"/>
        <v>42325.684189814812</v>
      </c>
      <c r="T1004" s="15">
        <f t="shared" si="83"/>
        <v>42355.249305555553</v>
      </c>
      <c r="U1004">
        <f t="shared" si="84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s="11" t="s">
        <v>8317</v>
      </c>
      <c r="R1005" t="s">
        <v>8319</v>
      </c>
      <c r="S1005" s="15">
        <f t="shared" si="82"/>
        <v>42780.709039351852</v>
      </c>
      <c r="T1005" s="15">
        <f t="shared" si="83"/>
        <v>42810.667372685188</v>
      </c>
      <c r="U1005">
        <f t="shared" si="84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s="11" t="s">
        <v>8317</v>
      </c>
      <c r="R1006" t="s">
        <v>8319</v>
      </c>
      <c r="S1006" s="15">
        <f t="shared" si="82"/>
        <v>42388.708645833336</v>
      </c>
      <c r="T1006" s="15">
        <f t="shared" si="83"/>
        <v>42418.708645833336</v>
      </c>
      <c r="U1006">
        <f t="shared" si="84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s="11" t="s">
        <v>8317</v>
      </c>
      <c r="R1007" t="s">
        <v>8319</v>
      </c>
      <c r="S1007" s="15">
        <f t="shared" si="82"/>
        <v>42276.624803240738</v>
      </c>
      <c r="T1007" s="15">
        <f t="shared" si="83"/>
        <v>42307.624803240738</v>
      </c>
      <c r="U1007">
        <f t="shared" si="84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s="11" t="s">
        <v>8317</v>
      </c>
      <c r="R1008" t="s">
        <v>8319</v>
      </c>
      <c r="S1008" s="15">
        <f t="shared" si="82"/>
        <v>41977.040185185186</v>
      </c>
      <c r="T1008" s="15">
        <f t="shared" si="83"/>
        <v>41985.299305555556</v>
      </c>
      <c r="U1008">
        <f t="shared" si="84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s="11" t="s">
        <v>8317</v>
      </c>
      <c r="R1009" t="s">
        <v>8319</v>
      </c>
      <c r="S1009" s="15">
        <f t="shared" si="82"/>
        <v>42676.583599537036</v>
      </c>
      <c r="T1009" s="15">
        <f t="shared" si="83"/>
        <v>42718.6252662037</v>
      </c>
      <c r="U1009">
        <f t="shared" si="84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s="11" t="s">
        <v>8317</v>
      </c>
      <c r="R1010" t="s">
        <v>8319</v>
      </c>
      <c r="S1010" s="15">
        <f t="shared" si="82"/>
        <v>42702.809201388889</v>
      </c>
      <c r="T1010" s="15">
        <f t="shared" si="83"/>
        <v>42732.809201388889</v>
      </c>
      <c r="U1010">
        <f t="shared" si="84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s="11" t="s">
        <v>8317</v>
      </c>
      <c r="R1011" t="s">
        <v>8319</v>
      </c>
      <c r="S1011" s="15">
        <f t="shared" si="82"/>
        <v>42510.604699074072</v>
      </c>
      <c r="T1011" s="15">
        <f t="shared" si="83"/>
        <v>42540.604699074072</v>
      </c>
      <c r="U1011">
        <f t="shared" si="84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s="11" t="s">
        <v>8317</v>
      </c>
      <c r="R1012" t="s">
        <v>8319</v>
      </c>
      <c r="S1012" s="15">
        <f t="shared" si="82"/>
        <v>42561.829421296294</v>
      </c>
      <c r="T1012" s="15">
        <f t="shared" si="83"/>
        <v>42618.124305555553</v>
      </c>
      <c r="U1012">
        <f t="shared" si="84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s="11" t="s">
        <v>8317</v>
      </c>
      <c r="R1013" t="s">
        <v>8319</v>
      </c>
      <c r="S1013" s="15">
        <f t="shared" si="82"/>
        <v>41946.898090277777</v>
      </c>
      <c r="T1013" s="15">
        <f t="shared" si="83"/>
        <v>41991.898090277777</v>
      </c>
      <c r="U1013">
        <f t="shared" si="84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s="11" t="s">
        <v>8317</v>
      </c>
      <c r="R1014" t="s">
        <v>8319</v>
      </c>
      <c r="S1014" s="15">
        <f t="shared" si="82"/>
        <v>42714.440416666665</v>
      </c>
      <c r="T1014" s="15">
        <f t="shared" si="83"/>
        <v>42759.440416666665</v>
      </c>
      <c r="U1014">
        <f t="shared" si="84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s="11" t="s">
        <v>8317</v>
      </c>
      <c r="R1015" t="s">
        <v>8319</v>
      </c>
      <c r="S1015" s="15">
        <f t="shared" si="82"/>
        <v>42339.833981481483</v>
      </c>
      <c r="T1015" s="15">
        <f t="shared" si="83"/>
        <v>42367.833333333328</v>
      </c>
      <c r="U1015">
        <f t="shared" si="84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s="11" t="s">
        <v>8317</v>
      </c>
      <c r="R1016" t="s">
        <v>8319</v>
      </c>
      <c r="S1016" s="15">
        <f t="shared" si="82"/>
        <v>41955.002488425926</v>
      </c>
      <c r="T1016" s="15">
        <f t="shared" si="83"/>
        <v>42005.002488425926</v>
      </c>
      <c r="U1016">
        <f t="shared" si="84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s="11" t="s">
        <v>8317</v>
      </c>
      <c r="R1017" t="s">
        <v>8319</v>
      </c>
      <c r="S1017" s="15">
        <f t="shared" si="82"/>
        <v>42303.878414351857</v>
      </c>
      <c r="T1017" s="15">
        <f t="shared" si="83"/>
        <v>42333.920081018514</v>
      </c>
      <c r="U1017">
        <f t="shared" si="84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s="11" t="s">
        <v>8317</v>
      </c>
      <c r="R1018" t="s">
        <v>8319</v>
      </c>
      <c r="S1018" s="15">
        <f t="shared" si="82"/>
        <v>42422.107129629629</v>
      </c>
      <c r="T1018" s="15">
        <f t="shared" si="83"/>
        <v>42467.065462962957</v>
      </c>
      <c r="U1018">
        <f t="shared" si="84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s="11" t="s">
        <v>8317</v>
      </c>
      <c r="R1019" t="s">
        <v>8319</v>
      </c>
      <c r="S1019" s="15">
        <f t="shared" si="82"/>
        <v>42289.675173611111</v>
      </c>
      <c r="T1019" s="15">
        <f t="shared" si="83"/>
        <v>42329.716840277775</v>
      </c>
      <c r="U1019">
        <f t="shared" si="84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s="11" t="s">
        <v>8317</v>
      </c>
      <c r="R1020" t="s">
        <v>8319</v>
      </c>
      <c r="S1020" s="15">
        <f t="shared" si="82"/>
        <v>42535.492280092592</v>
      </c>
      <c r="T1020" s="15">
        <f t="shared" si="83"/>
        <v>42565.492280092592</v>
      </c>
      <c r="U1020">
        <f t="shared" si="84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s="11" t="s">
        <v>8317</v>
      </c>
      <c r="R1021" t="s">
        <v>8319</v>
      </c>
      <c r="S1021" s="15">
        <f t="shared" si="82"/>
        <v>42009.973946759259</v>
      </c>
      <c r="T1021" s="15">
        <f t="shared" si="83"/>
        <v>42039.973946759259</v>
      </c>
      <c r="U1021">
        <f t="shared" si="84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s="11" t="s">
        <v>8323</v>
      </c>
      <c r="R1022" t="s">
        <v>8328</v>
      </c>
      <c r="S1022" s="15">
        <f t="shared" si="82"/>
        <v>42127.069548611107</v>
      </c>
      <c r="T1022" s="15">
        <f t="shared" si="83"/>
        <v>42157.032638888893</v>
      </c>
      <c r="U1022">
        <f t="shared" si="84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s="11" t="s">
        <v>8323</v>
      </c>
      <c r="R1023" t="s">
        <v>8328</v>
      </c>
      <c r="S1023" s="15">
        <f t="shared" si="82"/>
        <v>42271.251979166671</v>
      </c>
      <c r="T1023" s="15">
        <f t="shared" si="83"/>
        <v>42294.166666666672</v>
      </c>
      <c r="U1023">
        <f t="shared" si="84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s="11" t="s">
        <v>8323</v>
      </c>
      <c r="R1024" t="s">
        <v>8328</v>
      </c>
      <c r="S1024" s="15">
        <f t="shared" si="82"/>
        <v>42111.646724537044</v>
      </c>
      <c r="T1024" s="15">
        <f t="shared" si="83"/>
        <v>42141.646724537044</v>
      </c>
      <c r="U1024">
        <f t="shared" si="84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s="11" t="s">
        <v>8323</v>
      </c>
      <c r="R1025" t="s">
        <v>8328</v>
      </c>
      <c r="S1025" s="15">
        <f t="shared" si="82"/>
        <v>42145.919687500005</v>
      </c>
      <c r="T1025" s="15">
        <f t="shared" si="83"/>
        <v>42175.919687500005</v>
      </c>
      <c r="U1025">
        <f t="shared" si="84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s="11" t="s">
        <v>8323</v>
      </c>
      <c r="R1026" t="s">
        <v>8328</v>
      </c>
      <c r="S1026" s="15">
        <f t="shared" si="82"/>
        <v>42370.580590277779</v>
      </c>
      <c r="T1026" s="15">
        <f t="shared" si="83"/>
        <v>42400.580590277779</v>
      </c>
      <c r="U1026">
        <f t="shared" si="84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si="84"/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ref="O1058:O1121" si="85">ROUND(E1058/D1058*100,0)</f>
        <v>0</v>
      </c>
      <c r="P1058">
        <f t="shared" ref="P1058:P1121" si="86">IFERROR(ROUND(E1058/L1058,2),0)</f>
        <v>0</v>
      </c>
      <c r="Q1058" s="11" t="s">
        <v>8329</v>
      </c>
      <c r="R1058" t="s">
        <v>8330</v>
      </c>
      <c r="S1058" s="15">
        <f t="shared" ref="S1058:S1121" si="87">(((J1058/60)/60)/24)+DATE(1970,1,1)</f>
        <v>42058.719641203701</v>
      </c>
      <c r="T1058" s="15">
        <f t="shared" ref="T1058:T1121" si="88">(((I1058/60)/60)/24)+DATE(1970,1,1)</f>
        <v>42118.677974537044</v>
      </c>
      <c r="U1058">
        <f t="shared" ref="U1058:U1121" si="89">YEAR(S:S)</f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>
        <f t="shared" si="86"/>
        <v>0</v>
      </c>
      <c r="Q1059" s="11" t="s">
        <v>8329</v>
      </c>
      <c r="R1059" t="s">
        <v>8330</v>
      </c>
      <c r="S1059" s="15">
        <f t="shared" si="87"/>
        <v>42678.871331018512</v>
      </c>
      <c r="T1059" s="15">
        <f t="shared" si="88"/>
        <v>42708.912997685184</v>
      </c>
      <c r="U1059">
        <f t="shared" si="89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>
        <f t="shared" si="86"/>
        <v>0</v>
      </c>
      <c r="Q1060" s="11" t="s">
        <v>8329</v>
      </c>
      <c r="R1060" t="s">
        <v>8330</v>
      </c>
      <c r="S1060" s="15">
        <f t="shared" si="87"/>
        <v>42047.900960648149</v>
      </c>
      <c r="T1060" s="15">
        <f t="shared" si="88"/>
        <v>42089</v>
      </c>
      <c r="U1060">
        <f t="shared" si="89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>
        <f t="shared" si="86"/>
        <v>0</v>
      </c>
      <c r="Q1061" s="11" t="s">
        <v>8329</v>
      </c>
      <c r="R1061" t="s">
        <v>8330</v>
      </c>
      <c r="S1061" s="15">
        <f t="shared" si="87"/>
        <v>42046.79</v>
      </c>
      <c r="T1061" s="15">
        <f t="shared" si="88"/>
        <v>42076.748333333337</v>
      </c>
      <c r="U1061">
        <f t="shared" si="89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s="11" t="s">
        <v>8329</v>
      </c>
      <c r="R1062" t="s">
        <v>8330</v>
      </c>
      <c r="S1062" s="15">
        <f t="shared" si="87"/>
        <v>42079.913113425922</v>
      </c>
      <c r="T1062" s="15">
        <f t="shared" si="88"/>
        <v>42109.913113425922</v>
      </c>
      <c r="U1062">
        <f t="shared" si="89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>
        <f t="shared" si="86"/>
        <v>0</v>
      </c>
      <c r="Q1063" s="11" t="s">
        <v>8329</v>
      </c>
      <c r="R1063" t="s">
        <v>8330</v>
      </c>
      <c r="S1063" s="15">
        <f t="shared" si="87"/>
        <v>42432.276712962965</v>
      </c>
      <c r="T1063" s="15">
        <f t="shared" si="88"/>
        <v>42492.041666666672</v>
      </c>
      <c r="U1063">
        <f t="shared" si="89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s="11" t="s">
        <v>8329</v>
      </c>
      <c r="R1064" t="s">
        <v>8330</v>
      </c>
      <c r="S1064" s="15">
        <f t="shared" si="87"/>
        <v>42556.807187500002</v>
      </c>
      <c r="T1064" s="15">
        <f t="shared" si="88"/>
        <v>42563.807187500002</v>
      </c>
      <c r="U1064">
        <f t="shared" si="89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>
        <f t="shared" si="86"/>
        <v>0</v>
      </c>
      <c r="Q1065" s="11" t="s">
        <v>8329</v>
      </c>
      <c r="R1065" t="s">
        <v>8330</v>
      </c>
      <c r="S1065" s="15">
        <f t="shared" si="87"/>
        <v>42583.030810185184</v>
      </c>
      <c r="T1065" s="15">
        <f t="shared" si="88"/>
        <v>42613.030810185184</v>
      </c>
      <c r="U1065">
        <f t="shared" si="89"/>
        <v>2016</v>
      </c>
    </row>
    <row r="1066" spans="1:21" ht="48" hidden="1" x14ac:dyDescent="0.2">
      <c r="A1066">
        <v>1077</v>
      </c>
      <c r="B1066" s="3" t="s">
        <v>1078</v>
      </c>
      <c r="C1066" s="3" t="s">
        <v>5187</v>
      </c>
      <c r="D1066" s="6">
        <v>25000</v>
      </c>
      <c r="E1066" s="8">
        <v>7344</v>
      </c>
      <c r="F1066" t="s">
        <v>8220</v>
      </c>
      <c r="G1066" t="s">
        <v>8223</v>
      </c>
      <c r="H1066" t="s">
        <v>8245</v>
      </c>
      <c r="I1066">
        <v>1452744011</v>
      </c>
      <c r="J1066">
        <v>1450152011</v>
      </c>
      <c r="K1066" t="b">
        <v>0</v>
      </c>
      <c r="L1066">
        <v>167</v>
      </c>
      <c r="M1066" t="b">
        <v>0</v>
      </c>
      <c r="N1066" t="s">
        <v>8280</v>
      </c>
      <c r="O1066">
        <f t="shared" si="85"/>
        <v>29</v>
      </c>
      <c r="P1066">
        <f t="shared" si="86"/>
        <v>43.98</v>
      </c>
      <c r="Q1066" s="11" t="s">
        <v>8331</v>
      </c>
      <c r="R1066" t="s">
        <v>8332</v>
      </c>
      <c r="S1066" s="15">
        <f t="shared" si="87"/>
        <v>42353.16679398148</v>
      </c>
      <c r="T1066" s="15">
        <f t="shared" si="88"/>
        <v>42383.16679398148</v>
      </c>
      <c r="U1066">
        <f t="shared" si="89"/>
        <v>2015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s="11" t="s">
        <v>8331</v>
      </c>
      <c r="R1067" t="s">
        <v>8332</v>
      </c>
      <c r="S1067" s="15">
        <f t="shared" si="87"/>
        <v>41661.381041666667</v>
      </c>
      <c r="T1067" s="15">
        <f t="shared" si="88"/>
        <v>41689.381041666667</v>
      </c>
      <c r="U1067">
        <f t="shared" si="89"/>
        <v>2014</v>
      </c>
    </row>
    <row r="1068" spans="1:21" ht="48" hidden="1" x14ac:dyDescent="0.2">
      <c r="A1068">
        <v>1078</v>
      </c>
      <c r="B1068" s="3" t="s">
        <v>1079</v>
      </c>
      <c r="C1068" s="3" t="s">
        <v>5188</v>
      </c>
      <c r="D1068" s="6">
        <v>600</v>
      </c>
      <c r="E1068" s="8">
        <v>45</v>
      </c>
      <c r="F1068" t="s">
        <v>8220</v>
      </c>
      <c r="G1068" t="s">
        <v>8223</v>
      </c>
      <c r="H1068" t="s">
        <v>8245</v>
      </c>
      <c r="I1068">
        <v>1311309721</v>
      </c>
      <c r="J1068">
        <v>1307421721</v>
      </c>
      <c r="K1068" t="b">
        <v>0</v>
      </c>
      <c r="L1068">
        <v>5</v>
      </c>
      <c r="M1068" t="b">
        <v>0</v>
      </c>
      <c r="N1068" t="s">
        <v>8280</v>
      </c>
      <c r="O1068">
        <f t="shared" si="85"/>
        <v>8</v>
      </c>
      <c r="P1068">
        <f t="shared" si="86"/>
        <v>9</v>
      </c>
      <c r="Q1068" s="11" t="s">
        <v>8331</v>
      </c>
      <c r="R1068" t="s">
        <v>8332</v>
      </c>
      <c r="S1068" s="15">
        <f t="shared" si="87"/>
        <v>40701.195844907408</v>
      </c>
      <c r="T1068" s="15">
        <f t="shared" si="88"/>
        <v>40746.195844907408</v>
      </c>
      <c r="U1068">
        <f t="shared" si="89"/>
        <v>2011</v>
      </c>
    </row>
    <row r="1069" spans="1:21" ht="48" hidden="1" x14ac:dyDescent="0.2">
      <c r="A1069">
        <v>1080</v>
      </c>
      <c r="B1069" s="3" t="s">
        <v>1081</v>
      </c>
      <c r="C1069" s="3" t="s">
        <v>5190</v>
      </c>
      <c r="D1069" s="6">
        <v>20000</v>
      </c>
      <c r="E1069" s="8">
        <v>1821</v>
      </c>
      <c r="F1069" t="s">
        <v>8220</v>
      </c>
      <c r="G1069" t="s">
        <v>8223</v>
      </c>
      <c r="H1069" t="s">
        <v>8245</v>
      </c>
      <c r="I1069">
        <v>1399778333</v>
      </c>
      <c r="J1069">
        <v>1397186333</v>
      </c>
      <c r="K1069" t="b">
        <v>0</v>
      </c>
      <c r="L1069">
        <v>98</v>
      </c>
      <c r="M1069" t="b">
        <v>0</v>
      </c>
      <c r="N1069" t="s">
        <v>8280</v>
      </c>
      <c r="O1069">
        <f t="shared" si="85"/>
        <v>9</v>
      </c>
      <c r="P1069">
        <f t="shared" si="86"/>
        <v>18.579999999999998</v>
      </c>
      <c r="Q1069" s="11" t="s">
        <v>8331</v>
      </c>
      <c r="R1069" t="s">
        <v>8332</v>
      </c>
      <c r="S1069" s="15">
        <f t="shared" si="87"/>
        <v>41740.138113425928</v>
      </c>
      <c r="T1069" s="15">
        <f t="shared" si="88"/>
        <v>41770.138113425928</v>
      </c>
      <c r="U1069">
        <f t="shared" si="89"/>
        <v>2014</v>
      </c>
    </row>
    <row r="1070" spans="1:21" ht="48" hidden="1" x14ac:dyDescent="0.2">
      <c r="A1070">
        <v>1081</v>
      </c>
      <c r="B1070" s="3" t="s">
        <v>1082</v>
      </c>
      <c r="C1070" s="3" t="s">
        <v>5191</v>
      </c>
      <c r="D1070" s="6">
        <v>68000</v>
      </c>
      <c r="E1070" s="8">
        <v>12</v>
      </c>
      <c r="F1070" t="s">
        <v>8220</v>
      </c>
      <c r="G1070" t="s">
        <v>8223</v>
      </c>
      <c r="H1070" t="s">
        <v>8245</v>
      </c>
      <c r="I1070">
        <v>1422483292</v>
      </c>
      <c r="J1070">
        <v>1419891292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3</v>
      </c>
      <c r="Q1070" s="11" t="s">
        <v>8331</v>
      </c>
      <c r="R1070" t="s">
        <v>8332</v>
      </c>
      <c r="S1070" s="15">
        <f t="shared" si="87"/>
        <v>42002.926990740743</v>
      </c>
      <c r="T1070" s="15">
        <f t="shared" si="88"/>
        <v>42032.926990740743</v>
      </c>
      <c r="U1070">
        <f t="shared" si="89"/>
        <v>2014</v>
      </c>
    </row>
    <row r="1071" spans="1:21" ht="32" hidden="1" x14ac:dyDescent="0.2">
      <c r="A1071">
        <v>1082</v>
      </c>
      <c r="B1071" s="3" t="s">
        <v>1083</v>
      </c>
      <c r="C1071" s="3" t="s">
        <v>5192</v>
      </c>
      <c r="D1071" s="6">
        <v>10000</v>
      </c>
      <c r="E1071" s="8">
        <v>56</v>
      </c>
      <c r="F1071" t="s">
        <v>8220</v>
      </c>
      <c r="G1071" t="s">
        <v>8223</v>
      </c>
      <c r="H1071" t="s">
        <v>8245</v>
      </c>
      <c r="I1071">
        <v>1344635088</v>
      </c>
      <c r="J1071">
        <v>1342043088</v>
      </c>
      <c r="K1071" t="b">
        <v>0</v>
      </c>
      <c r="L1071">
        <v>3</v>
      </c>
      <c r="M1071" t="b">
        <v>0</v>
      </c>
      <c r="N1071" t="s">
        <v>8280</v>
      </c>
      <c r="O1071">
        <f t="shared" si="85"/>
        <v>1</v>
      </c>
      <c r="P1071">
        <f t="shared" si="86"/>
        <v>18.670000000000002</v>
      </c>
      <c r="Q1071" s="11" t="s">
        <v>8331</v>
      </c>
      <c r="R1071" t="s">
        <v>8332</v>
      </c>
      <c r="S1071" s="15">
        <f t="shared" si="87"/>
        <v>41101.906111111115</v>
      </c>
      <c r="T1071" s="15">
        <f t="shared" si="88"/>
        <v>41131.906111111115</v>
      </c>
      <c r="U1071">
        <f t="shared" si="89"/>
        <v>2012</v>
      </c>
    </row>
    <row r="1072" spans="1:21" ht="16" hidden="1" x14ac:dyDescent="0.2">
      <c r="A1072">
        <v>1084</v>
      </c>
      <c r="B1072" s="3" t="s">
        <v>1085</v>
      </c>
      <c r="C1072" s="3" t="s">
        <v>5194</v>
      </c>
      <c r="D1072" s="6">
        <v>550</v>
      </c>
      <c r="E1072" s="8">
        <v>0</v>
      </c>
      <c r="F1072" t="s">
        <v>8220</v>
      </c>
      <c r="G1072" t="s">
        <v>8223</v>
      </c>
      <c r="H1072" t="s">
        <v>8245</v>
      </c>
      <c r="I1072">
        <v>1407534804</v>
      </c>
      <c r="J1072">
        <v>1404942804</v>
      </c>
      <c r="K1072" t="b">
        <v>0</v>
      </c>
      <c r="L1072">
        <v>0</v>
      </c>
      <c r="M1072" t="b">
        <v>0</v>
      </c>
      <c r="N1072" t="s">
        <v>8280</v>
      </c>
      <c r="O1072">
        <f t="shared" si="85"/>
        <v>0</v>
      </c>
      <c r="P1072">
        <f t="shared" si="86"/>
        <v>0</v>
      </c>
      <c r="Q1072" s="11" t="s">
        <v>8331</v>
      </c>
      <c r="R1072" t="s">
        <v>8332</v>
      </c>
      <c r="S1072" s="15">
        <f t="shared" si="87"/>
        <v>41829.912083333329</v>
      </c>
      <c r="T1072" s="15">
        <f t="shared" si="88"/>
        <v>41859.912083333329</v>
      </c>
      <c r="U1072">
        <f t="shared" si="89"/>
        <v>2014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>
        <f t="shared" si="86"/>
        <v>0</v>
      </c>
      <c r="Q1073" s="11" t="s">
        <v>8331</v>
      </c>
      <c r="R1073" t="s">
        <v>8332</v>
      </c>
      <c r="S1073" s="15">
        <f t="shared" si="87"/>
        <v>42295.753391203703</v>
      </c>
      <c r="T1073" s="15">
        <f t="shared" si="88"/>
        <v>42325.795057870375</v>
      </c>
      <c r="U1073">
        <f t="shared" si="89"/>
        <v>2015</v>
      </c>
    </row>
    <row r="1074" spans="1:21" ht="16" hidden="1" x14ac:dyDescent="0.2">
      <c r="A1074">
        <v>1086</v>
      </c>
      <c r="B1074" s="3" t="s">
        <v>1087</v>
      </c>
      <c r="C1074" s="3" t="s">
        <v>5196</v>
      </c>
      <c r="D1074" s="6">
        <v>18000</v>
      </c>
      <c r="E1074" s="8">
        <v>15</v>
      </c>
      <c r="F1074" t="s">
        <v>8220</v>
      </c>
      <c r="G1074" t="s">
        <v>8223</v>
      </c>
      <c r="H1074" t="s">
        <v>8245</v>
      </c>
      <c r="I1074">
        <v>1408913291</v>
      </c>
      <c r="J1074">
        <v>1406321291</v>
      </c>
      <c r="K1074" t="b">
        <v>0</v>
      </c>
      <c r="L1074">
        <v>2</v>
      </c>
      <c r="M1074" t="b">
        <v>0</v>
      </c>
      <c r="N1074" t="s">
        <v>8280</v>
      </c>
      <c r="O1074">
        <f t="shared" si="85"/>
        <v>0</v>
      </c>
      <c r="P1074">
        <f t="shared" si="86"/>
        <v>7.5</v>
      </c>
      <c r="Q1074" s="11" t="s">
        <v>8331</v>
      </c>
      <c r="R1074" t="s">
        <v>8332</v>
      </c>
      <c r="S1074" s="15">
        <f t="shared" si="87"/>
        <v>41845.866793981484</v>
      </c>
      <c r="T1074" s="15">
        <f t="shared" si="88"/>
        <v>41875.866793981484</v>
      </c>
      <c r="U1074">
        <f t="shared" si="89"/>
        <v>2014</v>
      </c>
    </row>
    <row r="1075" spans="1:21" ht="48" hidden="1" x14ac:dyDescent="0.2">
      <c r="A1075">
        <v>1087</v>
      </c>
      <c r="B1075" s="3" t="s">
        <v>1088</v>
      </c>
      <c r="C1075" s="3" t="s">
        <v>5197</v>
      </c>
      <c r="D1075" s="6">
        <v>1100</v>
      </c>
      <c r="E1075" s="8">
        <v>0</v>
      </c>
      <c r="F1075" t="s">
        <v>8220</v>
      </c>
      <c r="G1075" t="s">
        <v>8223</v>
      </c>
      <c r="H1075" t="s">
        <v>8245</v>
      </c>
      <c r="I1075">
        <v>1402852087</v>
      </c>
      <c r="J1075">
        <v>1400260087</v>
      </c>
      <c r="K1075" t="b">
        <v>0</v>
      </c>
      <c r="L1075">
        <v>0</v>
      </c>
      <c r="M1075" t="b">
        <v>0</v>
      </c>
      <c r="N1075" t="s">
        <v>8280</v>
      </c>
      <c r="O1075">
        <f t="shared" si="85"/>
        <v>0</v>
      </c>
      <c r="P1075">
        <f t="shared" si="86"/>
        <v>0</v>
      </c>
      <c r="Q1075" s="11" t="s">
        <v>8331</v>
      </c>
      <c r="R1075" t="s">
        <v>8332</v>
      </c>
      <c r="S1075" s="15">
        <f t="shared" si="87"/>
        <v>41775.713969907411</v>
      </c>
      <c r="T1075" s="15">
        <f t="shared" si="88"/>
        <v>41805.713969907411</v>
      </c>
      <c r="U1075">
        <f t="shared" si="89"/>
        <v>2014</v>
      </c>
    </row>
    <row r="1076" spans="1:21" ht="32" hidden="1" x14ac:dyDescent="0.2">
      <c r="A1076">
        <v>1088</v>
      </c>
      <c r="B1076" s="3" t="s">
        <v>1089</v>
      </c>
      <c r="C1076" s="3" t="s">
        <v>5198</v>
      </c>
      <c r="D1076" s="6">
        <v>45000</v>
      </c>
      <c r="E1076" s="8">
        <v>6382.34</v>
      </c>
      <c r="F1076" t="s">
        <v>8220</v>
      </c>
      <c r="G1076" t="s">
        <v>8223</v>
      </c>
      <c r="H1076" t="s">
        <v>8245</v>
      </c>
      <c r="I1076">
        <v>1398366667</v>
      </c>
      <c r="J1076">
        <v>1395774667</v>
      </c>
      <c r="K1076" t="b">
        <v>0</v>
      </c>
      <c r="L1076">
        <v>147</v>
      </c>
      <c r="M1076" t="b">
        <v>0</v>
      </c>
      <c r="N1076" t="s">
        <v>8280</v>
      </c>
      <c r="O1076">
        <f t="shared" si="85"/>
        <v>14</v>
      </c>
      <c r="P1076">
        <f t="shared" si="86"/>
        <v>43.42</v>
      </c>
      <c r="Q1076" s="11" t="s">
        <v>8331</v>
      </c>
      <c r="R1076" t="s">
        <v>8332</v>
      </c>
      <c r="S1076" s="15">
        <f t="shared" si="87"/>
        <v>41723.799386574072</v>
      </c>
      <c r="T1076" s="15">
        <f t="shared" si="88"/>
        <v>41753.799386574072</v>
      </c>
      <c r="U1076">
        <f t="shared" si="89"/>
        <v>2014</v>
      </c>
    </row>
    <row r="1077" spans="1:21" ht="48" hidden="1" x14ac:dyDescent="0.2">
      <c r="A1077">
        <v>1092</v>
      </c>
      <c r="B1077" s="3" t="s">
        <v>1093</v>
      </c>
      <c r="C1077" s="3" t="s">
        <v>5202</v>
      </c>
      <c r="D1077" s="6">
        <v>2000</v>
      </c>
      <c r="E1077" s="8">
        <v>21</v>
      </c>
      <c r="F1077" t="s">
        <v>8220</v>
      </c>
      <c r="G1077" t="s">
        <v>8223</v>
      </c>
      <c r="H1077" t="s">
        <v>8245</v>
      </c>
      <c r="I1077">
        <v>1357432638</v>
      </c>
      <c r="J1077">
        <v>1354840638</v>
      </c>
      <c r="K1077" t="b">
        <v>0</v>
      </c>
      <c r="L1077">
        <v>7</v>
      </c>
      <c r="M1077" t="b">
        <v>0</v>
      </c>
      <c r="N1077" t="s">
        <v>8280</v>
      </c>
      <c r="O1077">
        <f t="shared" si="85"/>
        <v>1</v>
      </c>
      <c r="P1077">
        <f t="shared" si="86"/>
        <v>3</v>
      </c>
      <c r="Q1077" s="11" t="s">
        <v>8331</v>
      </c>
      <c r="R1077" t="s">
        <v>8332</v>
      </c>
      <c r="S1077" s="15">
        <f t="shared" si="87"/>
        <v>41250.025902777779</v>
      </c>
      <c r="T1077" s="15">
        <f t="shared" si="88"/>
        <v>41280.025902777779</v>
      </c>
      <c r="U1077">
        <f t="shared" si="89"/>
        <v>2012</v>
      </c>
    </row>
    <row r="1078" spans="1:21" ht="48" hidden="1" x14ac:dyDescent="0.2">
      <c r="A1078">
        <v>1094</v>
      </c>
      <c r="B1078" s="3" t="s">
        <v>1095</v>
      </c>
      <c r="C1078" s="3" t="s">
        <v>5204</v>
      </c>
      <c r="D1078" s="6">
        <v>18000</v>
      </c>
      <c r="E1078" s="8">
        <v>3294.01</v>
      </c>
      <c r="F1078" t="s">
        <v>8220</v>
      </c>
      <c r="G1078" t="s">
        <v>8223</v>
      </c>
      <c r="H1078" t="s">
        <v>8245</v>
      </c>
      <c r="I1078">
        <v>1318180033</v>
      </c>
      <c r="J1078">
        <v>1315588033</v>
      </c>
      <c r="K1078" t="b">
        <v>0</v>
      </c>
      <c r="L1078">
        <v>27</v>
      </c>
      <c r="M1078" t="b">
        <v>0</v>
      </c>
      <c r="N1078" t="s">
        <v>8280</v>
      </c>
      <c r="O1078">
        <f t="shared" si="85"/>
        <v>18</v>
      </c>
      <c r="P1078">
        <f t="shared" si="86"/>
        <v>122</v>
      </c>
      <c r="Q1078" s="11" t="s">
        <v>8331</v>
      </c>
      <c r="R1078" t="s">
        <v>8332</v>
      </c>
      <c r="S1078" s="15">
        <f t="shared" si="87"/>
        <v>40795.713344907403</v>
      </c>
      <c r="T1078" s="15">
        <f t="shared" si="88"/>
        <v>40825.713344907403</v>
      </c>
      <c r="U1078">
        <f t="shared" si="89"/>
        <v>2011</v>
      </c>
    </row>
    <row r="1079" spans="1:21" ht="48" hidden="1" x14ac:dyDescent="0.2">
      <c r="A1079">
        <v>1095</v>
      </c>
      <c r="B1079" s="3" t="s">
        <v>1096</v>
      </c>
      <c r="C1079" s="3" t="s">
        <v>5205</v>
      </c>
      <c r="D1079" s="6">
        <v>500000</v>
      </c>
      <c r="E1079" s="8">
        <v>25174</v>
      </c>
      <c r="F1079" t="s">
        <v>8220</v>
      </c>
      <c r="G1079" t="s">
        <v>8223</v>
      </c>
      <c r="H1079" t="s">
        <v>8245</v>
      </c>
      <c r="I1079">
        <v>1377867220</v>
      </c>
      <c r="J1079">
        <v>1375275220</v>
      </c>
      <c r="K1079" t="b">
        <v>0</v>
      </c>
      <c r="L1079">
        <v>94</v>
      </c>
      <c r="M1079" t="b">
        <v>0</v>
      </c>
      <c r="N1079" t="s">
        <v>8280</v>
      </c>
      <c r="O1079">
        <f t="shared" si="85"/>
        <v>5</v>
      </c>
      <c r="P1079">
        <f t="shared" si="86"/>
        <v>267.81</v>
      </c>
      <c r="Q1079" s="11" t="s">
        <v>8331</v>
      </c>
      <c r="R1079" t="s">
        <v>8332</v>
      </c>
      <c r="S1079" s="15">
        <f t="shared" si="87"/>
        <v>41486.537268518521</v>
      </c>
      <c r="T1079" s="15">
        <f t="shared" si="88"/>
        <v>41516.537268518521</v>
      </c>
      <c r="U1079">
        <f t="shared" si="89"/>
        <v>2013</v>
      </c>
    </row>
    <row r="1080" spans="1:21" ht="48" hidden="1" x14ac:dyDescent="0.2">
      <c r="A1080">
        <v>1096</v>
      </c>
      <c r="B1080" s="3" t="s">
        <v>1097</v>
      </c>
      <c r="C1080" s="3" t="s">
        <v>5206</v>
      </c>
      <c r="D1080" s="6">
        <v>12000</v>
      </c>
      <c r="E1080" s="8">
        <v>2152</v>
      </c>
      <c r="F1080" t="s">
        <v>8220</v>
      </c>
      <c r="G1080" t="s">
        <v>8223</v>
      </c>
      <c r="H1080" t="s">
        <v>8245</v>
      </c>
      <c r="I1080">
        <v>1412393400</v>
      </c>
      <c r="J1080">
        <v>1409747154</v>
      </c>
      <c r="K1080" t="b">
        <v>0</v>
      </c>
      <c r="L1080">
        <v>29</v>
      </c>
      <c r="M1080" t="b">
        <v>0</v>
      </c>
      <c r="N1080" t="s">
        <v>8280</v>
      </c>
      <c r="O1080">
        <f t="shared" si="85"/>
        <v>18</v>
      </c>
      <c r="P1080">
        <f t="shared" si="86"/>
        <v>74.209999999999994</v>
      </c>
      <c r="Q1080" s="11" t="s">
        <v>8331</v>
      </c>
      <c r="R1080" t="s">
        <v>8332</v>
      </c>
      <c r="S1080" s="15">
        <f t="shared" si="87"/>
        <v>41885.51798611111</v>
      </c>
      <c r="T1080" s="15">
        <f t="shared" si="88"/>
        <v>41916.145833333336</v>
      </c>
      <c r="U1080">
        <f t="shared" si="89"/>
        <v>2014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s="11" t="s">
        <v>8331</v>
      </c>
      <c r="R1081" t="s">
        <v>8332</v>
      </c>
      <c r="S1081" s="15">
        <f t="shared" si="87"/>
        <v>42479.566388888896</v>
      </c>
      <c r="T1081" s="15">
        <f t="shared" si="88"/>
        <v>42504.566388888896</v>
      </c>
      <c r="U1081">
        <f t="shared" si="89"/>
        <v>2016</v>
      </c>
    </row>
    <row r="1082" spans="1:21" ht="48" hidden="1" x14ac:dyDescent="0.2">
      <c r="A1082">
        <v>1097</v>
      </c>
      <c r="B1082" s="3" t="s">
        <v>1098</v>
      </c>
      <c r="C1082" s="3" t="s">
        <v>5207</v>
      </c>
      <c r="D1082" s="6">
        <v>100000</v>
      </c>
      <c r="E1082" s="8">
        <v>47</v>
      </c>
      <c r="F1082" t="s">
        <v>8220</v>
      </c>
      <c r="G1082" t="s">
        <v>8223</v>
      </c>
      <c r="H1082" t="s">
        <v>8245</v>
      </c>
      <c r="I1082">
        <v>1393786877</v>
      </c>
      <c r="J1082">
        <v>1390330877</v>
      </c>
      <c r="K1082" t="b">
        <v>0</v>
      </c>
      <c r="L1082">
        <v>7</v>
      </c>
      <c r="M1082" t="b">
        <v>0</v>
      </c>
      <c r="N1082" t="s">
        <v>8280</v>
      </c>
      <c r="O1082">
        <f t="shared" si="85"/>
        <v>0</v>
      </c>
      <c r="P1082">
        <f t="shared" si="86"/>
        <v>6.71</v>
      </c>
      <c r="Q1082" s="11" t="s">
        <v>8331</v>
      </c>
      <c r="R1082" t="s">
        <v>8332</v>
      </c>
      <c r="S1082" s="15">
        <f t="shared" si="87"/>
        <v>41660.792557870373</v>
      </c>
      <c r="T1082" s="15">
        <f t="shared" si="88"/>
        <v>41700.792557870373</v>
      </c>
      <c r="U1082">
        <f t="shared" si="89"/>
        <v>2014</v>
      </c>
    </row>
    <row r="1083" spans="1:21" ht="32" hidden="1" x14ac:dyDescent="0.2">
      <c r="A1083">
        <v>1098</v>
      </c>
      <c r="B1083" s="3" t="s">
        <v>1099</v>
      </c>
      <c r="C1083" s="3" t="s">
        <v>5208</v>
      </c>
      <c r="D1083" s="6">
        <v>25000</v>
      </c>
      <c r="E1083" s="8">
        <v>1803</v>
      </c>
      <c r="F1083" t="s">
        <v>8220</v>
      </c>
      <c r="G1083" t="s">
        <v>8223</v>
      </c>
      <c r="H1083" t="s">
        <v>8245</v>
      </c>
      <c r="I1083">
        <v>1397413095</v>
      </c>
      <c r="J1083">
        <v>1394821095</v>
      </c>
      <c r="K1083" t="b">
        <v>0</v>
      </c>
      <c r="L1083">
        <v>22</v>
      </c>
      <c r="M1083" t="b">
        <v>0</v>
      </c>
      <c r="N1083" t="s">
        <v>8280</v>
      </c>
      <c r="O1083">
        <f t="shared" si="85"/>
        <v>7</v>
      </c>
      <c r="P1083">
        <f t="shared" si="86"/>
        <v>81.95</v>
      </c>
      <c r="Q1083" s="11" t="s">
        <v>8331</v>
      </c>
      <c r="R1083" t="s">
        <v>8332</v>
      </c>
      <c r="S1083" s="15">
        <f t="shared" si="87"/>
        <v>41712.762673611112</v>
      </c>
      <c r="T1083" s="15">
        <f t="shared" si="88"/>
        <v>41742.762673611112</v>
      </c>
      <c r="U1083">
        <f t="shared" si="89"/>
        <v>2014</v>
      </c>
    </row>
    <row r="1084" spans="1:21" ht="32" hidden="1" x14ac:dyDescent="0.2">
      <c r="A1084">
        <v>1101</v>
      </c>
      <c r="B1084" s="3" t="s">
        <v>1102</v>
      </c>
      <c r="C1084" s="3" t="s">
        <v>5211</v>
      </c>
      <c r="D1084" s="6">
        <v>100000</v>
      </c>
      <c r="E1084" s="8">
        <v>41</v>
      </c>
      <c r="F1084" t="s">
        <v>8220</v>
      </c>
      <c r="G1084" t="s">
        <v>8223</v>
      </c>
      <c r="H1084" t="s">
        <v>8245</v>
      </c>
      <c r="I1084">
        <v>1468519920</v>
      </c>
      <c r="J1084">
        <v>1466188338</v>
      </c>
      <c r="K1084" t="b">
        <v>0</v>
      </c>
      <c r="L1084">
        <v>6</v>
      </c>
      <c r="M1084" t="b">
        <v>0</v>
      </c>
      <c r="N1084" t="s">
        <v>8280</v>
      </c>
      <c r="O1084">
        <f t="shared" si="85"/>
        <v>0</v>
      </c>
      <c r="P1084">
        <f t="shared" si="86"/>
        <v>6.83</v>
      </c>
      <c r="Q1084" s="11" t="s">
        <v>8331</v>
      </c>
      <c r="R1084" t="s">
        <v>8332</v>
      </c>
      <c r="S1084" s="15">
        <f t="shared" si="87"/>
        <v>42538.77243055556</v>
      </c>
      <c r="T1084" s="15">
        <f t="shared" si="88"/>
        <v>42565.758333333331</v>
      </c>
      <c r="U1084">
        <f t="shared" si="89"/>
        <v>2016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s="11" t="s">
        <v>8331</v>
      </c>
      <c r="R1085" t="s">
        <v>8332</v>
      </c>
      <c r="S1085" s="15">
        <f t="shared" si="87"/>
        <v>41793.659525462965</v>
      </c>
      <c r="T1085" s="15">
        <f t="shared" si="88"/>
        <v>41853.659525462965</v>
      </c>
      <c r="U1085">
        <f t="shared" si="89"/>
        <v>2014</v>
      </c>
    </row>
    <row r="1086" spans="1:21" ht="48" hidden="1" x14ac:dyDescent="0.2">
      <c r="A1086">
        <v>1102</v>
      </c>
      <c r="B1086" s="3" t="s">
        <v>1103</v>
      </c>
      <c r="C1086" s="3" t="s">
        <v>5212</v>
      </c>
      <c r="D1086" s="6">
        <v>8000</v>
      </c>
      <c r="E1086" s="8">
        <v>425</v>
      </c>
      <c r="F1086" t="s">
        <v>8220</v>
      </c>
      <c r="G1086" t="s">
        <v>8223</v>
      </c>
      <c r="H1086" t="s">
        <v>8245</v>
      </c>
      <c r="I1086">
        <v>1386568740</v>
      </c>
      <c r="J1086">
        <v>1383095125</v>
      </c>
      <c r="K1086" t="b">
        <v>0</v>
      </c>
      <c r="L1086">
        <v>24</v>
      </c>
      <c r="M1086" t="b">
        <v>0</v>
      </c>
      <c r="N1086" t="s">
        <v>8280</v>
      </c>
      <c r="O1086">
        <f t="shared" si="85"/>
        <v>5</v>
      </c>
      <c r="P1086">
        <f t="shared" si="86"/>
        <v>17.71</v>
      </c>
      <c r="Q1086" s="11" t="s">
        <v>8331</v>
      </c>
      <c r="R1086" t="s">
        <v>8332</v>
      </c>
      <c r="S1086" s="15">
        <f t="shared" si="87"/>
        <v>41577.045428240745</v>
      </c>
      <c r="T1086" s="15">
        <f t="shared" si="88"/>
        <v>41617.249305555553</v>
      </c>
      <c r="U1086">
        <f t="shared" si="89"/>
        <v>2013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s="11" t="s">
        <v>8331</v>
      </c>
      <c r="R1087" t="s">
        <v>8332</v>
      </c>
      <c r="S1087" s="15">
        <f t="shared" si="87"/>
        <v>42413.671006944445</v>
      </c>
      <c r="T1087" s="15">
        <f t="shared" si="88"/>
        <v>42443.629340277781</v>
      </c>
      <c r="U1087">
        <f t="shared" si="89"/>
        <v>2016</v>
      </c>
    </row>
    <row r="1088" spans="1:21" ht="48" hidden="1" x14ac:dyDescent="0.2">
      <c r="A1088">
        <v>1103</v>
      </c>
      <c r="B1088" s="3" t="s">
        <v>1104</v>
      </c>
      <c r="C1088" s="3" t="s">
        <v>5213</v>
      </c>
      <c r="D1088" s="6">
        <v>15000</v>
      </c>
      <c r="E1088" s="8">
        <v>243</v>
      </c>
      <c r="F1088" t="s">
        <v>8220</v>
      </c>
      <c r="G1088" t="s">
        <v>8223</v>
      </c>
      <c r="H1088" t="s">
        <v>8245</v>
      </c>
      <c r="I1088">
        <v>1466227190</v>
      </c>
      <c r="J1088">
        <v>1461043190</v>
      </c>
      <c r="K1088" t="b">
        <v>0</v>
      </c>
      <c r="L1088">
        <v>15</v>
      </c>
      <c r="M1088" t="b">
        <v>0</v>
      </c>
      <c r="N1088" t="s">
        <v>8280</v>
      </c>
      <c r="O1088">
        <f t="shared" si="85"/>
        <v>2</v>
      </c>
      <c r="P1088">
        <f t="shared" si="86"/>
        <v>16.2</v>
      </c>
      <c r="Q1088" s="11" t="s">
        <v>8331</v>
      </c>
      <c r="R1088" t="s">
        <v>8332</v>
      </c>
      <c r="S1088" s="15">
        <f t="shared" si="87"/>
        <v>42479.22210648148</v>
      </c>
      <c r="T1088" s="15">
        <f t="shared" si="88"/>
        <v>42539.22210648148</v>
      </c>
      <c r="U1088">
        <f t="shared" si="89"/>
        <v>2016</v>
      </c>
    </row>
    <row r="1089" spans="1:21" ht="48" hidden="1" x14ac:dyDescent="0.2">
      <c r="A1089">
        <v>1105</v>
      </c>
      <c r="B1089" s="3" t="s">
        <v>1106</v>
      </c>
      <c r="C1089" s="3" t="s">
        <v>5215</v>
      </c>
      <c r="D1089" s="6">
        <v>900000</v>
      </c>
      <c r="E1089" s="8">
        <v>1431</v>
      </c>
      <c r="F1089" t="s">
        <v>8220</v>
      </c>
      <c r="G1089" t="s">
        <v>8223</v>
      </c>
      <c r="H1089" t="s">
        <v>8245</v>
      </c>
      <c r="I1089">
        <v>1395627327</v>
      </c>
      <c r="J1089">
        <v>1393038927</v>
      </c>
      <c r="K1089" t="b">
        <v>0</v>
      </c>
      <c r="L1089">
        <v>20</v>
      </c>
      <c r="M1089" t="b">
        <v>0</v>
      </c>
      <c r="N1089" t="s">
        <v>8280</v>
      </c>
      <c r="O1089">
        <f t="shared" si="85"/>
        <v>0</v>
      </c>
      <c r="P1089">
        <f t="shared" si="86"/>
        <v>71.55</v>
      </c>
      <c r="Q1089" s="11" t="s">
        <v>8331</v>
      </c>
      <c r="R1089" t="s">
        <v>8332</v>
      </c>
      <c r="S1089" s="15">
        <f t="shared" si="87"/>
        <v>41692.135729166665</v>
      </c>
      <c r="T1089" s="15">
        <f t="shared" si="88"/>
        <v>41722.0940625</v>
      </c>
      <c r="U1089">
        <f t="shared" si="89"/>
        <v>2014</v>
      </c>
    </row>
    <row r="1090" spans="1:21" ht="48" hidden="1" x14ac:dyDescent="0.2">
      <c r="A1090">
        <v>1106</v>
      </c>
      <c r="B1090" s="3" t="s">
        <v>1107</v>
      </c>
      <c r="C1090" s="3" t="s">
        <v>5216</v>
      </c>
      <c r="D1090" s="6">
        <v>400</v>
      </c>
      <c r="E1090" s="8">
        <v>165</v>
      </c>
      <c r="F1090" t="s">
        <v>8220</v>
      </c>
      <c r="G1090" t="s">
        <v>8223</v>
      </c>
      <c r="H1090" t="s">
        <v>8245</v>
      </c>
      <c r="I1090">
        <v>1333557975</v>
      </c>
      <c r="J1090">
        <v>1330969575</v>
      </c>
      <c r="K1090" t="b">
        <v>0</v>
      </c>
      <c r="L1090">
        <v>7</v>
      </c>
      <c r="M1090" t="b">
        <v>0</v>
      </c>
      <c r="N1090" t="s">
        <v>8280</v>
      </c>
      <c r="O1090">
        <f t="shared" si="85"/>
        <v>41</v>
      </c>
      <c r="P1090">
        <f t="shared" si="86"/>
        <v>23.57</v>
      </c>
      <c r="Q1090" s="11" t="s">
        <v>8331</v>
      </c>
      <c r="R1090" t="s">
        <v>8332</v>
      </c>
      <c r="S1090" s="15">
        <f t="shared" si="87"/>
        <v>40973.740451388891</v>
      </c>
      <c r="T1090" s="15">
        <f t="shared" si="88"/>
        <v>41003.698784722219</v>
      </c>
      <c r="U1090">
        <f t="shared" si="89"/>
        <v>2012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si="89"/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4" hidden="1" x14ac:dyDescent="0.2">
      <c r="A1094">
        <v>1107</v>
      </c>
      <c r="B1094" s="3" t="s">
        <v>1108</v>
      </c>
      <c r="C1094" s="3" t="s">
        <v>5217</v>
      </c>
      <c r="D1094" s="6">
        <v>10000</v>
      </c>
      <c r="E1094" s="8">
        <v>0</v>
      </c>
      <c r="F1094" t="s">
        <v>8220</v>
      </c>
      <c r="G1094" t="s">
        <v>8223</v>
      </c>
      <c r="H1094" t="s">
        <v>8245</v>
      </c>
      <c r="I1094">
        <v>1406148024</v>
      </c>
      <c r="J1094">
        <v>1403556024</v>
      </c>
      <c r="K1094" t="b">
        <v>0</v>
      </c>
      <c r="L1094">
        <v>0</v>
      </c>
      <c r="M1094" t="b">
        <v>0</v>
      </c>
      <c r="N1094" t="s">
        <v>8280</v>
      </c>
      <c r="O1094">
        <f t="shared" si="85"/>
        <v>0</v>
      </c>
      <c r="P1094">
        <f t="shared" si="86"/>
        <v>0</v>
      </c>
      <c r="Q1094" s="11" t="s">
        <v>8331</v>
      </c>
      <c r="R1094" t="s">
        <v>8332</v>
      </c>
      <c r="S1094" s="15">
        <f t="shared" si="87"/>
        <v>41813.861388888887</v>
      </c>
      <c r="T1094" s="15">
        <f t="shared" si="88"/>
        <v>41843.861388888887</v>
      </c>
      <c r="U1094">
        <f t="shared" si="89"/>
        <v>2014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hidden="1" x14ac:dyDescent="0.2">
      <c r="A1096">
        <v>1108</v>
      </c>
      <c r="B1096" s="3" t="s">
        <v>1109</v>
      </c>
      <c r="C1096" s="3" t="s">
        <v>5218</v>
      </c>
      <c r="D1096" s="6">
        <v>25000</v>
      </c>
      <c r="E1096" s="8">
        <v>732.5</v>
      </c>
      <c r="F1096" t="s">
        <v>8220</v>
      </c>
      <c r="G1096" t="s">
        <v>8223</v>
      </c>
      <c r="H1096" t="s">
        <v>8245</v>
      </c>
      <c r="I1096">
        <v>1334326635</v>
      </c>
      <c r="J1096">
        <v>1329146235</v>
      </c>
      <c r="K1096" t="b">
        <v>0</v>
      </c>
      <c r="L1096">
        <v>21</v>
      </c>
      <c r="M1096" t="b">
        <v>0</v>
      </c>
      <c r="N1096" t="s">
        <v>8280</v>
      </c>
      <c r="O1096">
        <f t="shared" si="85"/>
        <v>3</v>
      </c>
      <c r="P1096">
        <f t="shared" si="86"/>
        <v>34.880000000000003</v>
      </c>
      <c r="Q1096" s="11" t="s">
        <v>8331</v>
      </c>
      <c r="R1096" t="s">
        <v>8332</v>
      </c>
      <c r="S1096" s="15">
        <f t="shared" si="87"/>
        <v>40952.636979166666</v>
      </c>
      <c r="T1096" s="15">
        <f t="shared" si="88"/>
        <v>41012.595312500001</v>
      </c>
      <c r="U1096">
        <f t="shared" si="89"/>
        <v>2012</v>
      </c>
    </row>
    <row r="1097" spans="1:21" ht="48" hidden="1" x14ac:dyDescent="0.2">
      <c r="A1097">
        <v>1109</v>
      </c>
      <c r="B1097" s="3" t="s">
        <v>1110</v>
      </c>
      <c r="C1097" s="3" t="s">
        <v>5219</v>
      </c>
      <c r="D1097" s="6">
        <v>10000</v>
      </c>
      <c r="E1097" s="8">
        <v>45</v>
      </c>
      <c r="F1097" t="s">
        <v>8220</v>
      </c>
      <c r="G1097" t="s">
        <v>8223</v>
      </c>
      <c r="H1097" t="s">
        <v>8245</v>
      </c>
      <c r="I1097">
        <v>1479495790</v>
      </c>
      <c r="J1097">
        <v>1476900190</v>
      </c>
      <c r="K1097" t="b">
        <v>0</v>
      </c>
      <c r="L1097">
        <v>3</v>
      </c>
      <c r="M1097" t="b">
        <v>0</v>
      </c>
      <c r="N1097" t="s">
        <v>8280</v>
      </c>
      <c r="O1097">
        <f t="shared" si="85"/>
        <v>0</v>
      </c>
      <c r="P1097">
        <f t="shared" si="86"/>
        <v>15</v>
      </c>
      <c r="Q1097" s="11" t="s">
        <v>8331</v>
      </c>
      <c r="R1097" t="s">
        <v>8332</v>
      </c>
      <c r="S1097" s="15">
        <f t="shared" si="87"/>
        <v>42662.752199074079</v>
      </c>
      <c r="T1097" s="15">
        <f t="shared" si="88"/>
        <v>42692.793865740736</v>
      </c>
      <c r="U1097">
        <f t="shared" si="89"/>
        <v>2016</v>
      </c>
    </row>
    <row r="1098" spans="1:21" ht="48" hidden="1" x14ac:dyDescent="0.2">
      <c r="A1098">
        <v>1110</v>
      </c>
      <c r="B1098" s="3" t="s">
        <v>1111</v>
      </c>
      <c r="C1098" s="3" t="s">
        <v>5220</v>
      </c>
      <c r="D1098" s="6">
        <v>50000</v>
      </c>
      <c r="E1098" s="8">
        <v>255</v>
      </c>
      <c r="F1098" t="s">
        <v>8220</v>
      </c>
      <c r="G1098" t="s">
        <v>8223</v>
      </c>
      <c r="H1098" t="s">
        <v>8245</v>
      </c>
      <c r="I1098">
        <v>1354919022</v>
      </c>
      <c r="J1098">
        <v>1352327022</v>
      </c>
      <c r="K1098" t="b">
        <v>0</v>
      </c>
      <c r="L1098">
        <v>11</v>
      </c>
      <c r="M1098" t="b">
        <v>0</v>
      </c>
      <c r="N1098" t="s">
        <v>8280</v>
      </c>
      <c r="O1098">
        <f t="shared" si="85"/>
        <v>1</v>
      </c>
      <c r="P1098">
        <f t="shared" si="86"/>
        <v>23.18</v>
      </c>
      <c r="Q1098" s="11" t="s">
        <v>8331</v>
      </c>
      <c r="R1098" t="s">
        <v>8332</v>
      </c>
      <c r="S1098" s="15">
        <f t="shared" si="87"/>
        <v>41220.933124999996</v>
      </c>
      <c r="T1098" s="15">
        <f t="shared" si="88"/>
        <v>41250.933124999996</v>
      </c>
      <c r="U1098">
        <f t="shared" si="89"/>
        <v>2012</v>
      </c>
    </row>
    <row r="1099" spans="1:21" ht="48" hidden="1" x14ac:dyDescent="0.2">
      <c r="A1099">
        <v>1111</v>
      </c>
      <c r="B1099" s="3" t="s">
        <v>1112</v>
      </c>
      <c r="C1099" s="3" t="s">
        <v>5221</v>
      </c>
      <c r="D1099" s="6">
        <v>2500</v>
      </c>
      <c r="E1099" s="8">
        <v>1</v>
      </c>
      <c r="F1099" t="s">
        <v>8220</v>
      </c>
      <c r="G1099" t="s">
        <v>8223</v>
      </c>
      <c r="H1099" t="s">
        <v>8245</v>
      </c>
      <c r="I1099">
        <v>1452228790</v>
      </c>
      <c r="J1099">
        <v>1449636790</v>
      </c>
      <c r="K1099" t="b">
        <v>0</v>
      </c>
      <c r="L1099">
        <v>1</v>
      </c>
      <c r="M1099" t="b">
        <v>0</v>
      </c>
      <c r="N1099" t="s">
        <v>8280</v>
      </c>
      <c r="O1099">
        <f t="shared" si="85"/>
        <v>0</v>
      </c>
      <c r="P1099">
        <f t="shared" si="86"/>
        <v>1</v>
      </c>
      <c r="Q1099" s="11" t="s">
        <v>8331</v>
      </c>
      <c r="R1099" t="s">
        <v>8332</v>
      </c>
      <c r="S1099" s="15">
        <f t="shared" si="87"/>
        <v>42347.203587962969</v>
      </c>
      <c r="T1099" s="15">
        <f t="shared" si="88"/>
        <v>42377.203587962969</v>
      </c>
      <c r="U1099">
        <f t="shared" si="89"/>
        <v>2015</v>
      </c>
    </row>
    <row r="1100" spans="1:21" ht="48" hidden="1" x14ac:dyDescent="0.2">
      <c r="A1100">
        <v>1112</v>
      </c>
      <c r="B1100" s="3" t="s">
        <v>1113</v>
      </c>
      <c r="C1100" s="3" t="s">
        <v>5222</v>
      </c>
      <c r="D1100" s="6">
        <v>88000</v>
      </c>
      <c r="E1100" s="8">
        <v>31272.92</v>
      </c>
      <c r="F1100" t="s">
        <v>8220</v>
      </c>
      <c r="G1100" t="s">
        <v>8223</v>
      </c>
      <c r="H1100" t="s">
        <v>8245</v>
      </c>
      <c r="I1100">
        <v>1421656200</v>
      </c>
      <c r="J1100">
        <v>1416507211</v>
      </c>
      <c r="K1100" t="b">
        <v>0</v>
      </c>
      <c r="L1100">
        <v>312</v>
      </c>
      <c r="M1100" t="b">
        <v>0</v>
      </c>
      <c r="N1100" t="s">
        <v>8280</v>
      </c>
      <c r="O1100">
        <f t="shared" si="85"/>
        <v>36</v>
      </c>
      <c r="P1100">
        <f t="shared" si="86"/>
        <v>100.23</v>
      </c>
      <c r="Q1100" s="11" t="s">
        <v>8331</v>
      </c>
      <c r="R1100" t="s">
        <v>8332</v>
      </c>
      <c r="S1100" s="15">
        <f t="shared" si="87"/>
        <v>41963.759386574078</v>
      </c>
      <c r="T1100" s="15">
        <f t="shared" si="88"/>
        <v>42023.354166666672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8" hidden="1" x14ac:dyDescent="0.2">
      <c r="A1103">
        <v>1115</v>
      </c>
      <c r="B1103" s="3" t="s">
        <v>1116</v>
      </c>
      <c r="C1103" s="3" t="s">
        <v>5225</v>
      </c>
      <c r="D1103" s="6">
        <v>40000</v>
      </c>
      <c r="E1103" s="8">
        <v>53</v>
      </c>
      <c r="F1103" t="s">
        <v>8220</v>
      </c>
      <c r="G1103" t="s">
        <v>8223</v>
      </c>
      <c r="H1103" t="s">
        <v>8245</v>
      </c>
      <c r="I1103">
        <v>1459352495</v>
      </c>
      <c r="J1103">
        <v>1456764095</v>
      </c>
      <c r="K1103" t="b">
        <v>0</v>
      </c>
      <c r="L1103">
        <v>4</v>
      </c>
      <c r="M1103" t="b">
        <v>0</v>
      </c>
      <c r="N1103" t="s">
        <v>8280</v>
      </c>
      <c r="O1103">
        <f t="shared" si="85"/>
        <v>0</v>
      </c>
      <c r="P1103">
        <f t="shared" si="86"/>
        <v>13.25</v>
      </c>
      <c r="Q1103" s="11" t="s">
        <v>8331</v>
      </c>
      <c r="R1103" t="s">
        <v>8332</v>
      </c>
      <c r="S1103" s="15">
        <f t="shared" si="87"/>
        <v>42429.695543981477</v>
      </c>
      <c r="T1103" s="15">
        <f t="shared" si="88"/>
        <v>42459.653877314813</v>
      </c>
      <c r="U1103">
        <f t="shared" si="89"/>
        <v>2016</v>
      </c>
    </row>
    <row r="1104" spans="1:21" ht="32" hidden="1" x14ac:dyDescent="0.2">
      <c r="A1104">
        <v>1116</v>
      </c>
      <c r="B1104" s="3" t="s">
        <v>1117</v>
      </c>
      <c r="C1104" s="3" t="s">
        <v>5226</v>
      </c>
      <c r="D1104" s="6">
        <v>500000</v>
      </c>
      <c r="E1104" s="8">
        <v>178.52</v>
      </c>
      <c r="F1104" t="s">
        <v>8220</v>
      </c>
      <c r="G1104" t="s">
        <v>8223</v>
      </c>
      <c r="H1104" t="s">
        <v>8245</v>
      </c>
      <c r="I1104">
        <v>1339273208</v>
      </c>
      <c r="J1104">
        <v>1334089208</v>
      </c>
      <c r="K1104" t="b">
        <v>0</v>
      </c>
      <c r="L1104">
        <v>10</v>
      </c>
      <c r="M1104" t="b">
        <v>0</v>
      </c>
      <c r="N1104" t="s">
        <v>8280</v>
      </c>
      <c r="O1104">
        <f t="shared" si="85"/>
        <v>0</v>
      </c>
      <c r="P1104">
        <f t="shared" si="86"/>
        <v>17.850000000000001</v>
      </c>
      <c r="Q1104" s="11" t="s">
        <v>8331</v>
      </c>
      <c r="R1104" t="s">
        <v>8332</v>
      </c>
      <c r="S1104" s="15">
        <f t="shared" si="87"/>
        <v>41009.847314814811</v>
      </c>
      <c r="T1104" s="15">
        <f t="shared" si="88"/>
        <v>41069.847314814811</v>
      </c>
      <c r="U1104">
        <f t="shared" si="89"/>
        <v>2012</v>
      </c>
    </row>
    <row r="1105" spans="1:21" ht="48" hidden="1" x14ac:dyDescent="0.2">
      <c r="A1105">
        <v>1119</v>
      </c>
      <c r="B1105" s="3" t="s">
        <v>1120</v>
      </c>
      <c r="C1105" s="3" t="s">
        <v>5229</v>
      </c>
      <c r="D1105" s="6">
        <v>2100</v>
      </c>
      <c r="E1105" s="8">
        <v>5</v>
      </c>
      <c r="F1105" t="s">
        <v>8220</v>
      </c>
      <c r="G1105" t="s">
        <v>8223</v>
      </c>
      <c r="H1105" t="s">
        <v>8245</v>
      </c>
      <c r="I1105">
        <v>1396810864</v>
      </c>
      <c r="J1105">
        <v>1395687664</v>
      </c>
      <c r="K1105" t="b">
        <v>0</v>
      </c>
      <c r="L1105">
        <v>1</v>
      </c>
      <c r="M1105" t="b">
        <v>0</v>
      </c>
      <c r="N1105" t="s">
        <v>8280</v>
      </c>
      <c r="O1105">
        <f t="shared" si="85"/>
        <v>0</v>
      </c>
      <c r="P1105">
        <f t="shared" si="86"/>
        <v>5</v>
      </c>
      <c r="Q1105" s="11" t="s">
        <v>8331</v>
      </c>
      <c r="R1105" t="s">
        <v>8332</v>
      </c>
      <c r="S1105" s="15">
        <f t="shared" si="87"/>
        <v>41722.792407407411</v>
      </c>
      <c r="T1105" s="15">
        <f t="shared" si="88"/>
        <v>41735.792407407411</v>
      </c>
      <c r="U1105">
        <f t="shared" si="89"/>
        <v>2014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32" hidden="1" x14ac:dyDescent="0.2">
      <c r="A1107">
        <v>1120</v>
      </c>
      <c r="B1107" s="3" t="s">
        <v>1121</v>
      </c>
      <c r="C1107" s="3" t="s">
        <v>5230</v>
      </c>
      <c r="D1107" s="6">
        <v>25000</v>
      </c>
      <c r="E1107" s="8">
        <v>0</v>
      </c>
      <c r="F1107" t="s">
        <v>8220</v>
      </c>
      <c r="G1107" t="s">
        <v>8223</v>
      </c>
      <c r="H1107" t="s">
        <v>8245</v>
      </c>
      <c r="I1107">
        <v>1319835400</v>
      </c>
      <c r="J1107">
        <v>1315947400</v>
      </c>
      <c r="K1107" t="b">
        <v>0</v>
      </c>
      <c r="L1107">
        <v>0</v>
      </c>
      <c r="M1107" t="b">
        <v>0</v>
      </c>
      <c r="N1107" t="s">
        <v>8280</v>
      </c>
      <c r="O1107">
        <f t="shared" si="85"/>
        <v>0</v>
      </c>
      <c r="P1107">
        <f t="shared" si="86"/>
        <v>0</v>
      </c>
      <c r="Q1107" s="11" t="s">
        <v>8331</v>
      </c>
      <c r="R1107" t="s">
        <v>8332</v>
      </c>
      <c r="S1107" s="15">
        <f t="shared" si="87"/>
        <v>40799.872685185182</v>
      </c>
      <c r="T1107" s="15">
        <f t="shared" si="88"/>
        <v>40844.872685185182</v>
      </c>
      <c r="U1107">
        <f t="shared" si="89"/>
        <v>2011</v>
      </c>
    </row>
    <row r="1108" spans="1:21" ht="48" hidden="1" x14ac:dyDescent="0.2">
      <c r="A1108">
        <v>1121</v>
      </c>
      <c r="B1108" s="3" t="s">
        <v>1122</v>
      </c>
      <c r="C1108" s="3" t="s">
        <v>5231</v>
      </c>
      <c r="D1108" s="6">
        <v>250000</v>
      </c>
      <c r="E1108" s="8">
        <v>29</v>
      </c>
      <c r="F1108" t="s">
        <v>8220</v>
      </c>
      <c r="G1108" t="s">
        <v>8223</v>
      </c>
      <c r="H1108" t="s">
        <v>8245</v>
      </c>
      <c r="I1108">
        <v>1457904316</v>
      </c>
      <c r="J1108">
        <v>1455315916</v>
      </c>
      <c r="K1108" t="b">
        <v>0</v>
      </c>
      <c r="L1108">
        <v>5</v>
      </c>
      <c r="M1108" t="b">
        <v>0</v>
      </c>
      <c r="N1108" t="s">
        <v>8280</v>
      </c>
      <c r="O1108">
        <f t="shared" si="85"/>
        <v>0</v>
      </c>
      <c r="P1108">
        <f t="shared" si="86"/>
        <v>5.8</v>
      </c>
      <c r="Q1108" s="11" t="s">
        <v>8331</v>
      </c>
      <c r="R1108" t="s">
        <v>8332</v>
      </c>
      <c r="S1108" s="15">
        <f t="shared" si="87"/>
        <v>42412.934212962966</v>
      </c>
      <c r="T1108" s="15">
        <f t="shared" si="88"/>
        <v>42442.892546296294</v>
      </c>
      <c r="U1108">
        <f t="shared" si="89"/>
        <v>2016</v>
      </c>
    </row>
    <row r="1109" spans="1:21" ht="48" hidden="1" x14ac:dyDescent="0.2">
      <c r="A1109">
        <v>1123</v>
      </c>
      <c r="B1109" s="3" t="s">
        <v>1124</v>
      </c>
      <c r="C1109" s="3" t="s">
        <v>5233</v>
      </c>
      <c r="D1109" s="6">
        <v>5000</v>
      </c>
      <c r="E1109" s="8">
        <v>11</v>
      </c>
      <c r="F1109" t="s">
        <v>8220</v>
      </c>
      <c r="G1109" t="s">
        <v>8223</v>
      </c>
      <c r="H1109" t="s">
        <v>8245</v>
      </c>
      <c r="I1109">
        <v>1397910848</v>
      </c>
      <c r="J1109">
        <v>1395318848</v>
      </c>
      <c r="K1109" t="b">
        <v>0</v>
      </c>
      <c r="L1109">
        <v>3</v>
      </c>
      <c r="M1109" t="b">
        <v>0</v>
      </c>
      <c r="N1109" t="s">
        <v>8280</v>
      </c>
      <c r="O1109">
        <f t="shared" si="85"/>
        <v>0</v>
      </c>
      <c r="P1109">
        <f t="shared" si="86"/>
        <v>3.67</v>
      </c>
      <c r="Q1109" s="11" t="s">
        <v>8331</v>
      </c>
      <c r="R1109" t="s">
        <v>8332</v>
      </c>
      <c r="S1109" s="15">
        <f t="shared" si="87"/>
        <v>41718.5237037037</v>
      </c>
      <c r="T1109" s="15">
        <f t="shared" si="88"/>
        <v>41748.5237037037</v>
      </c>
      <c r="U1109">
        <f t="shared" si="89"/>
        <v>2014</v>
      </c>
    </row>
    <row r="1110" spans="1:21" ht="48" hidden="1" x14ac:dyDescent="0.2">
      <c r="A1110">
        <v>1124</v>
      </c>
      <c r="B1110" s="3" t="s">
        <v>1125</v>
      </c>
      <c r="C1110" s="3" t="s">
        <v>5234</v>
      </c>
      <c r="D1110" s="6">
        <v>90000</v>
      </c>
      <c r="E1110" s="8">
        <v>425</v>
      </c>
      <c r="F1110" t="s">
        <v>8220</v>
      </c>
      <c r="G1110" t="s">
        <v>8223</v>
      </c>
      <c r="H1110" t="s">
        <v>8245</v>
      </c>
      <c r="I1110">
        <v>1430409651</v>
      </c>
      <c r="J1110">
        <v>1427817651</v>
      </c>
      <c r="K1110" t="b">
        <v>0</v>
      </c>
      <c r="L1110">
        <v>7</v>
      </c>
      <c r="M1110" t="b">
        <v>0</v>
      </c>
      <c r="N1110" t="s">
        <v>8281</v>
      </c>
      <c r="O1110">
        <f t="shared" si="85"/>
        <v>0</v>
      </c>
      <c r="P1110">
        <f t="shared" si="86"/>
        <v>60.71</v>
      </c>
      <c r="Q1110" s="11" t="s">
        <v>8331</v>
      </c>
      <c r="R1110" t="s">
        <v>8333</v>
      </c>
      <c r="S1110" s="15">
        <f t="shared" si="87"/>
        <v>42094.667256944449</v>
      </c>
      <c r="T1110" s="15">
        <f t="shared" si="88"/>
        <v>42124.667256944449</v>
      </c>
      <c r="U1110">
        <f t="shared" si="89"/>
        <v>2015</v>
      </c>
    </row>
    <row r="1111" spans="1:21" ht="32" hidden="1" x14ac:dyDescent="0.2">
      <c r="A1111">
        <v>1126</v>
      </c>
      <c r="B1111" s="3" t="s">
        <v>1127</v>
      </c>
      <c r="C1111" s="3" t="s">
        <v>5236</v>
      </c>
      <c r="D1111" s="6">
        <v>2000</v>
      </c>
      <c r="E1111" s="8">
        <v>10</v>
      </c>
      <c r="F1111" t="s">
        <v>8220</v>
      </c>
      <c r="G1111" t="s">
        <v>8223</v>
      </c>
      <c r="H1111" t="s">
        <v>8245</v>
      </c>
      <c r="I1111">
        <v>1468482694</v>
      </c>
      <c r="J1111">
        <v>1465890694</v>
      </c>
      <c r="K1111" t="b">
        <v>0</v>
      </c>
      <c r="L1111">
        <v>2</v>
      </c>
      <c r="M1111" t="b">
        <v>0</v>
      </c>
      <c r="N1111" t="s">
        <v>8281</v>
      </c>
      <c r="O1111">
        <f t="shared" si="85"/>
        <v>1</v>
      </c>
      <c r="P1111">
        <f t="shared" si="86"/>
        <v>5</v>
      </c>
      <c r="Q1111" s="11" t="s">
        <v>8331</v>
      </c>
      <c r="R1111" t="s">
        <v>8333</v>
      </c>
      <c r="S1111" s="15">
        <f t="shared" si="87"/>
        <v>42535.327476851846</v>
      </c>
      <c r="T1111" s="15">
        <f t="shared" si="88"/>
        <v>42565.327476851846</v>
      </c>
      <c r="U1111">
        <f t="shared" si="89"/>
        <v>2016</v>
      </c>
    </row>
    <row r="1112" spans="1:21" ht="64" hidden="1" x14ac:dyDescent="0.2">
      <c r="A1112">
        <v>1127</v>
      </c>
      <c r="B1112" s="3" t="s">
        <v>1128</v>
      </c>
      <c r="C1112" s="3" t="s">
        <v>5237</v>
      </c>
      <c r="D1112" s="6">
        <v>35000</v>
      </c>
      <c r="E1112" s="8">
        <v>585</v>
      </c>
      <c r="F1112" t="s">
        <v>8220</v>
      </c>
      <c r="G1112" t="s">
        <v>8223</v>
      </c>
      <c r="H1112" t="s">
        <v>8245</v>
      </c>
      <c r="I1112">
        <v>1416000600</v>
      </c>
      <c r="J1112">
        <v>1413318600</v>
      </c>
      <c r="K1112" t="b">
        <v>0</v>
      </c>
      <c r="L1112">
        <v>23</v>
      </c>
      <c r="M1112" t="b">
        <v>0</v>
      </c>
      <c r="N1112" t="s">
        <v>8281</v>
      </c>
      <c r="O1112">
        <f t="shared" si="85"/>
        <v>2</v>
      </c>
      <c r="P1112">
        <f t="shared" si="86"/>
        <v>25.43</v>
      </c>
      <c r="Q1112" s="11" t="s">
        <v>8331</v>
      </c>
      <c r="R1112" t="s">
        <v>8333</v>
      </c>
      <c r="S1112" s="15">
        <f t="shared" si="87"/>
        <v>41926.854166666664</v>
      </c>
      <c r="T1112" s="15">
        <f t="shared" si="88"/>
        <v>41957.895833333328</v>
      </c>
      <c r="U1112">
        <f t="shared" si="89"/>
        <v>2014</v>
      </c>
    </row>
    <row r="1113" spans="1:21" ht="48" hidden="1" x14ac:dyDescent="0.2">
      <c r="A1113">
        <v>1129</v>
      </c>
      <c r="B1113" s="3" t="s">
        <v>1130</v>
      </c>
      <c r="C1113" s="3" t="s">
        <v>5239</v>
      </c>
      <c r="D1113" s="6">
        <v>20000</v>
      </c>
      <c r="E1113" s="8">
        <v>21</v>
      </c>
      <c r="F1113" t="s">
        <v>8220</v>
      </c>
      <c r="G1113" t="s">
        <v>8223</v>
      </c>
      <c r="H1113" t="s">
        <v>8245</v>
      </c>
      <c r="I1113">
        <v>1465107693</v>
      </c>
      <c r="J1113">
        <v>1462515693</v>
      </c>
      <c r="K1113" t="b">
        <v>0</v>
      </c>
      <c r="L1113">
        <v>2</v>
      </c>
      <c r="M1113" t="b">
        <v>0</v>
      </c>
      <c r="N1113" t="s">
        <v>8281</v>
      </c>
      <c r="O1113">
        <f t="shared" si="85"/>
        <v>0</v>
      </c>
      <c r="P1113">
        <f t="shared" si="86"/>
        <v>10.5</v>
      </c>
      <c r="Q1113" s="11" t="s">
        <v>8331</v>
      </c>
      <c r="R1113" t="s">
        <v>8333</v>
      </c>
      <c r="S1113" s="15">
        <f t="shared" si="87"/>
        <v>42496.264965277776</v>
      </c>
      <c r="T1113" s="15">
        <f t="shared" si="88"/>
        <v>42526.264965277776</v>
      </c>
      <c r="U1113">
        <f t="shared" si="89"/>
        <v>2016</v>
      </c>
    </row>
    <row r="1114" spans="1:21" ht="48" hidden="1" x14ac:dyDescent="0.2">
      <c r="A1114">
        <v>1130</v>
      </c>
      <c r="B1114" s="3" t="s">
        <v>1131</v>
      </c>
      <c r="C1114" s="3" t="s">
        <v>5240</v>
      </c>
      <c r="D1114" s="6">
        <v>5000</v>
      </c>
      <c r="E1114" s="8">
        <v>11</v>
      </c>
      <c r="F1114" t="s">
        <v>8220</v>
      </c>
      <c r="G1114" t="s">
        <v>8223</v>
      </c>
      <c r="H1114" t="s">
        <v>8245</v>
      </c>
      <c r="I1114">
        <v>1416963300</v>
      </c>
      <c r="J1114">
        <v>1411775700</v>
      </c>
      <c r="K1114" t="b">
        <v>0</v>
      </c>
      <c r="L1114">
        <v>3</v>
      </c>
      <c r="M1114" t="b">
        <v>0</v>
      </c>
      <c r="N1114" t="s">
        <v>8281</v>
      </c>
      <c r="O1114">
        <f t="shared" si="85"/>
        <v>0</v>
      </c>
      <c r="P1114">
        <f t="shared" si="86"/>
        <v>3.67</v>
      </c>
      <c r="Q1114" s="11" t="s">
        <v>8331</v>
      </c>
      <c r="R1114" t="s">
        <v>8333</v>
      </c>
      <c r="S1114" s="15">
        <f t="shared" si="87"/>
        <v>41908.996527777781</v>
      </c>
      <c r="T1114" s="15">
        <f t="shared" si="88"/>
        <v>41969.038194444445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1137</v>
      </c>
      <c r="B1117" s="3" t="s">
        <v>1138</v>
      </c>
      <c r="C1117" s="3" t="s">
        <v>5247</v>
      </c>
      <c r="D1117" s="6">
        <v>25000</v>
      </c>
      <c r="E1117" s="8">
        <v>9875</v>
      </c>
      <c r="F1117" t="s">
        <v>8220</v>
      </c>
      <c r="G1117" t="s">
        <v>8223</v>
      </c>
      <c r="H1117" t="s">
        <v>8245</v>
      </c>
      <c r="I1117">
        <v>1461440421</v>
      </c>
      <c r="J1117">
        <v>1458848421</v>
      </c>
      <c r="K1117" t="b">
        <v>0</v>
      </c>
      <c r="L1117">
        <v>39</v>
      </c>
      <c r="M1117" t="b">
        <v>0</v>
      </c>
      <c r="N1117" t="s">
        <v>8281</v>
      </c>
      <c r="O1117">
        <f t="shared" si="85"/>
        <v>40</v>
      </c>
      <c r="P1117">
        <f t="shared" si="86"/>
        <v>253.21</v>
      </c>
      <c r="Q1117" s="11" t="s">
        <v>8331</v>
      </c>
      <c r="R1117" t="s">
        <v>8333</v>
      </c>
      <c r="S1117" s="15">
        <f t="shared" si="87"/>
        <v>42453.819687499999</v>
      </c>
      <c r="T1117" s="15">
        <f t="shared" si="88"/>
        <v>42483.819687499999</v>
      </c>
      <c r="U1117">
        <f t="shared" si="89"/>
        <v>2016</v>
      </c>
    </row>
    <row r="1118" spans="1:21" ht="48" hidden="1" x14ac:dyDescent="0.2">
      <c r="A1118">
        <v>1138</v>
      </c>
      <c r="B1118" s="3" t="s">
        <v>1139</v>
      </c>
      <c r="C1118" s="3" t="s">
        <v>5248</v>
      </c>
      <c r="D1118" s="6">
        <v>35000</v>
      </c>
      <c r="E1118" s="8">
        <v>125</v>
      </c>
      <c r="F1118" t="s">
        <v>8220</v>
      </c>
      <c r="G1118" t="s">
        <v>8223</v>
      </c>
      <c r="H1118" t="s">
        <v>8245</v>
      </c>
      <c r="I1118">
        <v>1485035131</v>
      </c>
      <c r="J1118">
        <v>1483307131</v>
      </c>
      <c r="K1118" t="b">
        <v>0</v>
      </c>
      <c r="L1118">
        <v>4</v>
      </c>
      <c r="M1118" t="b">
        <v>0</v>
      </c>
      <c r="N1118" t="s">
        <v>8281</v>
      </c>
      <c r="O1118">
        <f t="shared" si="85"/>
        <v>0</v>
      </c>
      <c r="P1118">
        <f t="shared" si="86"/>
        <v>31.25</v>
      </c>
      <c r="Q1118" s="11" t="s">
        <v>8331</v>
      </c>
      <c r="R1118" t="s">
        <v>8333</v>
      </c>
      <c r="S1118" s="15">
        <f t="shared" si="87"/>
        <v>42736.9066087963</v>
      </c>
      <c r="T1118" s="15">
        <f t="shared" si="88"/>
        <v>42756.9066087963</v>
      </c>
      <c r="U1118">
        <f t="shared" si="89"/>
        <v>2017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1139</v>
      </c>
      <c r="B1121" s="3" t="s">
        <v>1140</v>
      </c>
      <c r="C1121" s="3" t="s">
        <v>5249</v>
      </c>
      <c r="D1121" s="6">
        <v>8000</v>
      </c>
      <c r="E1121" s="8">
        <v>5</v>
      </c>
      <c r="F1121" t="s">
        <v>8220</v>
      </c>
      <c r="G1121" t="s">
        <v>8223</v>
      </c>
      <c r="H1121" t="s">
        <v>8245</v>
      </c>
      <c r="I1121">
        <v>1420100426</v>
      </c>
      <c r="J1121">
        <v>1417508426</v>
      </c>
      <c r="K1121" t="b">
        <v>0</v>
      </c>
      <c r="L1121">
        <v>1</v>
      </c>
      <c r="M1121" t="b">
        <v>0</v>
      </c>
      <c r="N1121" t="s">
        <v>8281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8333</v>
      </c>
      <c r="S1121" s="15">
        <f t="shared" si="87"/>
        <v>41975.347523148142</v>
      </c>
      <c r="T1121" s="15">
        <f t="shared" si="88"/>
        <v>42005.347523148142</v>
      </c>
      <c r="U1121">
        <f t="shared" si="89"/>
        <v>2014</v>
      </c>
    </row>
    <row r="1122" spans="1:21" ht="48" hidden="1" x14ac:dyDescent="0.2">
      <c r="A1122">
        <v>1142</v>
      </c>
      <c r="B1122" s="3" t="s">
        <v>1143</v>
      </c>
      <c r="C1122" s="3" t="s">
        <v>5252</v>
      </c>
      <c r="D1122" s="6">
        <v>4000</v>
      </c>
      <c r="E1122" s="8">
        <v>0</v>
      </c>
      <c r="F1122" t="s">
        <v>8220</v>
      </c>
      <c r="G1122" t="s">
        <v>8223</v>
      </c>
      <c r="H1122" t="s">
        <v>8245</v>
      </c>
      <c r="I1122">
        <v>1424131727</v>
      </c>
      <c r="J1122">
        <v>1421539727</v>
      </c>
      <c r="K1122" t="b">
        <v>0</v>
      </c>
      <c r="L1122">
        <v>0</v>
      </c>
      <c r="M1122" t="b">
        <v>0</v>
      </c>
      <c r="N1122" t="s">
        <v>8281</v>
      </c>
      <c r="O1122">
        <f t="shared" ref="O1122:O1185" si="90">ROUND(E1122/D1122*100,0)</f>
        <v>0</v>
      </c>
      <c r="P1122">
        <f t="shared" ref="P1122:P1185" si="91">IFERROR(ROUND(E1122/L1122,2),0)</f>
        <v>0</v>
      </c>
      <c r="Q1122" s="11" t="s">
        <v>8331</v>
      </c>
      <c r="R1122" t="s">
        <v>8333</v>
      </c>
      <c r="S1122" s="15">
        <f t="shared" ref="S1122:S1185" si="92">(((J1122/60)/60)/24)+DATE(1970,1,1)</f>
        <v>42022.006099537044</v>
      </c>
      <c r="T1122" s="15">
        <f t="shared" ref="T1122:T1185" si="93">(((I1122/60)/60)/24)+DATE(1970,1,1)</f>
        <v>42052.006099537044</v>
      </c>
      <c r="U1122">
        <f t="shared" ref="U1122:U1185" si="94">YEAR(S:S)</f>
        <v>2015</v>
      </c>
    </row>
    <row r="1123" spans="1:21" ht="48" hidden="1" x14ac:dyDescent="0.2">
      <c r="A1123">
        <v>1143</v>
      </c>
      <c r="B1123" s="3" t="s">
        <v>1144</v>
      </c>
      <c r="C1123" s="3" t="s">
        <v>5253</v>
      </c>
      <c r="D1123" s="6">
        <v>45000</v>
      </c>
      <c r="E1123" s="8">
        <v>186</v>
      </c>
      <c r="F1123" t="s">
        <v>8220</v>
      </c>
      <c r="G1123" t="s">
        <v>8223</v>
      </c>
      <c r="H1123" t="s">
        <v>8245</v>
      </c>
      <c r="I1123">
        <v>1450327126</v>
      </c>
      <c r="J1123">
        <v>1447735126</v>
      </c>
      <c r="K1123" t="b">
        <v>0</v>
      </c>
      <c r="L1123">
        <v>8</v>
      </c>
      <c r="M1123" t="b">
        <v>0</v>
      </c>
      <c r="N1123" t="s">
        <v>8281</v>
      </c>
      <c r="O1123">
        <f t="shared" si="90"/>
        <v>0</v>
      </c>
      <c r="P1123">
        <f t="shared" si="91"/>
        <v>23.25</v>
      </c>
      <c r="Q1123" s="11" t="s">
        <v>8331</v>
      </c>
      <c r="R1123" t="s">
        <v>8333</v>
      </c>
      <c r="S1123" s="15">
        <f t="shared" si="92"/>
        <v>42325.19358796296</v>
      </c>
      <c r="T1123" s="15">
        <f t="shared" si="93"/>
        <v>42355.19358796296</v>
      </c>
      <c r="U1123">
        <f t="shared" si="94"/>
        <v>2015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>
        <f t="shared" si="91"/>
        <v>0</v>
      </c>
      <c r="Q1124" s="11" t="s">
        <v>8331</v>
      </c>
      <c r="R1124" t="s">
        <v>8332</v>
      </c>
      <c r="S1124" s="15">
        <f t="shared" si="92"/>
        <v>41410.703993055555</v>
      </c>
      <c r="T1124" s="15">
        <f t="shared" si="93"/>
        <v>41424.703993055555</v>
      </c>
      <c r="U1124">
        <f t="shared" si="94"/>
        <v>2013</v>
      </c>
    </row>
    <row r="1125" spans="1:21" ht="48" hidden="1" x14ac:dyDescent="0.2">
      <c r="A1125">
        <v>1144</v>
      </c>
      <c r="B1125" s="3" t="s">
        <v>1145</v>
      </c>
      <c r="C1125" s="3" t="s">
        <v>5254</v>
      </c>
      <c r="D1125" s="6">
        <v>9300</v>
      </c>
      <c r="E1125" s="8">
        <v>0</v>
      </c>
      <c r="F1125" t="s">
        <v>8220</v>
      </c>
      <c r="G1125" t="s">
        <v>8223</v>
      </c>
      <c r="H1125" t="s">
        <v>8245</v>
      </c>
      <c r="I1125">
        <v>1430281320</v>
      </c>
      <c r="J1125">
        <v>1427689320</v>
      </c>
      <c r="K1125" t="b">
        <v>0</v>
      </c>
      <c r="L1125">
        <v>0</v>
      </c>
      <c r="M1125" t="b">
        <v>0</v>
      </c>
      <c r="N1125" t="s">
        <v>8282</v>
      </c>
      <c r="O1125">
        <f t="shared" si="90"/>
        <v>0</v>
      </c>
      <c r="P1125">
        <f t="shared" si="91"/>
        <v>0</v>
      </c>
      <c r="Q1125" s="11" t="s">
        <v>8334</v>
      </c>
      <c r="R1125" t="s">
        <v>8335</v>
      </c>
      <c r="S1125" s="15">
        <f t="shared" si="92"/>
        <v>42093.181944444441</v>
      </c>
      <c r="T1125" s="15">
        <f t="shared" si="93"/>
        <v>42123.181944444441</v>
      </c>
      <c r="U1125">
        <f t="shared" si="94"/>
        <v>2015</v>
      </c>
    </row>
    <row r="1126" spans="1:21" ht="48" hidden="1" x14ac:dyDescent="0.2">
      <c r="A1126">
        <v>1145</v>
      </c>
      <c r="B1126" s="3" t="s">
        <v>1146</v>
      </c>
      <c r="C1126" s="3" t="s">
        <v>5255</v>
      </c>
      <c r="D1126" s="6">
        <v>80000</v>
      </c>
      <c r="E1126" s="8">
        <v>100</v>
      </c>
      <c r="F1126" t="s">
        <v>8220</v>
      </c>
      <c r="G1126" t="s">
        <v>8223</v>
      </c>
      <c r="H1126" t="s">
        <v>8245</v>
      </c>
      <c r="I1126">
        <v>1412272592</v>
      </c>
      <c r="J1126">
        <v>1407088592</v>
      </c>
      <c r="K1126" t="b">
        <v>0</v>
      </c>
      <c r="L1126">
        <v>1</v>
      </c>
      <c r="M1126" t="b">
        <v>0</v>
      </c>
      <c r="N1126" t="s">
        <v>8282</v>
      </c>
      <c r="O1126">
        <f t="shared" si="90"/>
        <v>0</v>
      </c>
      <c r="P1126">
        <f t="shared" si="91"/>
        <v>100</v>
      </c>
      <c r="Q1126" s="11" t="s">
        <v>8334</v>
      </c>
      <c r="R1126" t="s">
        <v>8335</v>
      </c>
      <c r="S1126" s="15">
        <f t="shared" si="92"/>
        <v>41854.747592592597</v>
      </c>
      <c r="T1126" s="15">
        <f t="shared" si="93"/>
        <v>41914.747592592597</v>
      </c>
      <c r="U1126">
        <f t="shared" si="94"/>
        <v>2014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>
        <f t="shared" si="91"/>
        <v>0</v>
      </c>
      <c r="Q1127" s="11" t="s">
        <v>8331</v>
      </c>
      <c r="R1127" t="s">
        <v>8333</v>
      </c>
      <c r="S1127" s="15">
        <f t="shared" si="92"/>
        <v>42212.624189814815</v>
      </c>
      <c r="T1127" s="15">
        <f t="shared" si="93"/>
        <v>42272.624189814815</v>
      </c>
      <c r="U1127">
        <f t="shared" si="94"/>
        <v>2015</v>
      </c>
    </row>
    <row r="1128" spans="1:21" ht="32" hidden="1" x14ac:dyDescent="0.2">
      <c r="A1128">
        <v>1146</v>
      </c>
      <c r="B1128" s="3" t="s">
        <v>1147</v>
      </c>
      <c r="C1128" s="3" t="s">
        <v>5256</v>
      </c>
      <c r="D1128" s="6">
        <v>6000</v>
      </c>
      <c r="E1128" s="8">
        <v>530</v>
      </c>
      <c r="F1128" t="s">
        <v>8220</v>
      </c>
      <c r="G1128" t="s">
        <v>8223</v>
      </c>
      <c r="H1128" t="s">
        <v>8245</v>
      </c>
      <c r="I1128">
        <v>1399071173</v>
      </c>
      <c r="J1128">
        <v>1395787973</v>
      </c>
      <c r="K1128" t="b">
        <v>0</v>
      </c>
      <c r="L1128">
        <v>12</v>
      </c>
      <c r="M1128" t="b">
        <v>0</v>
      </c>
      <c r="N1128" t="s">
        <v>8282</v>
      </c>
      <c r="O1128">
        <f t="shared" si="90"/>
        <v>9</v>
      </c>
      <c r="P1128">
        <f t="shared" si="91"/>
        <v>44.17</v>
      </c>
      <c r="Q1128" s="11" t="s">
        <v>8334</v>
      </c>
      <c r="R1128" t="s">
        <v>8335</v>
      </c>
      <c r="S1128" s="15">
        <f t="shared" si="92"/>
        <v>41723.9533912037</v>
      </c>
      <c r="T1128" s="15">
        <f t="shared" si="93"/>
        <v>41761.9533912037</v>
      </c>
      <c r="U1128">
        <f t="shared" si="94"/>
        <v>2014</v>
      </c>
    </row>
    <row r="1129" spans="1:21" ht="32" hidden="1" x14ac:dyDescent="0.2">
      <c r="A1129">
        <v>1148</v>
      </c>
      <c r="B1129" s="3" t="s">
        <v>1149</v>
      </c>
      <c r="C1129" s="3" t="s">
        <v>5258</v>
      </c>
      <c r="D1129" s="6">
        <v>15000</v>
      </c>
      <c r="E1129" s="8">
        <v>73</v>
      </c>
      <c r="F1129" t="s">
        <v>8220</v>
      </c>
      <c r="G1129" t="s">
        <v>8223</v>
      </c>
      <c r="H1129" t="s">
        <v>8245</v>
      </c>
      <c r="I1129">
        <v>1480568781</v>
      </c>
      <c r="J1129">
        <v>1477973181</v>
      </c>
      <c r="K1129" t="b">
        <v>0</v>
      </c>
      <c r="L1129">
        <v>3</v>
      </c>
      <c r="M1129" t="b">
        <v>0</v>
      </c>
      <c r="N1129" t="s">
        <v>8282</v>
      </c>
      <c r="O1129">
        <f t="shared" si="90"/>
        <v>0</v>
      </c>
      <c r="P1129">
        <f t="shared" si="91"/>
        <v>24.33</v>
      </c>
      <c r="Q1129" s="11" t="s">
        <v>8334</v>
      </c>
      <c r="R1129" t="s">
        <v>8335</v>
      </c>
      <c r="S1129" s="15">
        <f t="shared" si="92"/>
        <v>42675.171076388884</v>
      </c>
      <c r="T1129" s="15">
        <f t="shared" si="93"/>
        <v>42705.212743055556</v>
      </c>
      <c r="U1129">
        <f t="shared" si="94"/>
        <v>2016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 s="11" t="s">
        <v>8331</v>
      </c>
      <c r="R1130" t="s">
        <v>8333</v>
      </c>
      <c r="S1130" s="15">
        <f t="shared" si="92"/>
        <v>41828.649502314816</v>
      </c>
      <c r="T1130" s="15">
        <f t="shared" si="93"/>
        <v>41858.649502314816</v>
      </c>
      <c r="U1130">
        <f t="shared" si="94"/>
        <v>2014</v>
      </c>
    </row>
    <row r="1131" spans="1:21" ht="32" hidden="1" x14ac:dyDescent="0.2">
      <c r="A1131">
        <v>1149</v>
      </c>
      <c r="B1131" s="3" t="s">
        <v>1150</v>
      </c>
      <c r="C1131" s="3" t="s">
        <v>5259</v>
      </c>
      <c r="D1131" s="6">
        <v>50000</v>
      </c>
      <c r="E1131" s="8">
        <v>75</v>
      </c>
      <c r="F1131" t="s">
        <v>8220</v>
      </c>
      <c r="G1131" t="s">
        <v>8223</v>
      </c>
      <c r="H1131" t="s">
        <v>8245</v>
      </c>
      <c r="I1131">
        <v>1466096566</v>
      </c>
      <c r="J1131">
        <v>1463504566</v>
      </c>
      <c r="K1131" t="b">
        <v>0</v>
      </c>
      <c r="L1131">
        <v>2</v>
      </c>
      <c r="M1131" t="b">
        <v>0</v>
      </c>
      <c r="N1131" t="s">
        <v>8282</v>
      </c>
      <c r="O1131">
        <f t="shared" si="90"/>
        <v>0</v>
      </c>
      <c r="P1131">
        <f t="shared" si="91"/>
        <v>37.5</v>
      </c>
      <c r="Q1131" s="11" t="s">
        <v>8334</v>
      </c>
      <c r="R1131" t="s">
        <v>8335</v>
      </c>
      <c r="S1131" s="15">
        <f t="shared" si="92"/>
        <v>42507.71025462963</v>
      </c>
      <c r="T1131" s="15">
        <f t="shared" si="93"/>
        <v>42537.71025462963</v>
      </c>
      <c r="U1131">
        <f t="shared" si="94"/>
        <v>2016</v>
      </c>
    </row>
    <row r="1132" spans="1:21" ht="32" hidden="1" x14ac:dyDescent="0.2">
      <c r="A1132">
        <v>1150</v>
      </c>
      <c r="B1132" s="3" t="s">
        <v>1151</v>
      </c>
      <c r="C1132" s="3" t="s">
        <v>5260</v>
      </c>
      <c r="D1132" s="6">
        <v>2500</v>
      </c>
      <c r="E1132" s="8">
        <v>252</v>
      </c>
      <c r="F1132" t="s">
        <v>8220</v>
      </c>
      <c r="G1132" t="s">
        <v>8223</v>
      </c>
      <c r="H1132" t="s">
        <v>8245</v>
      </c>
      <c r="I1132">
        <v>1452293675</v>
      </c>
      <c r="J1132">
        <v>1447109675</v>
      </c>
      <c r="K1132" t="b">
        <v>0</v>
      </c>
      <c r="L1132">
        <v>6</v>
      </c>
      <c r="M1132" t="b">
        <v>0</v>
      </c>
      <c r="N1132" t="s">
        <v>8282</v>
      </c>
      <c r="O1132">
        <f t="shared" si="90"/>
        <v>10</v>
      </c>
      <c r="P1132">
        <f t="shared" si="91"/>
        <v>42</v>
      </c>
      <c r="Q1132" s="11" t="s">
        <v>8334</v>
      </c>
      <c r="R1132" t="s">
        <v>8335</v>
      </c>
      <c r="S1132" s="15">
        <f t="shared" si="92"/>
        <v>42317.954571759255</v>
      </c>
      <c r="T1132" s="15">
        <f t="shared" si="93"/>
        <v>42377.954571759255</v>
      </c>
      <c r="U1132">
        <f t="shared" si="94"/>
        <v>2015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 t="shared" si="91"/>
        <v>0</v>
      </c>
      <c r="Q1133" s="11" t="s">
        <v>8331</v>
      </c>
      <c r="R1133" t="s">
        <v>8333</v>
      </c>
      <c r="S1133" s="15">
        <f t="shared" si="92"/>
        <v>42332.908194444448</v>
      </c>
      <c r="T1133" s="15">
        <f t="shared" si="93"/>
        <v>42362.908194444448</v>
      </c>
      <c r="U1133">
        <f t="shared" si="94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s="11" t="s">
        <v>8331</v>
      </c>
      <c r="R1134" t="s">
        <v>8333</v>
      </c>
      <c r="S1134" s="15">
        <f t="shared" si="92"/>
        <v>42706.115405092598</v>
      </c>
      <c r="T1134" s="15">
        <f t="shared" si="93"/>
        <v>42736.115405092598</v>
      </c>
      <c r="U1134">
        <f t="shared" si="94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 s="11" t="s">
        <v>8331</v>
      </c>
      <c r="R1135" t="s">
        <v>8333</v>
      </c>
      <c r="S1135" s="15">
        <f t="shared" si="92"/>
        <v>41821.407187500001</v>
      </c>
      <c r="T1135" s="15">
        <f t="shared" si="93"/>
        <v>41851.407187500001</v>
      </c>
      <c r="U1135">
        <f t="shared" si="94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s="11" t="s">
        <v>8331</v>
      </c>
      <c r="R1136" t="s">
        <v>8333</v>
      </c>
      <c r="S1136" s="15">
        <f t="shared" si="92"/>
        <v>41958.285046296296</v>
      </c>
      <c r="T1136" s="15">
        <f t="shared" si="93"/>
        <v>41972.189583333333</v>
      </c>
      <c r="U1136">
        <f t="shared" si="94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s="11" t="s">
        <v>8331</v>
      </c>
      <c r="R1137" t="s">
        <v>8333</v>
      </c>
      <c r="S1137" s="15">
        <f t="shared" si="92"/>
        <v>42558.989513888882</v>
      </c>
      <c r="T1137" s="15">
        <f t="shared" si="93"/>
        <v>42588.989513888882</v>
      </c>
      <c r="U1137">
        <f t="shared" si="94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s="11" t="s">
        <v>8331</v>
      </c>
      <c r="R1138" t="s">
        <v>8333</v>
      </c>
      <c r="S1138" s="15">
        <f t="shared" si="92"/>
        <v>42327.671631944439</v>
      </c>
      <c r="T1138" s="15">
        <f t="shared" si="93"/>
        <v>42357.671631944439</v>
      </c>
      <c r="U1138">
        <f t="shared" si="94"/>
        <v>2015</v>
      </c>
    </row>
    <row r="1139" spans="1:21" ht="48" hidden="1" x14ac:dyDescent="0.2">
      <c r="A1139">
        <v>1151</v>
      </c>
      <c r="B1139" s="3" t="s">
        <v>1152</v>
      </c>
      <c r="C1139" s="3" t="s">
        <v>5261</v>
      </c>
      <c r="D1139" s="6">
        <v>25000</v>
      </c>
      <c r="E1139" s="8">
        <v>0</v>
      </c>
      <c r="F1139" t="s">
        <v>8220</v>
      </c>
      <c r="G1139" t="s">
        <v>8223</v>
      </c>
      <c r="H1139" t="s">
        <v>8245</v>
      </c>
      <c r="I1139">
        <v>1441592863</v>
      </c>
      <c r="J1139">
        <v>1439000863</v>
      </c>
      <c r="K1139" t="b">
        <v>0</v>
      </c>
      <c r="L1139">
        <v>0</v>
      </c>
      <c r="M1139" t="b">
        <v>0</v>
      </c>
      <c r="N1139" t="s">
        <v>8282</v>
      </c>
      <c r="O1139">
        <f t="shared" si="90"/>
        <v>0</v>
      </c>
      <c r="P1139">
        <f t="shared" si="91"/>
        <v>0</v>
      </c>
      <c r="Q1139" s="11" t="s">
        <v>8334</v>
      </c>
      <c r="R1139" t="s">
        <v>8335</v>
      </c>
      <c r="S1139" s="15">
        <f t="shared" si="92"/>
        <v>42224.102581018517</v>
      </c>
      <c r="T1139" s="15">
        <f t="shared" si="93"/>
        <v>42254.102581018517</v>
      </c>
      <c r="U1139">
        <f t="shared" si="94"/>
        <v>2015</v>
      </c>
    </row>
    <row r="1140" spans="1:21" ht="16" hidden="1" x14ac:dyDescent="0.2">
      <c r="A1140">
        <v>1152</v>
      </c>
      <c r="B1140" s="3" t="s">
        <v>1153</v>
      </c>
      <c r="C1140" s="3" t="s">
        <v>5262</v>
      </c>
      <c r="D1140" s="6">
        <v>16000</v>
      </c>
      <c r="E1140" s="8">
        <v>911</v>
      </c>
      <c r="F1140" t="s">
        <v>8220</v>
      </c>
      <c r="G1140" t="s">
        <v>8223</v>
      </c>
      <c r="H1140" t="s">
        <v>8245</v>
      </c>
      <c r="I1140">
        <v>1431709312</v>
      </c>
      <c r="J1140">
        <v>1429117312</v>
      </c>
      <c r="K1140" t="b">
        <v>0</v>
      </c>
      <c r="L1140">
        <v>15</v>
      </c>
      <c r="M1140" t="b">
        <v>0</v>
      </c>
      <c r="N1140" t="s">
        <v>8282</v>
      </c>
      <c r="O1140">
        <f t="shared" si="90"/>
        <v>6</v>
      </c>
      <c r="P1140">
        <f t="shared" si="91"/>
        <v>60.73</v>
      </c>
      <c r="Q1140" s="11" t="s">
        <v>8334</v>
      </c>
      <c r="R1140" t="s">
        <v>8335</v>
      </c>
      <c r="S1140" s="15">
        <f t="shared" si="92"/>
        <v>42109.709629629629</v>
      </c>
      <c r="T1140" s="15">
        <f t="shared" si="93"/>
        <v>42139.709629629629</v>
      </c>
      <c r="U1140">
        <f t="shared" si="94"/>
        <v>2015</v>
      </c>
    </row>
    <row r="1141" spans="1:21" ht="32" hidden="1" x14ac:dyDescent="0.2">
      <c r="A1141">
        <v>1153</v>
      </c>
      <c r="B1141" s="3" t="s">
        <v>1154</v>
      </c>
      <c r="C1141" s="3" t="s">
        <v>5263</v>
      </c>
      <c r="D1141" s="6">
        <v>8000</v>
      </c>
      <c r="E1141" s="8">
        <v>50</v>
      </c>
      <c r="F1141" t="s">
        <v>8220</v>
      </c>
      <c r="G1141" t="s">
        <v>8223</v>
      </c>
      <c r="H1141" t="s">
        <v>8245</v>
      </c>
      <c r="I1141">
        <v>1434647305</v>
      </c>
      <c r="J1141">
        <v>1432055305</v>
      </c>
      <c r="K1141" t="b">
        <v>0</v>
      </c>
      <c r="L1141">
        <v>1</v>
      </c>
      <c r="M1141" t="b">
        <v>0</v>
      </c>
      <c r="N1141" t="s">
        <v>8282</v>
      </c>
      <c r="O1141">
        <f t="shared" si="90"/>
        <v>1</v>
      </c>
      <c r="P1141">
        <f t="shared" si="91"/>
        <v>50</v>
      </c>
      <c r="Q1141" s="11" t="s">
        <v>8334</v>
      </c>
      <c r="R1141" t="s">
        <v>8335</v>
      </c>
      <c r="S1141" s="15">
        <f t="shared" si="92"/>
        <v>42143.714178240742</v>
      </c>
      <c r="T1141" s="15">
        <f t="shared" si="93"/>
        <v>42173.714178240742</v>
      </c>
      <c r="U1141">
        <f t="shared" si="94"/>
        <v>2015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>
        <f t="shared" si="91"/>
        <v>0</v>
      </c>
      <c r="Q1142" s="11" t="s">
        <v>8331</v>
      </c>
      <c r="R1142" t="s">
        <v>8333</v>
      </c>
      <c r="S1142" s="15">
        <f t="shared" si="92"/>
        <v>42192.462048611109</v>
      </c>
      <c r="T1142" s="15">
        <f t="shared" si="93"/>
        <v>42222.462048611109</v>
      </c>
      <c r="U1142">
        <f t="shared" si="94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91"/>
        <v>0</v>
      </c>
      <c r="Q1143" s="11" t="s">
        <v>8331</v>
      </c>
      <c r="R1143" t="s">
        <v>8333</v>
      </c>
      <c r="S1143" s="15">
        <f t="shared" si="92"/>
        <v>42164.699652777781</v>
      </c>
      <c r="T1143" s="15">
        <f t="shared" si="93"/>
        <v>42194.699652777781</v>
      </c>
      <c r="U1143">
        <f t="shared" si="94"/>
        <v>2015</v>
      </c>
    </row>
    <row r="1144" spans="1:21" ht="48" hidden="1" x14ac:dyDescent="0.2">
      <c r="A1144">
        <v>1154</v>
      </c>
      <c r="B1144" s="3" t="s">
        <v>1155</v>
      </c>
      <c r="C1144" s="3" t="s">
        <v>5264</v>
      </c>
      <c r="D1144" s="6">
        <v>5000</v>
      </c>
      <c r="E1144" s="8">
        <v>325</v>
      </c>
      <c r="F1144" t="s">
        <v>8220</v>
      </c>
      <c r="G1144" t="s">
        <v>8223</v>
      </c>
      <c r="H1144" t="s">
        <v>8245</v>
      </c>
      <c r="I1144">
        <v>1441507006</v>
      </c>
      <c r="J1144">
        <v>1438915006</v>
      </c>
      <c r="K1144" t="b">
        <v>0</v>
      </c>
      <c r="L1144">
        <v>3</v>
      </c>
      <c r="M1144" t="b">
        <v>0</v>
      </c>
      <c r="N1144" t="s">
        <v>8282</v>
      </c>
      <c r="O1144">
        <f t="shared" si="90"/>
        <v>7</v>
      </c>
      <c r="P1144">
        <f t="shared" si="91"/>
        <v>108.33</v>
      </c>
      <c r="Q1144" s="11" t="s">
        <v>8334</v>
      </c>
      <c r="R1144" t="s">
        <v>8335</v>
      </c>
      <c r="S1144" s="15">
        <f t="shared" si="92"/>
        <v>42223.108865740738</v>
      </c>
      <c r="T1144" s="15">
        <f t="shared" si="93"/>
        <v>42253.108865740738</v>
      </c>
      <c r="U1144">
        <f t="shared" si="94"/>
        <v>2015</v>
      </c>
    </row>
    <row r="1145" spans="1:21" ht="48" hidden="1" x14ac:dyDescent="0.2">
      <c r="A1145">
        <v>1155</v>
      </c>
      <c r="B1145" s="3" t="s">
        <v>1156</v>
      </c>
      <c r="C1145" s="3" t="s">
        <v>5265</v>
      </c>
      <c r="D1145" s="6">
        <v>25000</v>
      </c>
      <c r="E1145" s="8">
        <v>188</v>
      </c>
      <c r="F1145" t="s">
        <v>8220</v>
      </c>
      <c r="G1145" t="s">
        <v>8223</v>
      </c>
      <c r="H1145" t="s">
        <v>8245</v>
      </c>
      <c r="I1145">
        <v>1408040408</v>
      </c>
      <c r="J1145">
        <v>1405448408</v>
      </c>
      <c r="K1145" t="b">
        <v>0</v>
      </c>
      <c r="L1145">
        <v>8</v>
      </c>
      <c r="M1145" t="b">
        <v>0</v>
      </c>
      <c r="N1145" t="s">
        <v>8282</v>
      </c>
      <c r="O1145">
        <f t="shared" si="90"/>
        <v>1</v>
      </c>
      <c r="P1145">
        <f t="shared" si="91"/>
        <v>23.5</v>
      </c>
      <c r="Q1145" s="11" t="s">
        <v>8334</v>
      </c>
      <c r="R1145" t="s">
        <v>8335</v>
      </c>
      <c r="S1145" s="15">
        <f t="shared" si="92"/>
        <v>41835.763981481483</v>
      </c>
      <c r="T1145" s="15">
        <f t="shared" si="93"/>
        <v>41865.763981481483</v>
      </c>
      <c r="U1145">
        <f t="shared" si="94"/>
        <v>2014</v>
      </c>
    </row>
    <row r="1146" spans="1:21" ht="48" hidden="1" x14ac:dyDescent="0.2">
      <c r="A1146">
        <v>1156</v>
      </c>
      <c r="B1146" s="3" t="s">
        <v>1157</v>
      </c>
      <c r="C1146" s="3" t="s">
        <v>5266</v>
      </c>
      <c r="D1146" s="6">
        <v>6500</v>
      </c>
      <c r="E1146" s="8">
        <v>0</v>
      </c>
      <c r="F1146" t="s">
        <v>8220</v>
      </c>
      <c r="G1146" t="s">
        <v>8223</v>
      </c>
      <c r="H1146" t="s">
        <v>8245</v>
      </c>
      <c r="I1146">
        <v>1424742162</v>
      </c>
      <c r="J1146">
        <v>1422150162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91"/>
        <v>0</v>
      </c>
      <c r="Q1146" s="11" t="s">
        <v>8334</v>
      </c>
      <c r="R1146" t="s">
        <v>8335</v>
      </c>
      <c r="S1146" s="15">
        <f t="shared" si="92"/>
        <v>42029.07131944444</v>
      </c>
      <c r="T1146" s="15">
        <f t="shared" si="93"/>
        <v>42059.07131944444</v>
      </c>
      <c r="U1146">
        <f t="shared" si="94"/>
        <v>2015</v>
      </c>
    </row>
    <row r="1147" spans="1:21" ht="48" hidden="1" x14ac:dyDescent="0.2">
      <c r="A1147">
        <v>1157</v>
      </c>
      <c r="B1147" s="3" t="s">
        <v>1158</v>
      </c>
      <c r="C1147" s="3" t="s">
        <v>5267</v>
      </c>
      <c r="D1147" s="6">
        <v>10000</v>
      </c>
      <c r="E1147" s="8">
        <v>151</v>
      </c>
      <c r="F1147" t="s">
        <v>8220</v>
      </c>
      <c r="G1147" t="s">
        <v>8223</v>
      </c>
      <c r="H1147" t="s">
        <v>8245</v>
      </c>
      <c r="I1147">
        <v>1417795480</v>
      </c>
      <c r="J1147">
        <v>1412607880</v>
      </c>
      <c r="K1147" t="b">
        <v>0</v>
      </c>
      <c r="L1147">
        <v>3</v>
      </c>
      <c r="M1147" t="b">
        <v>0</v>
      </c>
      <c r="N1147" t="s">
        <v>8282</v>
      </c>
      <c r="O1147">
        <f t="shared" si="90"/>
        <v>2</v>
      </c>
      <c r="P1147">
        <f t="shared" si="91"/>
        <v>50.33</v>
      </c>
      <c r="Q1147" s="11" t="s">
        <v>8334</v>
      </c>
      <c r="R1147" t="s">
        <v>8335</v>
      </c>
      <c r="S1147" s="15">
        <f t="shared" si="92"/>
        <v>41918.628240740742</v>
      </c>
      <c r="T1147" s="15">
        <f t="shared" si="93"/>
        <v>41978.669907407413</v>
      </c>
      <c r="U1147">
        <f t="shared" si="94"/>
        <v>2014</v>
      </c>
    </row>
    <row r="1148" spans="1:21" ht="48" hidden="1" x14ac:dyDescent="0.2">
      <c r="A1148">
        <v>1158</v>
      </c>
      <c r="B1148" s="3" t="s">
        <v>1159</v>
      </c>
      <c r="C1148" s="3" t="s">
        <v>5268</v>
      </c>
      <c r="D1148" s="6">
        <v>7500</v>
      </c>
      <c r="E1148" s="8">
        <v>35</v>
      </c>
      <c r="F1148" t="s">
        <v>8220</v>
      </c>
      <c r="G1148" t="s">
        <v>8223</v>
      </c>
      <c r="H1148" t="s">
        <v>8245</v>
      </c>
      <c r="I1148">
        <v>1418091128</v>
      </c>
      <c r="J1148">
        <v>1415499128</v>
      </c>
      <c r="K1148" t="b">
        <v>0</v>
      </c>
      <c r="L1148">
        <v>3</v>
      </c>
      <c r="M1148" t="b">
        <v>0</v>
      </c>
      <c r="N1148" t="s">
        <v>8282</v>
      </c>
      <c r="O1148">
        <f t="shared" si="90"/>
        <v>0</v>
      </c>
      <c r="P1148">
        <f t="shared" si="91"/>
        <v>11.67</v>
      </c>
      <c r="Q1148" s="11" t="s">
        <v>8334</v>
      </c>
      <c r="R1148" t="s">
        <v>8335</v>
      </c>
      <c r="S1148" s="15">
        <f t="shared" si="92"/>
        <v>41952.09175925926</v>
      </c>
      <c r="T1148" s="15">
        <f t="shared" si="93"/>
        <v>41982.09175925926</v>
      </c>
      <c r="U1148">
        <f t="shared" si="94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s="11" t="s">
        <v>8334</v>
      </c>
      <c r="R1149" t="s">
        <v>8335</v>
      </c>
      <c r="S1149" s="15">
        <f t="shared" si="92"/>
        <v>41871.972025462965</v>
      </c>
      <c r="T1149" s="15">
        <f t="shared" si="93"/>
        <v>41931.972025462965</v>
      </c>
      <c r="U1149">
        <f t="shared" si="94"/>
        <v>2014</v>
      </c>
    </row>
    <row r="1150" spans="1:21" ht="48" hidden="1" x14ac:dyDescent="0.2">
      <c r="A1150">
        <v>1159</v>
      </c>
      <c r="B1150" s="3" t="s">
        <v>1160</v>
      </c>
      <c r="C1150" s="3" t="s">
        <v>5269</v>
      </c>
      <c r="D1150" s="6">
        <v>6750</v>
      </c>
      <c r="E1150" s="8">
        <v>0</v>
      </c>
      <c r="F1150" t="s">
        <v>8220</v>
      </c>
      <c r="G1150" t="s">
        <v>8223</v>
      </c>
      <c r="H1150" t="s">
        <v>8245</v>
      </c>
      <c r="I1150">
        <v>1435679100</v>
      </c>
      <c r="J1150">
        <v>1433006765</v>
      </c>
      <c r="K1150" t="b">
        <v>0</v>
      </c>
      <c r="L1150">
        <v>0</v>
      </c>
      <c r="M1150" t="b">
        <v>0</v>
      </c>
      <c r="N1150" t="s">
        <v>8282</v>
      </c>
      <c r="O1150">
        <f t="shared" si="90"/>
        <v>0</v>
      </c>
      <c r="P1150">
        <f t="shared" si="91"/>
        <v>0</v>
      </c>
      <c r="Q1150" s="11" t="s">
        <v>8334</v>
      </c>
      <c r="R1150" t="s">
        <v>8335</v>
      </c>
      <c r="S1150" s="15">
        <f t="shared" si="92"/>
        <v>42154.726446759261</v>
      </c>
      <c r="T1150" s="15">
        <f t="shared" si="93"/>
        <v>42185.65625</v>
      </c>
      <c r="U1150">
        <f t="shared" si="94"/>
        <v>2015</v>
      </c>
    </row>
    <row r="1151" spans="1:21" ht="48" hidden="1" x14ac:dyDescent="0.2">
      <c r="A1151">
        <v>1160</v>
      </c>
      <c r="B1151" s="3" t="s">
        <v>1161</v>
      </c>
      <c r="C1151" s="3" t="s">
        <v>5270</v>
      </c>
      <c r="D1151" s="6">
        <v>30000</v>
      </c>
      <c r="E1151" s="8">
        <v>1155</v>
      </c>
      <c r="F1151" t="s">
        <v>8220</v>
      </c>
      <c r="G1151" t="s">
        <v>8223</v>
      </c>
      <c r="H1151" t="s">
        <v>8245</v>
      </c>
      <c r="I1151">
        <v>1427510586</v>
      </c>
      <c r="J1151">
        <v>1424922186</v>
      </c>
      <c r="K1151" t="b">
        <v>0</v>
      </c>
      <c r="L1151">
        <v>19</v>
      </c>
      <c r="M1151" t="b">
        <v>0</v>
      </c>
      <c r="N1151" t="s">
        <v>8282</v>
      </c>
      <c r="O1151">
        <f t="shared" si="90"/>
        <v>4</v>
      </c>
      <c r="P1151">
        <f t="shared" si="91"/>
        <v>60.79</v>
      </c>
      <c r="Q1151" s="11" t="s">
        <v>8334</v>
      </c>
      <c r="R1151" t="s">
        <v>8335</v>
      </c>
      <c r="S1151" s="15">
        <f t="shared" si="92"/>
        <v>42061.154930555553</v>
      </c>
      <c r="T1151" s="15">
        <f t="shared" si="93"/>
        <v>42091.113263888896</v>
      </c>
      <c r="U1151">
        <f t="shared" si="94"/>
        <v>2015</v>
      </c>
    </row>
    <row r="1152" spans="1:21" ht="48" hidden="1" x14ac:dyDescent="0.2">
      <c r="A1152">
        <v>1161</v>
      </c>
      <c r="B1152" s="3" t="s">
        <v>1162</v>
      </c>
      <c r="C1152" s="3" t="s">
        <v>5271</v>
      </c>
      <c r="D1152" s="6">
        <v>18000</v>
      </c>
      <c r="E1152" s="8">
        <v>0</v>
      </c>
      <c r="F1152" t="s">
        <v>8220</v>
      </c>
      <c r="G1152" t="s">
        <v>8223</v>
      </c>
      <c r="H1152" t="s">
        <v>8245</v>
      </c>
      <c r="I1152">
        <v>1432047989</v>
      </c>
      <c r="J1152">
        <v>1430233589</v>
      </c>
      <c r="K1152" t="b">
        <v>0</v>
      </c>
      <c r="L1152">
        <v>0</v>
      </c>
      <c r="M1152" t="b">
        <v>0</v>
      </c>
      <c r="N1152" t="s">
        <v>8282</v>
      </c>
      <c r="O1152">
        <f t="shared" si="90"/>
        <v>0</v>
      </c>
      <c r="P1152">
        <f t="shared" si="91"/>
        <v>0</v>
      </c>
      <c r="Q1152" s="11" t="s">
        <v>8334</v>
      </c>
      <c r="R1152" t="s">
        <v>8335</v>
      </c>
      <c r="S1152" s="15">
        <f t="shared" si="92"/>
        <v>42122.629502314812</v>
      </c>
      <c r="T1152" s="15">
        <f t="shared" si="93"/>
        <v>42143.629502314812</v>
      </c>
      <c r="U1152">
        <f t="shared" si="94"/>
        <v>2015</v>
      </c>
    </row>
    <row r="1153" spans="1:21" ht="48" hidden="1" x14ac:dyDescent="0.2">
      <c r="A1153">
        <v>1162</v>
      </c>
      <c r="B1153" s="3" t="s">
        <v>1163</v>
      </c>
      <c r="C1153" s="3" t="s">
        <v>5272</v>
      </c>
      <c r="D1153" s="6">
        <v>60000</v>
      </c>
      <c r="E1153" s="8">
        <v>35</v>
      </c>
      <c r="F1153" t="s">
        <v>8220</v>
      </c>
      <c r="G1153" t="s">
        <v>8223</v>
      </c>
      <c r="H1153" t="s">
        <v>8245</v>
      </c>
      <c r="I1153">
        <v>1411662264</v>
      </c>
      <c r="J1153">
        <v>1408983864</v>
      </c>
      <c r="K1153" t="b">
        <v>0</v>
      </c>
      <c r="L1153">
        <v>2</v>
      </c>
      <c r="M1153" t="b">
        <v>0</v>
      </c>
      <c r="N1153" t="s">
        <v>8282</v>
      </c>
      <c r="O1153">
        <f t="shared" si="90"/>
        <v>0</v>
      </c>
      <c r="P1153">
        <f t="shared" si="91"/>
        <v>17.5</v>
      </c>
      <c r="Q1153" s="11" t="s">
        <v>8334</v>
      </c>
      <c r="R1153" t="s">
        <v>8335</v>
      </c>
      <c r="S1153" s="15">
        <f t="shared" si="92"/>
        <v>41876.683611111112</v>
      </c>
      <c r="T1153" s="15">
        <f t="shared" si="93"/>
        <v>41907.683611111112</v>
      </c>
      <c r="U1153">
        <f t="shared" si="94"/>
        <v>2014</v>
      </c>
    </row>
    <row r="1154" spans="1:21" ht="48" hidden="1" x14ac:dyDescent="0.2">
      <c r="A1154">
        <v>1163</v>
      </c>
      <c r="B1154" s="3" t="s">
        <v>1164</v>
      </c>
      <c r="C1154" s="3" t="s">
        <v>5273</v>
      </c>
      <c r="D1154" s="6">
        <v>5200</v>
      </c>
      <c r="E1154" s="8">
        <v>0</v>
      </c>
      <c r="F1154" t="s">
        <v>8220</v>
      </c>
      <c r="G1154" t="s">
        <v>8223</v>
      </c>
      <c r="H1154" t="s">
        <v>8245</v>
      </c>
      <c r="I1154">
        <v>1407604920</v>
      </c>
      <c r="J1154">
        <v>1405012920</v>
      </c>
      <c r="K1154" t="b">
        <v>0</v>
      </c>
      <c r="L1154">
        <v>0</v>
      </c>
      <c r="M1154" t="b">
        <v>0</v>
      </c>
      <c r="N1154" t="s">
        <v>8282</v>
      </c>
      <c r="O1154">
        <f t="shared" si="90"/>
        <v>0</v>
      </c>
      <c r="P1154">
        <f t="shared" si="91"/>
        <v>0</v>
      </c>
      <c r="Q1154" s="11" t="s">
        <v>8334</v>
      </c>
      <c r="R1154" t="s">
        <v>8335</v>
      </c>
      <c r="S1154" s="15">
        <f t="shared" si="92"/>
        <v>41830.723611111112</v>
      </c>
      <c r="T1154" s="15">
        <f t="shared" si="93"/>
        <v>41860.723611111112</v>
      </c>
      <c r="U1154">
        <f t="shared" si="94"/>
        <v>2014</v>
      </c>
    </row>
    <row r="1155" spans="1:21" ht="64" hidden="1" x14ac:dyDescent="0.2">
      <c r="A1155">
        <v>1164</v>
      </c>
      <c r="B1155" s="3" t="s">
        <v>1165</v>
      </c>
      <c r="C1155" s="3" t="s">
        <v>5274</v>
      </c>
      <c r="D1155" s="6">
        <v>10000</v>
      </c>
      <c r="E1155" s="8">
        <v>0</v>
      </c>
      <c r="F1155" t="s">
        <v>8220</v>
      </c>
      <c r="G1155" t="s">
        <v>8223</v>
      </c>
      <c r="H1155" t="s">
        <v>8245</v>
      </c>
      <c r="I1155">
        <v>1466270582</v>
      </c>
      <c r="J1155">
        <v>1463678582</v>
      </c>
      <c r="K1155" t="b">
        <v>0</v>
      </c>
      <c r="L1155">
        <v>0</v>
      </c>
      <c r="M1155" t="b">
        <v>0</v>
      </c>
      <c r="N1155" t="s">
        <v>8282</v>
      </c>
      <c r="O1155">
        <f t="shared" si="90"/>
        <v>0</v>
      </c>
      <c r="P1155">
        <f t="shared" si="91"/>
        <v>0</v>
      </c>
      <c r="Q1155" s="11" t="s">
        <v>8334</v>
      </c>
      <c r="R1155" t="s">
        <v>8335</v>
      </c>
      <c r="S1155" s="15">
        <f t="shared" si="92"/>
        <v>42509.724328703705</v>
      </c>
      <c r="T1155" s="15">
        <f t="shared" si="93"/>
        <v>42539.724328703705</v>
      </c>
      <c r="U1155">
        <f t="shared" si="94"/>
        <v>2016</v>
      </c>
    </row>
    <row r="1156" spans="1:21" ht="48" hidden="1" x14ac:dyDescent="0.2">
      <c r="A1156">
        <v>1165</v>
      </c>
      <c r="B1156" s="3" t="s">
        <v>1166</v>
      </c>
      <c r="C1156" s="3" t="s">
        <v>5275</v>
      </c>
      <c r="D1156" s="6">
        <v>10000</v>
      </c>
      <c r="E1156" s="8">
        <v>2070.5</v>
      </c>
      <c r="F1156" t="s">
        <v>8220</v>
      </c>
      <c r="G1156" t="s">
        <v>8223</v>
      </c>
      <c r="H1156" t="s">
        <v>8245</v>
      </c>
      <c r="I1156">
        <v>1404623330</v>
      </c>
      <c r="J1156">
        <v>1401685730</v>
      </c>
      <c r="K1156" t="b">
        <v>0</v>
      </c>
      <c r="L1156">
        <v>25</v>
      </c>
      <c r="M1156" t="b">
        <v>0</v>
      </c>
      <c r="N1156" t="s">
        <v>8282</v>
      </c>
      <c r="O1156">
        <f t="shared" si="90"/>
        <v>21</v>
      </c>
      <c r="P1156">
        <f t="shared" si="91"/>
        <v>82.82</v>
      </c>
      <c r="Q1156" s="11" t="s">
        <v>8334</v>
      </c>
      <c r="R1156" t="s">
        <v>8335</v>
      </c>
      <c r="S1156" s="15">
        <f t="shared" si="92"/>
        <v>41792.214467592588</v>
      </c>
      <c r="T1156" s="15">
        <f t="shared" si="93"/>
        <v>41826.214467592588</v>
      </c>
      <c r="U1156">
        <f t="shared" si="94"/>
        <v>2014</v>
      </c>
    </row>
    <row r="1157" spans="1:21" ht="48" hidden="1" x14ac:dyDescent="0.2">
      <c r="A1157">
        <v>1166</v>
      </c>
      <c r="B1157" s="3" t="s">
        <v>1167</v>
      </c>
      <c r="C1157" s="3" t="s">
        <v>5276</v>
      </c>
      <c r="D1157" s="6">
        <v>15000</v>
      </c>
      <c r="E1157" s="8">
        <v>2871</v>
      </c>
      <c r="F1157" t="s">
        <v>8220</v>
      </c>
      <c r="G1157" t="s">
        <v>8223</v>
      </c>
      <c r="H1157" t="s">
        <v>8245</v>
      </c>
      <c r="I1157">
        <v>1435291200</v>
      </c>
      <c r="J1157">
        <v>1432640342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19</v>
      </c>
      <c r="P1157">
        <f t="shared" si="91"/>
        <v>358.88</v>
      </c>
      <c r="Q1157" s="11" t="s">
        <v>8334</v>
      </c>
      <c r="R1157" t="s">
        <v>8335</v>
      </c>
      <c r="S1157" s="15">
        <f t="shared" si="92"/>
        <v>42150.485439814816</v>
      </c>
      <c r="T1157" s="15">
        <f t="shared" si="93"/>
        <v>42181.166666666672</v>
      </c>
      <c r="U1157">
        <f t="shared" si="94"/>
        <v>2015</v>
      </c>
    </row>
    <row r="1158" spans="1:21" ht="48" hidden="1" x14ac:dyDescent="0.2">
      <c r="A1158">
        <v>1167</v>
      </c>
      <c r="B1158" s="3" t="s">
        <v>1168</v>
      </c>
      <c r="C1158" s="3" t="s">
        <v>5277</v>
      </c>
      <c r="D1158" s="6">
        <v>60000</v>
      </c>
      <c r="E1158" s="8">
        <v>979</v>
      </c>
      <c r="F1158" t="s">
        <v>8220</v>
      </c>
      <c r="G1158" t="s">
        <v>8223</v>
      </c>
      <c r="H1158" t="s">
        <v>8245</v>
      </c>
      <c r="I1158">
        <v>1410543495</v>
      </c>
      <c r="J1158">
        <v>1407865095</v>
      </c>
      <c r="K1158" t="b">
        <v>0</v>
      </c>
      <c r="L1158">
        <v>16</v>
      </c>
      <c r="M1158" t="b">
        <v>0</v>
      </c>
      <c r="N1158" t="s">
        <v>8282</v>
      </c>
      <c r="O1158">
        <f t="shared" si="90"/>
        <v>2</v>
      </c>
      <c r="P1158">
        <f t="shared" si="91"/>
        <v>61.19</v>
      </c>
      <c r="Q1158" s="11" t="s">
        <v>8334</v>
      </c>
      <c r="R1158" t="s">
        <v>8335</v>
      </c>
      <c r="S1158" s="15">
        <f t="shared" si="92"/>
        <v>41863.734895833331</v>
      </c>
      <c r="T1158" s="15">
        <f t="shared" si="93"/>
        <v>41894.734895833331</v>
      </c>
      <c r="U1158">
        <f t="shared" si="94"/>
        <v>2014</v>
      </c>
    </row>
    <row r="1159" spans="1:21" ht="48" hidden="1" x14ac:dyDescent="0.2">
      <c r="A1159">
        <v>1168</v>
      </c>
      <c r="B1159" s="3" t="s">
        <v>1169</v>
      </c>
      <c r="C1159" s="3" t="s">
        <v>5278</v>
      </c>
      <c r="D1159" s="6">
        <v>18000</v>
      </c>
      <c r="E1159" s="8">
        <v>1020</v>
      </c>
      <c r="F1159" t="s">
        <v>8220</v>
      </c>
      <c r="G1159" t="s">
        <v>8223</v>
      </c>
      <c r="H1159" t="s">
        <v>8245</v>
      </c>
      <c r="I1159">
        <v>1474507065</v>
      </c>
      <c r="J1159">
        <v>1471915065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6</v>
      </c>
      <c r="P1159">
        <f t="shared" si="91"/>
        <v>340</v>
      </c>
      <c r="Q1159" s="11" t="s">
        <v>8334</v>
      </c>
      <c r="R1159" t="s">
        <v>8335</v>
      </c>
      <c r="S1159" s="15">
        <f t="shared" si="92"/>
        <v>42605.053993055553</v>
      </c>
      <c r="T1159" s="15">
        <f t="shared" si="93"/>
        <v>42635.053993055553</v>
      </c>
      <c r="U1159">
        <f t="shared" si="94"/>
        <v>2016</v>
      </c>
    </row>
    <row r="1160" spans="1:21" ht="48" hidden="1" x14ac:dyDescent="0.2">
      <c r="A1160">
        <v>1169</v>
      </c>
      <c r="B1160" s="3" t="s">
        <v>1170</v>
      </c>
      <c r="C1160" s="3" t="s">
        <v>5279</v>
      </c>
      <c r="D1160" s="6">
        <v>10000</v>
      </c>
      <c r="E1160" s="8">
        <v>17</v>
      </c>
      <c r="F1160" t="s">
        <v>8220</v>
      </c>
      <c r="G1160" t="s">
        <v>8223</v>
      </c>
      <c r="H1160" t="s">
        <v>8245</v>
      </c>
      <c r="I1160">
        <v>1424593763</v>
      </c>
      <c r="J1160">
        <v>1422001763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5.67</v>
      </c>
      <c r="Q1160" s="11" t="s">
        <v>8334</v>
      </c>
      <c r="R1160" t="s">
        <v>8335</v>
      </c>
      <c r="S1160" s="15">
        <f t="shared" si="92"/>
        <v>42027.353738425925</v>
      </c>
      <c r="T1160" s="15">
        <f t="shared" si="93"/>
        <v>42057.353738425925</v>
      </c>
      <c r="U1160">
        <f t="shared" si="94"/>
        <v>2015</v>
      </c>
    </row>
    <row r="1161" spans="1:21" ht="32" hidden="1" x14ac:dyDescent="0.2">
      <c r="A1161">
        <v>1171</v>
      </c>
      <c r="B1161" s="3" t="s">
        <v>1172</v>
      </c>
      <c r="C1161" s="3" t="s">
        <v>5281</v>
      </c>
      <c r="D1161" s="6">
        <v>25000</v>
      </c>
      <c r="E1161" s="8">
        <v>25</v>
      </c>
      <c r="F1161" t="s">
        <v>8220</v>
      </c>
      <c r="G1161" t="s">
        <v>8223</v>
      </c>
      <c r="H1161" t="s">
        <v>8245</v>
      </c>
      <c r="I1161">
        <v>1415909927</v>
      </c>
      <c r="J1161">
        <v>1414351127</v>
      </c>
      <c r="K1161" t="b">
        <v>0</v>
      </c>
      <c r="L1161">
        <v>1</v>
      </c>
      <c r="M1161" t="b">
        <v>0</v>
      </c>
      <c r="N1161" t="s">
        <v>8282</v>
      </c>
      <c r="O1161">
        <f t="shared" si="90"/>
        <v>0</v>
      </c>
      <c r="P1161">
        <f t="shared" si="91"/>
        <v>25</v>
      </c>
      <c r="Q1161" s="11" t="s">
        <v>8334</v>
      </c>
      <c r="R1161" t="s">
        <v>8335</v>
      </c>
      <c r="S1161" s="15">
        <f t="shared" si="92"/>
        <v>41938.804710648146</v>
      </c>
      <c r="T1161" s="15">
        <f t="shared" si="93"/>
        <v>41956.846377314811</v>
      </c>
      <c r="U1161">
        <f t="shared" si="94"/>
        <v>2014</v>
      </c>
    </row>
    <row r="1162" spans="1:21" ht="16" hidden="1" x14ac:dyDescent="0.2">
      <c r="A1162">
        <v>1172</v>
      </c>
      <c r="B1162" s="3" t="s">
        <v>1173</v>
      </c>
      <c r="C1162" s="3" t="s">
        <v>5282</v>
      </c>
      <c r="D1162" s="6">
        <v>9000</v>
      </c>
      <c r="E1162" s="8">
        <v>0</v>
      </c>
      <c r="F1162" t="s">
        <v>8220</v>
      </c>
      <c r="G1162" t="s">
        <v>8223</v>
      </c>
      <c r="H1162" t="s">
        <v>8245</v>
      </c>
      <c r="I1162">
        <v>1408551752</v>
      </c>
      <c r="J1162">
        <v>1405959752</v>
      </c>
      <c r="K1162" t="b">
        <v>0</v>
      </c>
      <c r="L1162">
        <v>0</v>
      </c>
      <c r="M1162" t="b">
        <v>0</v>
      </c>
      <c r="N1162" t="s">
        <v>8282</v>
      </c>
      <c r="O1162">
        <f t="shared" si="90"/>
        <v>0</v>
      </c>
      <c r="P1162">
        <f t="shared" si="91"/>
        <v>0</v>
      </c>
      <c r="Q1162" s="11" t="s">
        <v>8334</v>
      </c>
      <c r="R1162" t="s">
        <v>8335</v>
      </c>
      <c r="S1162" s="15">
        <f t="shared" si="92"/>
        <v>41841.682314814818</v>
      </c>
      <c r="T1162" s="15">
        <f t="shared" si="93"/>
        <v>41871.682314814818</v>
      </c>
      <c r="U1162">
        <f t="shared" si="94"/>
        <v>2014</v>
      </c>
    </row>
    <row r="1163" spans="1:21" ht="48" hidden="1" x14ac:dyDescent="0.2">
      <c r="A1163">
        <v>1173</v>
      </c>
      <c r="B1163" s="3" t="s">
        <v>1174</v>
      </c>
      <c r="C1163" s="3" t="s">
        <v>5283</v>
      </c>
      <c r="D1163" s="6">
        <v>125000</v>
      </c>
      <c r="E1163" s="8">
        <v>30</v>
      </c>
      <c r="F1163" t="s">
        <v>8220</v>
      </c>
      <c r="G1163" t="s">
        <v>8223</v>
      </c>
      <c r="H1163" t="s">
        <v>8245</v>
      </c>
      <c r="I1163">
        <v>1438576057</v>
      </c>
      <c r="J1163">
        <v>1435552057</v>
      </c>
      <c r="K1163" t="b">
        <v>0</v>
      </c>
      <c r="L1163">
        <v>1</v>
      </c>
      <c r="M1163" t="b">
        <v>0</v>
      </c>
      <c r="N1163" t="s">
        <v>8282</v>
      </c>
      <c r="O1163">
        <f t="shared" si="90"/>
        <v>0</v>
      </c>
      <c r="P1163">
        <f t="shared" si="91"/>
        <v>30</v>
      </c>
      <c r="Q1163" s="11" t="s">
        <v>8334</v>
      </c>
      <c r="R1163" t="s">
        <v>8335</v>
      </c>
      <c r="S1163" s="15">
        <f t="shared" si="92"/>
        <v>42184.185844907406</v>
      </c>
      <c r="T1163" s="15">
        <f t="shared" si="93"/>
        <v>42219.185844907406</v>
      </c>
      <c r="U1163">
        <f t="shared" si="94"/>
        <v>2015</v>
      </c>
    </row>
    <row r="1164" spans="1:21" ht="48" hidden="1" x14ac:dyDescent="0.2">
      <c r="A1164">
        <v>1174</v>
      </c>
      <c r="B1164" s="3" t="s">
        <v>1175</v>
      </c>
      <c r="C1164" s="3" t="s">
        <v>5284</v>
      </c>
      <c r="D1164" s="6">
        <v>15000</v>
      </c>
      <c r="E1164" s="8">
        <v>886</v>
      </c>
      <c r="F1164" t="s">
        <v>8220</v>
      </c>
      <c r="G1164" t="s">
        <v>8223</v>
      </c>
      <c r="H1164" t="s">
        <v>8245</v>
      </c>
      <c r="I1164">
        <v>1462738327</v>
      </c>
      <c r="J1164">
        <v>1460146327</v>
      </c>
      <c r="K1164" t="b">
        <v>0</v>
      </c>
      <c r="L1164">
        <v>19</v>
      </c>
      <c r="M1164" t="b">
        <v>0</v>
      </c>
      <c r="N1164" t="s">
        <v>8282</v>
      </c>
      <c r="O1164">
        <f t="shared" si="90"/>
        <v>6</v>
      </c>
      <c r="P1164">
        <f t="shared" si="91"/>
        <v>46.63</v>
      </c>
      <c r="Q1164" s="11" t="s">
        <v>8334</v>
      </c>
      <c r="R1164" t="s">
        <v>8335</v>
      </c>
      <c r="S1164" s="15">
        <f t="shared" si="92"/>
        <v>42468.84174768519</v>
      </c>
      <c r="T1164" s="15">
        <f t="shared" si="93"/>
        <v>42498.84174768519</v>
      </c>
      <c r="U1164">
        <f t="shared" si="94"/>
        <v>2016</v>
      </c>
    </row>
    <row r="1165" spans="1:21" ht="48" hidden="1" x14ac:dyDescent="0.2">
      <c r="A1165">
        <v>1175</v>
      </c>
      <c r="B1165" s="3" t="s">
        <v>1176</v>
      </c>
      <c r="C1165" s="3" t="s">
        <v>5285</v>
      </c>
      <c r="D1165" s="6">
        <v>20000</v>
      </c>
      <c r="E1165" s="8">
        <v>585</v>
      </c>
      <c r="F1165" t="s">
        <v>8220</v>
      </c>
      <c r="G1165" t="s">
        <v>8223</v>
      </c>
      <c r="H1165" t="s">
        <v>8245</v>
      </c>
      <c r="I1165">
        <v>1436981339</v>
      </c>
      <c r="J1165">
        <v>1434389339</v>
      </c>
      <c r="K1165" t="b">
        <v>0</v>
      </c>
      <c r="L1165">
        <v>9</v>
      </c>
      <c r="M1165" t="b">
        <v>0</v>
      </c>
      <c r="N1165" t="s">
        <v>8282</v>
      </c>
      <c r="O1165">
        <f t="shared" si="90"/>
        <v>3</v>
      </c>
      <c r="P1165">
        <f t="shared" si="91"/>
        <v>65</v>
      </c>
      <c r="Q1165" s="11" t="s">
        <v>8334</v>
      </c>
      <c r="R1165" t="s">
        <v>8335</v>
      </c>
      <c r="S1165" s="15">
        <f t="shared" si="92"/>
        <v>42170.728460648148</v>
      </c>
      <c r="T1165" s="15">
        <f t="shared" si="93"/>
        <v>42200.728460648148</v>
      </c>
      <c r="U1165">
        <f t="shared" si="94"/>
        <v>2015</v>
      </c>
    </row>
    <row r="1166" spans="1:21" ht="48" hidden="1" x14ac:dyDescent="0.2">
      <c r="A1166">
        <v>1178</v>
      </c>
      <c r="B1166" s="3" t="s">
        <v>1179</v>
      </c>
      <c r="C1166" s="3" t="s">
        <v>5288</v>
      </c>
      <c r="D1166" s="6">
        <v>75000</v>
      </c>
      <c r="E1166" s="8">
        <v>5</v>
      </c>
      <c r="F1166" t="s">
        <v>8220</v>
      </c>
      <c r="G1166" t="s">
        <v>8223</v>
      </c>
      <c r="H1166" t="s">
        <v>8245</v>
      </c>
      <c r="I1166">
        <v>1408225452</v>
      </c>
      <c r="J1166">
        <v>1405633452</v>
      </c>
      <c r="K1166" t="b">
        <v>0</v>
      </c>
      <c r="L1166">
        <v>1</v>
      </c>
      <c r="M1166" t="b">
        <v>0</v>
      </c>
      <c r="N1166" t="s">
        <v>8282</v>
      </c>
      <c r="O1166">
        <f t="shared" si="90"/>
        <v>0</v>
      </c>
      <c r="P1166">
        <f t="shared" si="91"/>
        <v>5</v>
      </c>
      <c r="Q1166" s="11" t="s">
        <v>8334</v>
      </c>
      <c r="R1166" t="s">
        <v>8335</v>
      </c>
      <c r="S1166" s="15">
        <f t="shared" si="92"/>
        <v>41837.905694444446</v>
      </c>
      <c r="T1166" s="15">
        <f t="shared" si="93"/>
        <v>41867.905694444446</v>
      </c>
      <c r="U1166">
        <f t="shared" si="94"/>
        <v>2014</v>
      </c>
    </row>
    <row r="1167" spans="1:21" ht="32" hidden="1" x14ac:dyDescent="0.2">
      <c r="A1167">
        <v>1180</v>
      </c>
      <c r="B1167" s="3" t="s">
        <v>1181</v>
      </c>
      <c r="C1167" s="3" t="s">
        <v>5290</v>
      </c>
      <c r="D1167" s="6">
        <v>50000</v>
      </c>
      <c r="E1167" s="8">
        <v>5875</v>
      </c>
      <c r="F1167" t="s">
        <v>8220</v>
      </c>
      <c r="G1167" t="s">
        <v>8223</v>
      </c>
      <c r="H1167" t="s">
        <v>8245</v>
      </c>
      <c r="I1167">
        <v>1403983314</v>
      </c>
      <c r="J1167">
        <v>1400786514</v>
      </c>
      <c r="K1167" t="b">
        <v>0</v>
      </c>
      <c r="L1167">
        <v>85</v>
      </c>
      <c r="M1167" t="b">
        <v>0</v>
      </c>
      <c r="N1167" t="s">
        <v>8282</v>
      </c>
      <c r="O1167">
        <f t="shared" si="90"/>
        <v>12</v>
      </c>
      <c r="P1167">
        <f t="shared" si="91"/>
        <v>69.12</v>
      </c>
      <c r="Q1167" s="11" t="s">
        <v>8334</v>
      </c>
      <c r="R1167" t="s">
        <v>8335</v>
      </c>
      <c r="S1167" s="15">
        <f t="shared" si="92"/>
        <v>41781.806875000002</v>
      </c>
      <c r="T1167" s="15">
        <f t="shared" si="93"/>
        <v>41818.806875000002</v>
      </c>
      <c r="U1167">
        <f t="shared" si="94"/>
        <v>2014</v>
      </c>
    </row>
    <row r="1168" spans="1:21" ht="16" hidden="1" x14ac:dyDescent="0.2">
      <c r="A1168">
        <v>1181</v>
      </c>
      <c r="B1168" s="3" t="s">
        <v>1182</v>
      </c>
      <c r="C1168" s="3" t="s">
        <v>5291</v>
      </c>
      <c r="D1168" s="6">
        <v>50000</v>
      </c>
      <c r="E1168" s="8">
        <v>4</v>
      </c>
      <c r="F1168" t="s">
        <v>8220</v>
      </c>
      <c r="G1168" t="s">
        <v>8223</v>
      </c>
      <c r="H1168" t="s">
        <v>8245</v>
      </c>
      <c r="I1168">
        <v>1425197321</v>
      </c>
      <c r="J1168">
        <v>1422605321</v>
      </c>
      <c r="K1168" t="b">
        <v>0</v>
      </c>
      <c r="L1168">
        <v>3</v>
      </c>
      <c r="M1168" t="b">
        <v>0</v>
      </c>
      <c r="N1168" t="s">
        <v>8282</v>
      </c>
      <c r="O1168">
        <f t="shared" si="90"/>
        <v>0</v>
      </c>
      <c r="P1168">
        <f t="shared" si="91"/>
        <v>1.33</v>
      </c>
      <c r="Q1168" s="11" t="s">
        <v>8334</v>
      </c>
      <c r="R1168" t="s">
        <v>8335</v>
      </c>
      <c r="S1168" s="15">
        <f t="shared" si="92"/>
        <v>42034.339363425926</v>
      </c>
      <c r="T1168" s="15">
        <f t="shared" si="93"/>
        <v>42064.339363425926</v>
      </c>
      <c r="U1168">
        <f t="shared" si="94"/>
        <v>2015</v>
      </c>
    </row>
    <row r="1169" spans="1:21" ht="48" hidden="1" x14ac:dyDescent="0.2">
      <c r="A1169">
        <v>1182</v>
      </c>
      <c r="B1169" s="3" t="s">
        <v>1183</v>
      </c>
      <c r="C1169" s="3" t="s">
        <v>5292</v>
      </c>
      <c r="D1169" s="6">
        <v>1000</v>
      </c>
      <c r="E1169" s="8">
        <v>42</v>
      </c>
      <c r="F1169" t="s">
        <v>8220</v>
      </c>
      <c r="G1169" t="s">
        <v>8223</v>
      </c>
      <c r="H1169" t="s">
        <v>8245</v>
      </c>
      <c r="I1169">
        <v>1484239320</v>
      </c>
      <c r="J1169">
        <v>1482609088</v>
      </c>
      <c r="K1169" t="b">
        <v>0</v>
      </c>
      <c r="L1169">
        <v>4</v>
      </c>
      <c r="M1169" t="b">
        <v>0</v>
      </c>
      <c r="N1169" t="s">
        <v>8282</v>
      </c>
      <c r="O1169">
        <f t="shared" si="90"/>
        <v>4</v>
      </c>
      <c r="P1169">
        <f t="shared" si="91"/>
        <v>10.5</v>
      </c>
      <c r="Q1169" s="11" t="s">
        <v>8334</v>
      </c>
      <c r="R1169" t="s">
        <v>8335</v>
      </c>
      <c r="S1169" s="15">
        <f t="shared" si="92"/>
        <v>42728.827407407407</v>
      </c>
      <c r="T1169" s="15">
        <f t="shared" si="93"/>
        <v>42747.695833333331</v>
      </c>
      <c r="U1169">
        <f t="shared" si="94"/>
        <v>2016</v>
      </c>
    </row>
    <row r="1170" spans="1:21" ht="48" hidden="1" x14ac:dyDescent="0.2">
      <c r="A1170">
        <v>1183</v>
      </c>
      <c r="B1170" s="3" t="s">
        <v>1184</v>
      </c>
      <c r="C1170" s="3" t="s">
        <v>5293</v>
      </c>
      <c r="D1170" s="6">
        <v>2500</v>
      </c>
      <c r="E1170" s="8">
        <v>100</v>
      </c>
      <c r="F1170" t="s">
        <v>8220</v>
      </c>
      <c r="G1170" t="s">
        <v>8223</v>
      </c>
      <c r="H1170" t="s">
        <v>8245</v>
      </c>
      <c r="I1170">
        <v>1478059140</v>
      </c>
      <c r="J1170">
        <v>1476391223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4</v>
      </c>
      <c r="P1170">
        <f t="shared" si="91"/>
        <v>33.33</v>
      </c>
      <c r="Q1170" s="11" t="s">
        <v>8334</v>
      </c>
      <c r="R1170" t="s">
        <v>8335</v>
      </c>
      <c r="S1170" s="15">
        <f t="shared" si="92"/>
        <v>42656.86137731481</v>
      </c>
      <c r="T1170" s="15">
        <f t="shared" si="93"/>
        <v>42676.165972222225</v>
      </c>
      <c r="U1170">
        <f t="shared" si="94"/>
        <v>2016</v>
      </c>
    </row>
    <row r="1171" spans="1:21" ht="32" hidden="1" x14ac:dyDescent="0.2">
      <c r="A1171">
        <v>1405</v>
      </c>
      <c r="B1171" s="3" t="s">
        <v>1406</v>
      </c>
      <c r="C1171" s="3" t="s">
        <v>5515</v>
      </c>
      <c r="D1171" s="6">
        <v>25000</v>
      </c>
      <c r="E1171" s="8">
        <v>105</v>
      </c>
      <c r="F1171" t="s">
        <v>8220</v>
      </c>
      <c r="G1171" t="s">
        <v>8223</v>
      </c>
      <c r="H1171" t="s">
        <v>8245</v>
      </c>
      <c r="I1171">
        <v>1417195201</v>
      </c>
      <c r="J1171">
        <v>1414599601</v>
      </c>
      <c r="K1171" t="b">
        <v>1</v>
      </c>
      <c r="L1171">
        <v>17</v>
      </c>
      <c r="M1171" t="b">
        <v>0</v>
      </c>
      <c r="N1171" t="s">
        <v>8285</v>
      </c>
      <c r="O1171">
        <f t="shared" si="90"/>
        <v>0</v>
      </c>
      <c r="P1171">
        <f t="shared" si="91"/>
        <v>6.18</v>
      </c>
      <c r="Q1171" s="11" t="s">
        <v>8320</v>
      </c>
      <c r="R1171" t="s">
        <v>8339</v>
      </c>
      <c r="S1171" s="15">
        <f t="shared" si="92"/>
        <v>41941.680567129632</v>
      </c>
      <c r="T1171" s="15">
        <f t="shared" si="93"/>
        <v>41971.722233796296</v>
      </c>
      <c r="U1171">
        <f t="shared" si="94"/>
        <v>2014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8" hidden="1" x14ac:dyDescent="0.2">
      <c r="A1173">
        <v>1407</v>
      </c>
      <c r="B1173" s="3" t="s">
        <v>1408</v>
      </c>
      <c r="C1173" s="3" t="s">
        <v>5517</v>
      </c>
      <c r="D1173" s="6">
        <v>3000</v>
      </c>
      <c r="E1173" s="8">
        <v>15</v>
      </c>
      <c r="F1173" t="s">
        <v>8220</v>
      </c>
      <c r="G1173" t="s">
        <v>8223</v>
      </c>
      <c r="H1173" t="s">
        <v>8245</v>
      </c>
      <c r="I1173">
        <v>1407847978</v>
      </c>
      <c r="J1173">
        <v>1405687978</v>
      </c>
      <c r="K1173" t="b">
        <v>0</v>
      </c>
      <c r="L1173">
        <v>2</v>
      </c>
      <c r="M1173" t="b">
        <v>0</v>
      </c>
      <c r="N1173" t="s">
        <v>8285</v>
      </c>
      <c r="O1173">
        <f t="shared" si="90"/>
        <v>1</v>
      </c>
      <c r="P1173">
        <f t="shared" si="91"/>
        <v>7.5</v>
      </c>
      <c r="Q1173" s="11" t="s">
        <v>8320</v>
      </c>
      <c r="R1173" t="s">
        <v>8339</v>
      </c>
      <c r="S1173" s="15">
        <f t="shared" si="92"/>
        <v>41838.536782407406</v>
      </c>
      <c r="T1173" s="15">
        <f t="shared" si="93"/>
        <v>41863.536782407406</v>
      </c>
      <c r="U1173">
        <f t="shared" si="94"/>
        <v>2014</v>
      </c>
    </row>
    <row r="1174" spans="1:21" ht="48" hidden="1" x14ac:dyDescent="0.2">
      <c r="A1174">
        <v>1409</v>
      </c>
      <c r="B1174" s="3" t="s">
        <v>1410</v>
      </c>
      <c r="C1174" s="3" t="s">
        <v>5519</v>
      </c>
      <c r="D1174" s="6">
        <v>4000</v>
      </c>
      <c r="E1174" s="8">
        <v>0</v>
      </c>
      <c r="F1174" t="s">
        <v>8220</v>
      </c>
      <c r="G1174" t="s">
        <v>8223</v>
      </c>
      <c r="H1174" t="s">
        <v>8245</v>
      </c>
      <c r="I1174">
        <v>1420085535</v>
      </c>
      <c r="J1174">
        <v>1414897935</v>
      </c>
      <c r="K1174" t="b">
        <v>0</v>
      </c>
      <c r="L1174">
        <v>0</v>
      </c>
      <c r="M1174" t="b">
        <v>0</v>
      </c>
      <c r="N1174" t="s">
        <v>8285</v>
      </c>
      <c r="O1174">
        <f t="shared" si="90"/>
        <v>0</v>
      </c>
      <c r="P1174">
        <f t="shared" si="91"/>
        <v>0</v>
      </c>
      <c r="Q1174" s="11" t="s">
        <v>8320</v>
      </c>
      <c r="R1174" t="s">
        <v>8339</v>
      </c>
      <c r="S1174" s="15">
        <f t="shared" si="92"/>
        <v>41945.133506944447</v>
      </c>
      <c r="T1174" s="15">
        <f t="shared" si="93"/>
        <v>42005.175173611111</v>
      </c>
      <c r="U1174">
        <f t="shared" si="94"/>
        <v>2014</v>
      </c>
    </row>
    <row r="1175" spans="1:21" ht="32" hidden="1" x14ac:dyDescent="0.2">
      <c r="A1175">
        <v>1412</v>
      </c>
      <c r="B1175" s="3" t="s">
        <v>1413</v>
      </c>
      <c r="C1175" s="3" t="s">
        <v>5522</v>
      </c>
      <c r="D1175" s="6">
        <v>7000</v>
      </c>
      <c r="E1175" s="8">
        <v>320</v>
      </c>
      <c r="F1175" t="s">
        <v>8220</v>
      </c>
      <c r="G1175" t="s">
        <v>8223</v>
      </c>
      <c r="H1175" t="s">
        <v>8245</v>
      </c>
      <c r="I1175">
        <v>1417656699</v>
      </c>
      <c r="J1175">
        <v>1415064699</v>
      </c>
      <c r="K1175" t="b">
        <v>0</v>
      </c>
      <c r="L1175">
        <v>13</v>
      </c>
      <c r="M1175" t="b">
        <v>0</v>
      </c>
      <c r="N1175" t="s">
        <v>8285</v>
      </c>
      <c r="O1175">
        <f t="shared" si="90"/>
        <v>5</v>
      </c>
      <c r="P1175">
        <f t="shared" si="91"/>
        <v>24.62</v>
      </c>
      <c r="Q1175" s="11" t="s">
        <v>8320</v>
      </c>
      <c r="R1175" t="s">
        <v>8339</v>
      </c>
      <c r="S1175" s="15">
        <f t="shared" si="92"/>
        <v>41947.063645833332</v>
      </c>
      <c r="T1175" s="15">
        <f t="shared" si="93"/>
        <v>41977.063645833332</v>
      </c>
      <c r="U1175">
        <f t="shared" si="94"/>
        <v>2014</v>
      </c>
    </row>
    <row r="1176" spans="1:21" ht="48" hidden="1" x14ac:dyDescent="0.2">
      <c r="A1176">
        <v>1414</v>
      </c>
      <c r="B1176" s="3" t="s">
        <v>1415</v>
      </c>
      <c r="C1176" s="3" t="s">
        <v>5524</v>
      </c>
      <c r="D1176" s="6">
        <v>500</v>
      </c>
      <c r="E1176" s="8">
        <v>1</v>
      </c>
      <c r="F1176" t="s">
        <v>8220</v>
      </c>
      <c r="G1176" t="s">
        <v>8223</v>
      </c>
      <c r="H1176" t="s">
        <v>8245</v>
      </c>
      <c r="I1176">
        <v>1483423467</v>
      </c>
      <c r="J1176">
        <v>1480831467</v>
      </c>
      <c r="K1176" t="b">
        <v>0</v>
      </c>
      <c r="L1176">
        <v>1</v>
      </c>
      <c r="M1176" t="b">
        <v>0</v>
      </c>
      <c r="N1176" t="s">
        <v>8285</v>
      </c>
      <c r="O1176">
        <f t="shared" si="90"/>
        <v>0</v>
      </c>
      <c r="P1176">
        <f t="shared" si="91"/>
        <v>1</v>
      </c>
      <c r="Q1176" s="11" t="s">
        <v>8320</v>
      </c>
      <c r="R1176" t="s">
        <v>8339</v>
      </c>
      <c r="S1176" s="15">
        <f t="shared" si="92"/>
        <v>42708.25309027778</v>
      </c>
      <c r="T1176" s="15">
        <f t="shared" si="93"/>
        <v>42738.25309027778</v>
      </c>
      <c r="U1176">
        <f t="shared" si="94"/>
        <v>2016</v>
      </c>
    </row>
    <row r="1177" spans="1:21" ht="48" hidden="1" x14ac:dyDescent="0.2">
      <c r="A1177">
        <v>1415</v>
      </c>
      <c r="B1177" s="3" t="s">
        <v>1416</v>
      </c>
      <c r="C1177" s="3" t="s">
        <v>5525</v>
      </c>
      <c r="D1177" s="6">
        <v>4400</v>
      </c>
      <c r="E1177" s="8">
        <v>800</v>
      </c>
      <c r="F1177" t="s">
        <v>8220</v>
      </c>
      <c r="G1177" t="s">
        <v>8223</v>
      </c>
      <c r="H1177" t="s">
        <v>8245</v>
      </c>
      <c r="I1177">
        <v>1439741591</v>
      </c>
      <c r="J1177">
        <v>1436285591</v>
      </c>
      <c r="K1177" t="b">
        <v>0</v>
      </c>
      <c r="L1177">
        <v>9</v>
      </c>
      <c r="M1177" t="b">
        <v>0</v>
      </c>
      <c r="N1177" t="s">
        <v>8285</v>
      </c>
      <c r="O1177">
        <f t="shared" si="90"/>
        <v>18</v>
      </c>
      <c r="P1177">
        <f t="shared" si="91"/>
        <v>88.89</v>
      </c>
      <c r="Q1177" s="11" t="s">
        <v>8320</v>
      </c>
      <c r="R1177" t="s">
        <v>8339</v>
      </c>
      <c r="S1177" s="15">
        <f t="shared" si="92"/>
        <v>42192.675821759258</v>
      </c>
      <c r="T1177" s="15">
        <f t="shared" si="93"/>
        <v>42232.675821759258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hidden="1" x14ac:dyDescent="0.2">
      <c r="A1180">
        <v>1416</v>
      </c>
      <c r="B1180" s="3" t="s">
        <v>1417</v>
      </c>
      <c r="C1180" s="3" t="s">
        <v>5526</v>
      </c>
      <c r="D1180" s="6">
        <v>50000</v>
      </c>
      <c r="E1180" s="8">
        <v>0</v>
      </c>
      <c r="F1180" t="s">
        <v>8220</v>
      </c>
      <c r="G1180" t="s">
        <v>8223</v>
      </c>
      <c r="H1180" t="s">
        <v>8245</v>
      </c>
      <c r="I1180">
        <v>1448147619</v>
      </c>
      <c r="J1180">
        <v>1445552019</v>
      </c>
      <c r="K1180" t="b">
        <v>0</v>
      </c>
      <c r="L1180">
        <v>0</v>
      </c>
      <c r="M1180" t="b">
        <v>0</v>
      </c>
      <c r="N1180" t="s">
        <v>8285</v>
      </c>
      <c r="O1180">
        <f t="shared" si="90"/>
        <v>0</v>
      </c>
      <c r="P1180">
        <f t="shared" si="91"/>
        <v>0</v>
      </c>
      <c r="Q1180" s="11" t="s">
        <v>8320</v>
      </c>
      <c r="R1180" t="s">
        <v>8339</v>
      </c>
      <c r="S1180" s="15">
        <f t="shared" si="92"/>
        <v>42299.926145833335</v>
      </c>
      <c r="T1180" s="15">
        <f t="shared" si="93"/>
        <v>42329.967812499999</v>
      </c>
      <c r="U1180">
        <f t="shared" si="94"/>
        <v>2015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8" hidden="1" x14ac:dyDescent="0.2">
      <c r="A1182">
        <v>1417</v>
      </c>
      <c r="B1182" s="3" t="s">
        <v>1418</v>
      </c>
      <c r="C1182" s="3" t="s">
        <v>5527</v>
      </c>
      <c r="D1182" s="6">
        <v>4500</v>
      </c>
      <c r="E1182" s="8">
        <v>55</v>
      </c>
      <c r="F1182" t="s">
        <v>8220</v>
      </c>
      <c r="G1182" t="s">
        <v>8223</v>
      </c>
      <c r="H1182" t="s">
        <v>8245</v>
      </c>
      <c r="I1182">
        <v>1442315460</v>
      </c>
      <c r="J1182">
        <v>1439696174</v>
      </c>
      <c r="K1182" t="b">
        <v>0</v>
      </c>
      <c r="L1182">
        <v>2</v>
      </c>
      <c r="M1182" t="b">
        <v>0</v>
      </c>
      <c r="N1182" t="s">
        <v>8285</v>
      </c>
      <c r="O1182">
        <f t="shared" si="90"/>
        <v>1</v>
      </c>
      <c r="P1182">
        <f t="shared" si="91"/>
        <v>27.5</v>
      </c>
      <c r="Q1182" s="11" t="s">
        <v>8320</v>
      </c>
      <c r="R1182" t="s">
        <v>8339</v>
      </c>
      <c r="S1182" s="15">
        <f t="shared" si="92"/>
        <v>42232.15016203704</v>
      </c>
      <c r="T1182" s="15">
        <f t="shared" si="93"/>
        <v>42262.465972222228</v>
      </c>
      <c r="U1182">
        <f t="shared" si="94"/>
        <v>2015</v>
      </c>
    </row>
    <row r="1183" spans="1:21" ht="48" hidden="1" x14ac:dyDescent="0.2">
      <c r="A1183">
        <v>1419</v>
      </c>
      <c r="B1183" s="3" t="s">
        <v>1420</v>
      </c>
      <c r="C1183" s="3" t="s">
        <v>5529</v>
      </c>
      <c r="D1183" s="6">
        <v>6300</v>
      </c>
      <c r="E1183" s="8">
        <v>445</v>
      </c>
      <c r="F1183" t="s">
        <v>8220</v>
      </c>
      <c r="G1183" t="s">
        <v>8223</v>
      </c>
      <c r="H1183" t="s">
        <v>8245</v>
      </c>
      <c r="I1183">
        <v>1476010619</v>
      </c>
      <c r="J1183">
        <v>1473418619</v>
      </c>
      <c r="K1183" t="b">
        <v>0</v>
      </c>
      <c r="L1183">
        <v>10</v>
      </c>
      <c r="M1183" t="b">
        <v>0</v>
      </c>
      <c r="N1183" t="s">
        <v>8285</v>
      </c>
      <c r="O1183">
        <f t="shared" si="90"/>
        <v>7</v>
      </c>
      <c r="P1183">
        <f t="shared" si="91"/>
        <v>44.5</v>
      </c>
      <c r="Q1183" s="11" t="s">
        <v>8320</v>
      </c>
      <c r="R1183" t="s">
        <v>8339</v>
      </c>
      <c r="S1183" s="15">
        <f t="shared" si="92"/>
        <v>42622.456238425926</v>
      </c>
      <c r="T1183" s="15">
        <f t="shared" si="93"/>
        <v>42652.456238425926</v>
      </c>
      <c r="U1183">
        <f t="shared" si="94"/>
        <v>2016</v>
      </c>
    </row>
    <row r="1184" spans="1:21" ht="16" hidden="1" x14ac:dyDescent="0.2">
      <c r="A1184">
        <v>1420</v>
      </c>
      <c r="B1184" s="3" t="s">
        <v>1421</v>
      </c>
      <c r="C1184" s="3" t="s">
        <v>5530</v>
      </c>
      <c r="D1184" s="6">
        <v>110</v>
      </c>
      <c r="E1184" s="8">
        <v>3</v>
      </c>
      <c r="F1184" t="s">
        <v>8220</v>
      </c>
      <c r="G1184" t="s">
        <v>8223</v>
      </c>
      <c r="H1184" t="s">
        <v>8245</v>
      </c>
      <c r="I1184">
        <v>1467129686</v>
      </c>
      <c r="J1184">
        <v>1464969686</v>
      </c>
      <c r="K1184" t="b">
        <v>0</v>
      </c>
      <c r="L1184">
        <v>3</v>
      </c>
      <c r="M1184" t="b">
        <v>0</v>
      </c>
      <c r="N1184" t="s">
        <v>8285</v>
      </c>
      <c r="O1184">
        <f t="shared" si="90"/>
        <v>3</v>
      </c>
      <c r="P1184">
        <f t="shared" si="91"/>
        <v>1</v>
      </c>
      <c r="Q1184" s="11" t="s">
        <v>8320</v>
      </c>
      <c r="R1184" t="s">
        <v>8339</v>
      </c>
      <c r="S1184" s="15">
        <f t="shared" si="92"/>
        <v>42524.667662037042</v>
      </c>
      <c r="T1184" s="15">
        <f t="shared" si="93"/>
        <v>42549.667662037042</v>
      </c>
      <c r="U1184">
        <f t="shared" si="94"/>
        <v>2016</v>
      </c>
    </row>
    <row r="1185" spans="1:21" ht="48" hidden="1" x14ac:dyDescent="0.2">
      <c r="A1185">
        <v>1424</v>
      </c>
      <c r="B1185" s="3" t="s">
        <v>1425</v>
      </c>
      <c r="C1185" s="3" t="s">
        <v>5534</v>
      </c>
      <c r="D1185" s="6">
        <v>7500</v>
      </c>
      <c r="E1185" s="8">
        <v>1527</v>
      </c>
      <c r="F1185" t="s">
        <v>8220</v>
      </c>
      <c r="G1185" t="s">
        <v>8223</v>
      </c>
      <c r="H1185" t="s">
        <v>8245</v>
      </c>
      <c r="I1185">
        <v>1479233602</v>
      </c>
      <c r="J1185">
        <v>1478106802</v>
      </c>
      <c r="K1185" t="b">
        <v>0</v>
      </c>
      <c r="L1185">
        <v>14</v>
      </c>
      <c r="M1185" t="b">
        <v>0</v>
      </c>
      <c r="N1185" t="s">
        <v>8285</v>
      </c>
      <c r="O1185">
        <f t="shared" si="90"/>
        <v>20</v>
      </c>
      <c r="P1185">
        <f t="shared" si="91"/>
        <v>109.07</v>
      </c>
      <c r="Q1185" s="11" t="s">
        <v>8320</v>
      </c>
      <c r="R1185" t="s">
        <v>8339</v>
      </c>
      <c r="S1185" s="15">
        <f t="shared" si="92"/>
        <v>42676.717615740738</v>
      </c>
      <c r="T1185" s="15">
        <f t="shared" si="93"/>
        <v>42689.759282407409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ref="O1186:O1249" si="95">ROUND(E1186/D1186*100,0)</f>
        <v>105</v>
      </c>
      <c r="P1186">
        <f t="shared" ref="P1186:P1249" si="96">IFERROR(ROUND(E1186/L1186,2),0)</f>
        <v>61.56</v>
      </c>
      <c r="Q1186" s="11" t="s">
        <v>8336</v>
      </c>
      <c r="R1186" t="s">
        <v>8337</v>
      </c>
      <c r="S1186" s="15">
        <f t="shared" ref="S1186:S1249" si="97">(((J1186/60)/60)/24)+DATE(1970,1,1)</f>
        <v>42741.599664351852</v>
      </c>
      <c r="T1186" s="15">
        <f t="shared" ref="T1186:T1249" si="98">(((I1186/60)/60)/24)+DATE(1970,1,1)</f>
        <v>42772.599664351852</v>
      </c>
      <c r="U1186">
        <f t="shared" ref="U1186:U1249" si="99">YEAR(S:S)</f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s="11" t="s">
        <v>8336</v>
      </c>
      <c r="R1187" t="s">
        <v>8337</v>
      </c>
      <c r="S1187" s="15">
        <f t="shared" si="97"/>
        <v>42130.865150462967</v>
      </c>
      <c r="T1187" s="15">
        <f t="shared" si="98"/>
        <v>42163.166666666672</v>
      </c>
      <c r="U1187">
        <f t="shared" si="99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 s="11" t="s">
        <v>8336</v>
      </c>
      <c r="R1188" t="s">
        <v>8337</v>
      </c>
      <c r="S1188" s="15">
        <f t="shared" si="97"/>
        <v>42123.86336805555</v>
      </c>
      <c r="T1188" s="15">
        <f t="shared" si="98"/>
        <v>42156.945833333331</v>
      </c>
      <c r="U1188">
        <f t="shared" si="99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s="11" t="s">
        <v>8336</v>
      </c>
      <c r="R1189" t="s">
        <v>8337</v>
      </c>
      <c r="S1189" s="15">
        <f t="shared" si="97"/>
        <v>42109.894942129627</v>
      </c>
      <c r="T1189" s="15">
        <f t="shared" si="98"/>
        <v>42141.75</v>
      </c>
      <c r="U1189">
        <f t="shared" si="99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s="11" t="s">
        <v>8336</v>
      </c>
      <c r="R1190" t="s">
        <v>8337</v>
      </c>
      <c r="S1190" s="15">
        <f t="shared" si="97"/>
        <v>42711.700694444444</v>
      </c>
      <c r="T1190" s="15">
        <f t="shared" si="98"/>
        <v>42732.700694444444</v>
      </c>
      <c r="U1190">
        <f t="shared" si="99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s="11" t="s">
        <v>8336</v>
      </c>
      <c r="R1191" t="s">
        <v>8337</v>
      </c>
      <c r="S1191" s="15">
        <f t="shared" si="97"/>
        <v>42529.979108796295</v>
      </c>
      <c r="T1191" s="15">
        <f t="shared" si="98"/>
        <v>42550.979108796295</v>
      </c>
      <c r="U1191">
        <f t="shared" si="99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s="11" t="s">
        <v>8336</v>
      </c>
      <c r="R1192" t="s">
        <v>8337</v>
      </c>
      <c r="S1192" s="15">
        <f t="shared" si="97"/>
        <v>41852.665798611109</v>
      </c>
      <c r="T1192" s="15">
        <f t="shared" si="98"/>
        <v>41882.665798611109</v>
      </c>
      <c r="U1192">
        <f t="shared" si="99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s="11" t="s">
        <v>8336</v>
      </c>
      <c r="R1193" t="s">
        <v>8337</v>
      </c>
      <c r="S1193" s="15">
        <f t="shared" si="97"/>
        <v>42419.603703703702</v>
      </c>
      <c r="T1193" s="15">
        <f t="shared" si="98"/>
        <v>42449.562037037031</v>
      </c>
      <c r="U1193">
        <f t="shared" si="99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 s="11" t="s">
        <v>8336</v>
      </c>
      <c r="R1194" t="s">
        <v>8337</v>
      </c>
      <c r="S1194" s="15">
        <f t="shared" si="97"/>
        <v>42747.506689814814</v>
      </c>
      <c r="T1194" s="15">
        <f t="shared" si="98"/>
        <v>42777.506689814814</v>
      </c>
      <c r="U1194">
        <f t="shared" si="99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s="11" t="s">
        <v>8336</v>
      </c>
      <c r="R1195" t="s">
        <v>8337</v>
      </c>
      <c r="S1195" s="15">
        <f t="shared" si="97"/>
        <v>42409.776076388895</v>
      </c>
      <c r="T1195" s="15">
        <f t="shared" si="98"/>
        <v>42469.734409722223</v>
      </c>
      <c r="U1195">
        <f t="shared" si="99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s="11" t="s">
        <v>8336</v>
      </c>
      <c r="R1196" t="s">
        <v>8337</v>
      </c>
      <c r="S1196" s="15">
        <f t="shared" si="97"/>
        <v>42072.488182870366</v>
      </c>
      <c r="T1196" s="15">
        <f t="shared" si="98"/>
        <v>42102.488182870366</v>
      </c>
      <c r="U1196">
        <f t="shared" si="99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s="11" t="s">
        <v>8336</v>
      </c>
      <c r="R1197" t="s">
        <v>8337</v>
      </c>
      <c r="S1197" s="15">
        <f t="shared" si="97"/>
        <v>42298.34783564815</v>
      </c>
      <c r="T1197" s="15">
        <f t="shared" si="98"/>
        <v>42358.375</v>
      </c>
      <c r="U1197">
        <f t="shared" si="99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 s="11" t="s">
        <v>8336</v>
      </c>
      <c r="R1198" t="s">
        <v>8337</v>
      </c>
      <c r="S1198" s="15">
        <f t="shared" si="97"/>
        <v>42326.818738425922</v>
      </c>
      <c r="T1198" s="15">
        <f t="shared" si="98"/>
        <v>42356.818738425922</v>
      </c>
      <c r="U1198">
        <f t="shared" si="99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s="11" t="s">
        <v>8336</v>
      </c>
      <c r="R1199" t="s">
        <v>8337</v>
      </c>
      <c r="S1199" s="15">
        <f t="shared" si="97"/>
        <v>42503.66474537037</v>
      </c>
      <c r="T1199" s="15">
        <f t="shared" si="98"/>
        <v>42534.249305555553</v>
      </c>
      <c r="U1199">
        <f t="shared" si="99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s="11" t="s">
        <v>8336</v>
      </c>
      <c r="R1200" t="s">
        <v>8337</v>
      </c>
      <c r="S1200" s="15">
        <f t="shared" si="97"/>
        <v>42333.619050925925</v>
      </c>
      <c r="T1200" s="15">
        <f t="shared" si="98"/>
        <v>42369.125</v>
      </c>
      <c r="U1200">
        <f t="shared" si="99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 s="11" t="s">
        <v>8336</v>
      </c>
      <c r="R1201" t="s">
        <v>8337</v>
      </c>
      <c r="S1201" s="15">
        <f t="shared" si="97"/>
        <v>42161.770833333328</v>
      </c>
      <c r="T1201" s="15">
        <f t="shared" si="98"/>
        <v>42193.770833333328</v>
      </c>
      <c r="U1201">
        <f t="shared" si="99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s="11" t="s">
        <v>8336</v>
      </c>
      <c r="R1202" t="s">
        <v>8337</v>
      </c>
      <c r="S1202" s="15">
        <f t="shared" si="97"/>
        <v>42089.477500000001</v>
      </c>
      <c r="T1202" s="15">
        <f t="shared" si="98"/>
        <v>42110.477500000001</v>
      </c>
      <c r="U1202">
        <f t="shared" si="99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 s="11" t="s">
        <v>8336</v>
      </c>
      <c r="R1203" t="s">
        <v>8337</v>
      </c>
      <c r="S1203" s="15">
        <f t="shared" si="97"/>
        <v>42536.60701388889</v>
      </c>
      <c r="T1203" s="15">
        <f t="shared" si="98"/>
        <v>42566.60701388889</v>
      </c>
      <c r="U1203">
        <f t="shared" si="99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s="11" t="s">
        <v>8336</v>
      </c>
      <c r="R1204" t="s">
        <v>8337</v>
      </c>
      <c r="S1204" s="15">
        <f t="shared" si="97"/>
        <v>42152.288819444439</v>
      </c>
      <c r="T1204" s="15">
        <f t="shared" si="98"/>
        <v>42182.288819444439</v>
      </c>
      <c r="U1204">
        <f t="shared" si="99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s="11" t="s">
        <v>8336</v>
      </c>
      <c r="R1205" t="s">
        <v>8337</v>
      </c>
      <c r="S1205" s="15">
        <f t="shared" si="97"/>
        <v>42125.614895833336</v>
      </c>
      <c r="T1205" s="15">
        <f t="shared" si="98"/>
        <v>42155.614895833336</v>
      </c>
      <c r="U1205">
        <f t="shared" si="99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s="11" t="s">
        <v>8336</v>
      </c>
      <c r="R1206" t="s">
        <v>8337</v>
      </c>
      <c r="S1206" s="15">
        <f t="shared" si="97"/>
        <v>42297.748067129629</v>
      </c>
      <c r="T1206" s="15">
        <f t="shared" si="98"/>
        <v>42342.208333333328</v>
      </c>
      <c r="U1206">
        <f t="shared" si="99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s="11" t="s">
        <v>8336</v>
      </c>
      <c r="R1207" t="s">
        <v>8337</v>
      </c>
      <c r="S1207" s="15">
        <f t="shared" si="97"/>
        <v>42138.506377314814</v>
      </c>
      <c r="T1207" s="15">
        <f t="shared" si="98"/>
        <v>42168.506377314814</v>
      </c>
      <c r="U1207">
        <f t="shared" si="99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s="11" t="s">
        <v>8336</v>
      </c>
      <c r="R1208" t="s">
        <v>8337</v>
      </c>
      <c r="S1208" s="15">
        <f t="shared" si="97"/>
        <v>42772.776076388895</v>
      </c>
      <c r="T1208" s="15">
        <f t="shared" si="98"/>
        <v>42805.561805555553</v>
      </c>
      <c r="U1208">
        <f t="shared" si="99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s="11" t="s">
        <v>8336</v>
      </c>
      <c r="R1209" t="s">
        <v>8337</v>
      </c>
      <c r="S1209" s="15">
        <f t="shared" si="97"/>
        <v>42430.430243055554</v>
      </c>
      <c r="T1209" s="15">
        <f t="shared" si="98"/>
        <v>42460.416666666672</v>
      </c>
      <c r="U1209">
        <f t="shared" si="99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s="11" t="s">
        <v>8336</v>
      </c>
      <c r="R1210" t="s">
        <v>8337</v>
      </c>
      <c r="S1210" s="15">
        <f t="shared" si="97"/>
        <v>42423.709074074075</v>
      </c>
      <c r="T1210" s="15">
        <f t="shared" si="98"/>
        <v>42453.667407407411</v>
      </c>
      <c r="U1210">
        <f t="shared" si="99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s="11" t="s">
        <v>8336</v>
      </c>
      <c r="R1211" t="s">
        <v>8337</v>
      </c>
      <c r="S1211" s="15">
        <f t="shared" si="97"/>
        <v>42761.846122685187</v>
      </c>
      <c r="T1211" s="15">
        <f t="shared" si="98"/>
        <v>42791.846122685187</v>
      </c>
      <c r="U1211">
        <f t="shared" si="99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s="11" t="s">
        <v>8336</v>
      </c>
      <c r="R1212" t="s">
        <v>8337</v>
      </c>
      <c r="S1212" s="15">
        <f t="shared" si="97"/>
        <v>42132.941805555558</v>
      </c>
      <c r="T1212" s="15">
        <f t="shared" si="98"/>
        <v>42155.875</v>
      </c>
      <c r="U1212">
        <f t="shared" si="99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s="11" t="s">
        <v>8336</v>
      </c>
      <c r="R1213" t="s">
        <v>8337</v>
      </c>
      <c r="S1213" s="15">
        <f t="shared" si="97"/>
        <v>42515.866446759261</v>
      </c>
      <c r="T1213" s="15">
        <f t="shared" si="98"/>
        <v>42530.866446759261</v>
      </c>
      <c r="U1213">
        <f t="shared" si="99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s="11" t="s">
        <v>8336</v>
      </c>
      <c r="R1214" t="s">
        <v>8337</v>
      </c>
      <c r="S1214" s="15">
        <f t="shared" si="97"/>
        <v>42318.950173611112</v>
      </c>
      <c r="T1214" s="15">
        <f t="shared" si="98"/>
        <v>42335.041666666672</v>
      </c>
      <c r="U1214">
        <f t="shared" si="99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s="11" t="s">
        <v>8336</v>
      </c>
      <c r="R1215" t="s">
        <v>8337</v>
      </c>
      <c r="S1215" s="15">
        <f t="shared" si="97"/>
        <v>42731.755787037036</v>
      </c>
      <c r="T1215" s="15">
        <f t="shared" si="98"/>
        <v>42766.755787037036</v>
      </c>
      <c r="U1215">
        <f t="shared" si="99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s="11" t="s">
        <v>8336</v>
      </c>
      <c r="R1216" t="s">
        <v>8337</v>
      </c>
      <c r="S1216" s="15">
        <f t="shared" si="97"/>
        <v>42104.840335648143</v>
      </c>
      <c r="T1216" s="15">
        <f t="shared" si="98"/>
        <v>42164.840335648143</v>
      </c>
      <c r="U1216">
        <f t="shared" si="99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s="11" t="s">
        <v>8336</v>
      </c>
      <c r="R1217" t="s">
        <v>8337</v>
      </c>
      <c r="S1217" s="15">
        <f t="shared" si="97"/>
        <v>41759.923101851848</v>
      </c>
      <c r="T1217" s="15">
        <f t="shared" si="98"/>
        <v>41789.923101851848</v>
      </c>
      <c r="U1217">
        <f t="shared" si="99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s="11" t="s">
        <v>8336</v>
      </c>
      <c r="R1218" t="s">
        <v>8337</v>
      </c>
      <c r="S1218" s="15">
        <f t="shared" si="97"/>
        <v>42247.616400462968</v>
      </c>
      <c r="T1218" s="15">
        <f t="shared" si="98"/>
        <v>42279.960416666669</v>
      </c>
      <c r="U1218">
        <f t="shared" si="99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si="99"/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ref="O1250:O1313" si="100">ROUND(E1250/D1250*100,0)</f>
        <v>152</v>
      </c>
      <c r="P1250">
        <f t="shared" ref="P1250:P1313" si="101">IFERROR(ROUND(E1250/L1250,2),0)</f>
        <v>64.25</v>
      </c>
      <c r="Q1250" s="11" t="s">
        <v>8323</v>
      </c>
      <c r="R1250" t="s">
        <v>8324</v>
      </c>
      <c r="S1250" s="15">
        <f t="shared" ref="S1250:S1313" si="102">(((J1250/60)/60)/24)+DATE(1970,1,1)</f>
        <v>41767.656863425924</v>
      </c>
      <c r="T1250" s="15">
        <f t="shared" ref="T1250:T1313" si="103">(((I1250/60)/60)/24)+DATE(1970,1,1)</f>
        <v>41803.290972222225</v>
      </c>
      <c r="U1250">
        <f t="shared" ref="U1250:U1313" si="104">YEAR(S:S)</f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s="11" t="s">
        <v>8323</v>
      </c>
      <c r="R1251" t="s">
        <v>8324</v>
      </c>
      <c r="S1251" s="15">
        <f t="shared" si="102"/>
        <v>41067.74086805556</v>
      </c>
      <c r="T1251" s="15">
        <f t="shared" si="103"/>
        <v>41097.74086805556</v>
      </c>
      <c r="U1251">
        <f t="shared" si="104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s="11" t="s">
        <v>8323</v>
      </c>
      <c r="R1252" t="s">
        <v>8324</v>
      </c>
      <c r="S1252" s="15">
        <f t="shared" si="102"/>
        <v>41843.64271990741</v>
      </c>
      <c r="T1252" s="15">
        <f t="shared" si="103"/>
        <v>41888.64271990741</v>
      </c>
      <c r="U1252">
        <f t="shared" si="104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s="11" t="s">
        <v>8323</v>
      </c>
      <c r="R1253" t="s">
        <v>8324</v>
      </c>
      <c r="S1253" s="15">
        <f t="shared" si="102"/>
        <v>40751.814432870371</v>
      </c>
      <c r="T1253" s="15">
        <f t="shared" si="103"/>
        <v>40811.814432870371</v>
      </c>
      <c r="U1253">
        <f t="shared" si="104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s="11" t="s">
        <v>8323</v>
      </c>
      <c r="R1254" t="s">
        <v>8324</v>
      </c>
      <c r="S1254" s="15">
        <f t="shared" si="102"/>
        <v>41543.988067129627</v>
      </c>
      <c r="T1254" s="15">
        <f t="shared" si="103"/>
        <v>41571.988067129627</v>
      </c>
      <c r="U1254">
        <f t="shared" si="104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s="11" t="s">
        <v>8323</v>
      </c>
      <c r="R1255" t="s">
        <v>8324</v>
      </c>
      <c r="S1255" s="15">
        <f t="shared" si="102"/>
        <v>41855.783645833333</v>
      </c>
      <c r="T1255" s="15">
        <f t="shared" si="103"/>
        <v>41885.783645833333</v>
      </c>
      <c r="U1255">
        <f t="shared" si="104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s="11" t="s">
        <v>8323</v>
      </c>
      <c r="R1256" t="s">
        <v>8324</v>
      </c>
      <c r="S1256" s="15">
        <f t="shared" si="102"/>
        <v>40487.621365740742</v>
      </c>
      <c r="T1256" s="15">
        <f t="shared" si="103"/>
        <v>40544.207638888889</v>
      </c>
      <c r="U1256">
        <f t="shared" si="104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s="11" t="s">
        <v>8323</v>
      </c>
      <c r="R1257" t="s">
        <v>8324</v>
      </c>
      <c r="S1257" s="15">
        <f t="shared" si="102"/>
        <v>41579.845509259263</v>
      </c>
      <c r="T1257" s="15">
        <f t="shared" si="103"/>
        <v>41609.887175925927</v>
      </c>
      <c r="U1257">
        <f t="shared" si="104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s="11" t="s">
        <v>8323</v>
      </c>
      <c r="R1258" t="s">
        <v>8324</v>
      </c>
      <c r="S1258" s="15">
        <f t="shared" si="102"/>
        <v>40921.919340277782</v>
      </c>
      <c r="T1258" s="15">
        <f t="shared" si="103"/>
        <v>40951.919340277782</v>
      </c>
      <c r="U1258">
        <f t="shared" si="104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s="11" t="s">
        <v>8323</v>
      </c>
      <c r="R1259" t="s">
        <v>8324</v>
      </c>
      <c r="S1259" s="15">
        <f t="shared" si="102"/>
        <v>40587.085532407407</v>
      </c>
      <c r="T1259" s="15">
        <f t="shared" si="103"/>
        <v>40636.043865740743</v>
      </c>
      <c r="U1259">
        <f t="shared" si="104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s="11" t="s">
        <v>8323</v>
      </c>
      <c r="R1260" t="s">
        <v>8324</v>
      </c>
      <c r="S1260" s="15">
        <f t="shared" si="102"/>
        <v>41487.611250000002</v>
      </c>
      <c r="T1260" s="15">
        <f t="shared" si="103"/>
        <v>41517.611250000002</v>
      </c>
      <c r="U1260">
        <f t="shared" si="104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s="11" t="s">
        <v>8323</v>
      </c>
      <c r="R1261" t="s">
        <v>8324</v>
      </c>
      <c r="S1261" s="15">
        <f t="shared" si="102"/>
        <v>41766.970648148148</v>
      </c>
      <c r="T1261" s="15">
        <f t="shared" si="103"/>
        <v>41799.165972222225</v>
      </c>
      <c r="U1261">
        <f t="shared" si="104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s="11" t="s">
        <v>8323</v>
      </c>
      <c r="R1262" t="s">
        <v>8324</v>
      </c>
      <c r="S1262" s="15">
        <f t="shared" si="102"/>
        <v>41666.842824074076</v>
      </c>
      <c r="T1262" s="15">
        <f t="shared" si="103"/>
        <v>41696.842824074076</v>
      </c>
      <c r="U1262">
        <f t="shared" si="104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s="11" t="s">
        <v>8323</v>
      </c>
      <c r="R1263" t="s">
        <v>8324</v>
      </c>
      <c r="S1263" s="15">
        <f t="shared" si="102"/>
        <v>41638.342905092592</v>
      </c>
      <c r="T1263" s="15">
        <f t="shared" si="103"/>
        <v>41668.342905092592</v>
      </c>
      <c r="U1263">
        <f t="shared" si="104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s="11" t="s">
        <v>8323</v>
      </c>
      <c r="R1264" t="s">
        <v>8324</v>
      </c>
      <c r="S1264" s="15">
        <f t="shared" si="102"/>
        <v>41656.762638888889</v>
      </c>
      <c r="T1264" s="15">
        <f t="shared" si="103"/>
        <v>41686.762638888889</v>
      </c>
      <c r="U1264">
        <f t="shared" si="104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s="11" t="s">
        <v>8323</v>
      </c>
      <c r="R1265" t="s">
        <v>8324</v>
      </c>
      <c r="S1265" s="15">
        <f t="shared" si="102"/>
        <v>41692.084143518521</v>
      </c>
      <c r="T1265" s="15">
        <f t="shared" si="103"/>
        <v>41727.041666666664</v>
      </c>
      <c r="U1265">
        <f t="shared" si="104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s="11" t="s">
        <v>8323</v>
      </c>
      <c r="R1266" t="s">
        <v>8324</v>
      </c>
      <c r="S1266" s="15">
        <f t="shared" si="102"/>
        <v>41547.662997685184</v>
      </c>
      <c r="T1266" s="15">
        <f t="shared" si="103"/>
        <v>41576.662997685184</v>
      </c>
      <c r="U1266">
        <f t="shared" si="104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s="11" t="s">
        <v>8323</v>
      </c>
      <c r="R1267" t="s">
        <v>8324</v>
      </c>
      <c r="S1267" s="15">
        <f t="shared" si="102"/>
        <v>40465.655266203699</v>
      </c>
      <c r="T1267" s="15">
        <f t="shared" si="103"/>
        <v>40512.655266203699</v>
      </c>
      <c r="U1267">
        <f t="shared" si="104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s="11" t="s">
        <v>8323</v>
      </c>
      <c r="R1268" t="s">
        <v>8324</v>
      </c>
      <c r="S1268" s="15">
        <f t="shared" si="102"/>
        <v>41620.87667824074</v>
      </c>
      <c r="T1268" s="15">
        <f t="shared" si="103"/>
        <v>41650.87667824074</v>
      </c>
      <c r="U1268">
        <f t="shared" si="104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s="11" t="s">
        <v>8323</v>
      </c>
      <c r="R1269" t="s">
        <v>8324</v>
      </c>
      <c r="S1269" s="15">
        <f t="shared" si="102"/>
        <v>41449.585162037038</v>
      </c>
      <c r="T1269" s="15">
        <f t="shared" si="103"/>
        <v>41479.585162037038</v>
      </c>
      <c r="U1269">
        <f t="shared" si="104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s="11" t="s">
        <v>8323</v>
      </c>
      <c r="R1270" t="s">
        <v>8324</v>
      </c>
      <c r="S1270" s="15">
        <f t="shared" si="102"/>
        <v>41507.845451388886</v>
      </c>
      <c r="T1270" s="15">
        <f t="shared" si="103"/>
        <v>41537.845451388886</v>
      </c>
      <c r="U1270">
        <f t="shared" si="104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s="11" t="s">
        <v>8323</v>
      </c>
      <c r="R1271" t="s">
        <v>8324</v>
      </c>
      <c r="S1271" s="15">
        <f t="shared" si="102"/>
        <v>42445.823055555549</v>
      </c>
      <c r="T1271" s="15">
        <f t="shared" si="103"/>
        <v>42476</v>
      </c>
      <c r="U1271">
        <f t="shared" si="104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s="11" t="s">
        <v>8323</v>
      </c>
      <c r="R1272" t="s">
        <v>8324</v>
      </c>
      <c r="S1272" s="15">
        <f t="shared" si="102"/>
        <v>40933.856967592597</v>
      </c>
      <c r="T1272" s="15">
        <f t="shared" si="103"/>
        <v>40993.815300925926</v>
      </c>
      <c r="U1272">
        <f t="shared" si="104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s="11" t="s">
        <v>8323</v>
      </c>
      <c r="R1273" t="s">
        <v>8324</v>
      </c>
      <c r="S1273" s="15">
        <f t="shared" si="102"/>
        <v>41561.683553240742</v>
      </c>
      <c r="T1273" s="15">
        <f t="shared" si="103"/>
        <v>41591.725219907406</v>
      </c>
      <c r="U1273">
        <f t="shared" si="104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s="11" t="s">
        <v>8323</v>
      </c>
      <c r="R1274" t="s">
        <v>8324</v>
      </c>
      <c r="S1274" s="15">
        <f t="shared" si="102"/>
        <v>40274.745127314818</v>
      </c>
      <c r="T1274" s="15">
        <f t="shared" si="103"/>
        <v>40344.166666666664</v>
      </c>
      <c r="U1274">
        <f t="shared" si="104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s="11" t="s">
        <v>8323</v>
      </c>
      <c r="R1275" t="s">
        <v>8324</v>
      </c>
      <c r="S1275" s="15">
        <f t="shared" si="102"/>
        <v>41852.730219907404</v>
      </c>
      <c r="T1275" s="15">
        <f t="shared" si="103"/>
        <v>41882.730219907404</v>
      </c>
      <c r="U1275">
        <f t="shared" si="104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s="11" t="s">
        <v>8323</v>
      </c>
      <c r="R1276" t="s">
        <v>8324</v>
      </c>
      <c r="S1276" s="15">
        <f t="shared" si="102"/>
        <v>41116.690104166664</v>
      </c>
      <c r="T1276" s="15">
        <f t="shared" si="103"/>
        <v>41151.690104166664</v>
      </c>
      <c r="U1276">
        <f t="shared" si="104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s="11" t="s">
        <v>8323</v>
      </c>
      <c r="R1277" t="s">
        <v>8324</v>
      </c>
      <c r="S1277" s="15">
        <f t="shared" si="102"/>
        <v>41458.867905092593</v>
      </c>
      <c r="T1277" s="15">
        <f t="shared" si="103"/>
        <v>41493.867905092593</v>
      </c>
      <c r="U1277">
        <f t="shared" si="104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s="11" t="s">
        <v>8323</v>
      </c>
      <c r="R1278" t="s">
        <v>8324</v>
      </c>
      <c r="S1278" s="15">
        <f t="shared" si="102"/>
        <v>40007.704247685186</v>
      </c>
      <c r="T1278" s="15">
        <f t="shared" si="103"/>
        <v>40057.166666666664</v>
      </c>
      <c r="U1278">
        <f t="shared" si="104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s="11" t="s">
        <v>8323</v>
      </c>
      <c r="R1279" t="s">
        <v>8324</v>
      </c>
      <c r="S1279" s="15">
        <f t="shared" si="102"/>
        <v>41121.561886574076</v>
      </c>
      <c r="T1279" s="15">
        <f t="shared" si="103"/>
        <v>41156.561886574076</v>
      </c>
      <c r="U1279">
        <f t="shared" si="104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s="11" t="s">
        <v>8323</v>
      </c>
      <c r="R1280" t="s">
        <v>8324</v>
      </c>
      <c r="S1280" s="15">
        <f t="shared" si="102"/>
        <v>41786.555162037039</v>
      </c>
      <c r="T1280" s="15">
        <f t="shared" si="103"/>
        <v>41815.083333333336</v>
      </c>
      <c r="U1280">
        <f t="shared" si="104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s="11" t="s">
        <v>8323</v>
      </c>
      <c r="R1281" t="s">
        <v>8324</v>
      </c>
      <c r="S1281" s="15">
        <f t="shared" si="102"/>
        <v>41682.099189814813</v>
      </c>
      <c r="T1281" s="15">
        <f t="shared" si="103"/>
        <v>41722.057523148149</v>
      </c>
      <c r="U1281">
        <f t="shared" si="104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s="11" t="s">
        <v>8323</v>
      </c>
      <c r="R1282" t="s">
        <v>8324</v>
      </c>
      <c r="S1282" s="15">
        <f t="shared" si="102"/>
        <v>40513.757569444446</v>
      </c>
      <c r="T1282" s="15">
        <f t="shared" si="103"/>
        <v>40603.757569444446</v>
      </c>
      <c r="U1282">
        <f t="shared" si="104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si="104"/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1425</v>
      </c>
      <c r="B1286" s="3" t="s">
        <v>1426</v>
      </c>
      <c r="C1286" s="3" t="s">
        <v>5535</v>
      </c>
      <c r="D1286" s="6">
        <v>13000</v>
      </c>
      <c r="E1286" s="8">
        <v>0</v>
      </c>
      <c r="F1286" t="s">
        <v>8220</v>
      </c>
      <c r="G1286" t="s">
        <v>8223</v>
      </c>
      <c r="H1286" t="s">
        <v>8245</v>
      </c>
      <c r="I1286">
        <v>1430276959</v>
      </c>
      <c r="J1286">
        <v>1427684959</v>
      </c>
      <c r="K1286" t="b">
        <v>0</v>
      </c>
      <c r="L1286">
        <v>0</v>
      </c>
      <c r="M1286" t="b">
        <v>0</v>
      </c>
      <c r="N1286" t="s">
        <v>8285</v>
      </c>
      <c r="O1286">
        <f t="shared" si="100"/>
        <v>0</v>
      </c>
      <c r="P1286">
        <f t="shared" si="101"/>
        <v>0</v>
      </c>
      <c r="Q1286" s="11" t="s">
        <v>8320</v>
      </c>
      <c r="R1286" t="s">
        <v>8339</v>
      </c>
      <c r="S1286" s="15">
        <f t="shared" si="102"/>
        <v>42093.131469907406</v>
      </c>
      <c r="T1286" s="15">
        <f t="shared" si="103"/>
        <v>42123.131469907406</v>
      </c>
      <c r="U1286">
        <f t="shared" si="104"/>
        <v>2015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32" hidden="1" x14ac:dyDescent="0.2">
      <c r="A1290">
        <v>1429</v>
      </c>
      <c r="B1290" s="3" t="s">
        <v>1430</v>
      </c>
      <c r="C1290" s="3" t="s">
        <v>5539</v>
      </c>
      <c r="D1290" s="6">
        <v>10000</v>
      </c>
      <c r="E1290" s="8">
        <v>0</v>
      </c>
      <c r="F1290" t="s">
        <v>8220</v>
      </c>
      <c r="G1290" t="s">
        <v>8223</v>
      </c>
      <c r="H1290" t="s">
        <v>8245</v>
      </c>
      <c r="I1290">
        <v>1428629242</v>
      </c>
      <c r="J1290">
        <v>1426037242</v>
      </c>
      <c r="K1290" t="b">
        <v>0</v>
      </c>
      <c r="L1290">
        <v>0</v>
      </c>
      <c r="M1290" t="b">
        <v>0</v>
      </c>
      <c r="N1290" t="s">
        <v>8285</v>
      </c>
      <c r="O1290">
        <f t="shared" si="100"/>
        <v>0</v>
      </c>
      <c r="P1290">
        <f t="shared" si="101"/>
        <v>0</v>
      </c>
      <c r="Q1290" s="11" t="s">
        <v>8320</v>
      </c>
      <c r="R1290" t="s">
        <v>8339</v>
      </c>
      <c r="S1290" s="15">
        <f t="shared" si="102"/>
        <v>42074.060671296291</v>
      </c>
      <c r="T1290" s="15">
        <f t="shared" si="103"/>
        <v>42104.060671296291</v>
      </c>
      <c r="U1290">
        <f t="shared" si="104"/>
        <v>2015</v>
      </c>
    </row>
    <row r="1291" spans="1:21" ht="48" hidden="1" x14ac:dyDescent="0.2">
      <c r="A1291">
        <v>1430</v>
      </c>
      <c r="B1291" s="3" t="s">
        <v>1431</v>
      </c>
      <c r="C1291" s="3" t="s">
        <v>5540</v>
      </c>
      <c r="D1291" s="6">
        <v>5000</v>
      </c>
      <c r="E1291" s="8">
        <v>403</v>
      </c>
      <c r="F1291" t="s">
        <v>8220</v>
      </c>
      <c r="G1291" t="s">
        <v>8223</v>
      </c>
      <c r="H1291" t="s">
        <v>8245</v>
      </c>
      <c r="I1291">
        <v>1419017488</v>
      </c>
      <c r="J1291">
        <v>1416339088</v>
      </c>
      <c r="K1291" t="b">
        <v>0</v>
      </c>
      <c r="L1291">
        <v>5</v>
      </c>
      <c r="M1291" t="b">
        <v>0</v>
      </c>
      <c r="N1291" t="s">
        <v>8285</v>
      </c>
      <c r="O1291">
        <f t="shared" si="100"/>
        <v>8</v>
      </c>
      <c r="P1291">
        <f t="shared" si="101"/>
        <v>80.599999999999994</v>
      </c>
      <c r="Q1291" s="11" t="s">
        <v>8320</v>
      </c>
      <c r="R1291" t="s">
        <v>8339</v>
      </c>
      <c r="S1291" s="15">
        <f t="shared" si="102"/>
        <v>41961.813518518517</v>
      </c>
      <c r="T1291" s="15">
        <f t="shared" si="103"/>
        <v>41992.813518518517</v>
      </c>
      <c r="U1291">
        <f t="shared" si="104"/>
        <v>2014</v>
      </c>
    </row>
    <row r="1292" spans="1:21" ht="48" hidden="1" x14ac:dyDescent="0.2">
      <c r="A1292">
        <v>1431</v>
      </c>
      <c r="B1292" s="3" t="s">
        <v>1432</v>
      </c>
      <c r="C1292" s="3" t="s">
        <v>5541</v>
      </c>
      <c r="D1292" s="6">
        <v>17000</v>
      </c>
      <c r="E1292" s="8">
        <v>5431</v>
      </c>
      <c r="F1292" t="s">
        <v>8220</v>
      </c>
      <c r="G1292" t="s">
        <v>8223</v>
      </c>
      <c r="H1292" t="s">
        <v>8245</v>
      </c>
      <c r="I1292">
        <v>1448517816</v>
      </c>
      <c r="J1292">
        <v>1445922216</v>
      </c>
      <c r="K1292" t="b">
        <v>0</v>
      </c>
      <c r="L1292">
        <v>47</v>
      </c>
      <c r="M1292" t="b">
        <v>0</v>
      </c>
      <c r="N1292" t="s">
        <v>8285</v>
      </c>
      <c r="O1292">
        <f t="shared" si="100"/>
        <v>32</v>
      </c>
      <c r="P1292">
        <f t="shared" si="101"/>
        <v>115.55</v>
      </c>
      <c r="Q1292" s="11" t="s">
        <v>8320</v>
      </c>
      <c r="R1292" t="s">
        <v>8339</v>
      </c>
      <c r="S1292" s="15">
        <f t="shared" si="102"/>
        <v>42304.210833333331</v>
      </c>
      <c r="T1292" s="15">
        <f t="shared" si="103"/>
        <v>42334.252500000002</v>
      </c>
      <c r="U1292">
        <f t="shared" si="104"/>
        <v>2015</v>
      </c>
    </row>
    <row r="1293" spans="1:21" ht="48" hidden="1" x14ac:dyDescent="0.2">
      <c r="A1293">
        <v>1432</v>
      </c>
      <c r="B1293" s="3" t="s">
        <v>1433</v>
      </c>
      <c r="C1293" s="3" t="s">
        <v>5542</v>
      </c>
      <c r="D1293" s="6">
        <v>40000</v>
      </c>
      <c r="E1293" s="8">
        <v>0</v>
      </c>
      <c r="F1293" t="s">
        <v>8220</v>
      </c>
      <c r="G1293" t="s">
        <v>8223</v>
      </c>
      <c r="H1293" t="s">
        <v>8245</v>
      </c>
      <c r="I1293">
        <v>1437417828</v>
      </c>
      <c r="J1293">
        <v>1434825828</v>
      </c>
      <c r="K1293" t="b">
        <v>0</v>
      </c>
      <c r="L1293">
        <v>0</v>
      </c>
      <c r="M1293" t="b">
        <v>0</v>
      </c>
      <c r="N1293" t="s">
        <v>8285</v>
      </c>
      <c r="O1293">
        <f t="shared" si="100"/>
        <v>0</v>
      </c>
      <c r="P1293">
        <f t="shared" si="101"/>
        <v>0</v>
      </c>
      <c r="Q1293" s="11" t="s">
        <v>8320</v>
      </c>
      <c r="R1293" t="s">
        <v>8339</v>
      </c>
      <c r="S1293" s="15">
        <f t="shared" si="102"/>
        <v>42175.780416666668</v>
      </c>
      <c r="T1293" s="15">
        <f t="shared" si="103"/>
        <v>42205.780416666668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1437</v>
      </c>
      <c r="B1295" s="3" t="s">
        <v>1438</v>
      </c>
      <c r="C1295" s="3" t="s">
        <v>5547</v>
      </c>
      <c r="D1295" s="6">
        <v>3000</v>
      </c>
      <c r="E1295" s="8">
        <v>807</v>
      </c>
      <c r="F1295" t="s">
        <v>8220</v>
      </c>
      <c r="G1295" t="s">
        <v>8223</v>
      </c>
      <c r="H1295" t="s">
        <v>8245</v>
      </c>
      <c r="I1295">
        <v>1405227540</v>
      </c>
      <c r="J1295">
        <v>1402058739</v>
      </c>
      <c r="K1295" t="b">
        <v>0</v>
      </c>
      <c r="L1295">
        <v>22</v>
      </c>
      <c r="M1295" t="b">
        <v>0</v>
      </c>
      <c r="N1295" t="s">
        <v>8285</v>
      </c>
      <c r="O1295">
        <f t="shared" si="100"/>
        <v>27</v>
      </c>
      <c r="P1295">
        <f t="shared" si="101"/>
        <v>36.68</v>
      </c>
      <c r="Q1295" s="11" t="s">
        <v>8320</v>
      </c>
      <c r="R1295" t="s">
        <v>8339</v>
      </c>
      <c r="S1295" s="15">
        <f t="shared" si="102"/>
        <v>41796.531701388885</v>
      </c>
      <c r="T1295" s="15">
        <f t="shared" si="103"/>
        <v>41833.207638888889</v>
      </c>
      <c r="U1295">
        <f t="shared" si="104"/>
        <v>2014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1442</v>
      </c>
      <c r="B1299" s="3" t="s">
        <v>1443</v>
      </c>
      <c r="C1299" s="3" t="s">
        <v>5552</v>
      </c>
      <c r="D1299" s="6">
        <v>1500</v>
      </c>
      <c r="E1299" s="8">
        <v>0</v>
      </c>
      <c r="F1299" t="s">
        <v>8220</v>
      </c>
      <c r="G1299" t="s">
        <v>8223</v>
      </c>
      <c r="H1299" t="s">
        <v>8245</v>
      </c>
      <c r="I1299">
        <v>1464190158</v>
      </c>
      <c r="J1299">
        <v>1461598158</v>
      </c>
      <c r="K1299" t="b">
        <v>0</v>
      </c>
      <c r="L1299">
        <v>0</v>
      </c>
      <c r="M1299" t="b">
        <v>0</v>
      </c>
      <c r="N1299" t="s">
        <v>8285</v>
      </c>
      <c r="O1299">
        <f t="shared" si="100"/>
        <v>0</v>
      </c>
      <c r="P1299">
        <f t="shared" si="101"/>
        <v>0</v>
      </c>
      <c r="Q1299" s="11" t="s">
        <v>8320</v>
      </c>
      <c r="R1299" t="s">
        <v>8339</v>
      </c>
      <c r="S1299" s="15">
        <f t="shared" si="102"/>
        <v>42485.64534722222</v>
      </c>
      <c r="T1299" s="15">
        <f t="shared" si="103"/>
        <v>42515.64534722222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32" hidden="1" x14ac:dyDescent="0.2">
      <c r="A1301">
        <v>1447</v>
      </c>
      <c r="B1301" s="3" t="s">
        <v>1448</v>
      </c>
      <c r="C1301" s="3" t="s">
        <v>5557</v>
      </c>
      <c r="D1301" s="6">
        <v>500000</v>
      </c>
      <c r="E1301" s="8">
        <v>75</v>
      </c>
      <c r="F1301" t="s">
        <v>8220</v>
      </c>
      <c r="G1301" t="s">
        <v>8223</v>
      </c>
      <c r="H1301" t="s">
        <v>8245</v>
      </c>
      <c r="I1301">
        <v>1467999134</v>
      </c>
      <c r="J1301">
        <v>1465407134</v>
      </c>
      <c r="K1301" t="b">
        <v>0</v>
      </c>
      <c r="L1301">
        <v>3</v>
      </c>
      <c r="M1301" t="b">
        <v>0</v>
      </c>
      <c r="N1301" t="s">
        <v>8285</v>
      </c>
      <c r="O1301">
        <f t="shared" si="100"/>
        <v>0</v>
      </c>
      <c r="P1301">
        <f t="shared" si="101"/>
        <v>25</v>
      </c>
      <c r="Q1301" s="11" t="s">
        <v>8320</v>
      </c>
      <c r="R1301" t="s">
        <v>8339</v>
      </c>
      <c r="S1301" s="15">
        <f t="shared" si="102"/>
        <v>42529.730717592596</v>
      </c>
      <c r="T1301" s="15">
        <f t="shared" si="103"/>
        <v>42559.730717592596</v>
      </c>
      <c r="U1301">
        <f t="shared" si="104"/>
        <v>2016</v>
      </c>
    </row>
    <row r="1302" spans="1:21" ht="48" hidden="1" x14ac:dyDescent="0.2">
      <c r="A1302">
        <v>1449</v>
      </c>
      <c r="B1302" s="3" t="s">
        <v>1450</v>
      </c>
      <c r="C1302" s="3" t="s">
        <v>5559</v>
      </c>
      <c r="D1302" s="6">
        <v>8888</v>
      </c>
      <c r="E1302" s="8">
        <v>0</v>
      </c>
      <c r="F1302" t="s">
        <v>8220</v>
      </c>
      <c r="G1302" t="s">
        <v>8223</v>
      </c>
      <c r="H1302" t="s">
        <v>8245</v>
      </c>
      <c r="I1302">
        <v>1431286105</v>
      </c>
      <c r="J1302">
        <v>1427138905</v>
      </c>
      <c r="K1302" t="b">
        <v>0</v>
      </c>
      <c r="L1302">
        <v>0</v>
      </c>
      <c r="M1302" t="b">
        <v>0</v>
      </c>
      <c r="N1302" t="s">
        <v>8285</v>
      </c>
      <c r="O1302">
        <f t="shared" si="100"/>
        <v>0</v>
      </c>
      <c r="P1302">
        <f t="shared" si="101"/>
        <v>0</v>
      </c>
      <c r="Q1302" s="11" t="s">
        <v>8320</v>
      </c>
      <c r="R1302" t="s">
        <v>8339</v>
      </c>
      <c r="S1302" s="15">
        <f t="shared" si="102"/>
        <v>42086.811400462961</v>
      </c>
      <c r="T1302" s="15">
        <f t="shared" si="103"/>
        <v>42134.811400462961</v>
      </c>
      <c r="U1302">
        <f t="shared" si="104"/>
        <v>2015</v>
      </c>
    </row>
    <row r="1303" spans="1:21" ht="48" hidden="1" x14ac:dyDescent="0.2">
      <c r="A1303">
        <v>1450</v>
      </c>
      <c r="B1303" s="3" t="s">
        <v>1451</v>
      </c>
      <c r="C1303" s="3" t="s">
        <v>5560</v>
      </c>
      <c r="D1303" s="6">
        <v>100000</v>
      </c>
      <c r="E1303" s="8">
        <v>1</v>
      </c>
      <c r="F1303" t="s">
        <v>8220</v>
      </c>
      <c r="G1303" t="s">
        <v>8223</v>
      </c>
      <c r="H1303" t="s">
        <v>8245</v>
      </c>
      <c r="I1303">
        <v>1455941197</v>
      </c>
      <c r="J1303">
        <v>1453349197</v>
      </c>
      <c r="K1303" t="b">
        <v>0</v>
      </c>
      <c r="L1303">
        <v>1</v>
      </c>
      <c r="M1303" t="b">
        <v>0</v>
      </c>
      <c r="N1303" t="s">
        <v>8285</v>
      </c>
      <c r="O1303">
        <f t="shared" si="100"/>
        <v>0</v>
      </c>
      <c r="P1303">
        <f t="shared" si="101"/>
        <v>1</v>
      </c>
      <c r="Q1303" s="11" t="s">
        <v>8320</v>
      </c>
      <c r="R1303" t="s">
        <v>8339</v>
      </c>
      <c r="S1303" s="15">
        <f t="shared" si="102"/>
        <v>42390.171261574069</v>
      </c>
      <c r="T1303" s="15">
        <f t="shared" si="103"/>
        <v>42420.171261574069</v>
      </c>
      <c r="U1303">
        <f t="shared" si="104"/>
        <v>2016</v>
      </c>
    </row>
    <row r="1304" spans="1:21" ht="48" hidden="1" x14ac:dyDescent="0.2">
      <c r="A1304">
        <v>1482</v>
      </c>
      <c r="B1304" s="3" t="s">
        <v>1483</v>
      </c>
      <c r="C1304" s="3" t="s">
        <v>5592</v>
      </c>
      <c r="D1304" s="6">
        <v>5000</v>
      </c>
      <c r="E1304" s="8">
        <v>5</v>
      </c>
      <c r="F1304" t="s">
        <v>8220</v>
      </c>
      <c r="G1304" t="s">
        <v>8223</v>
      </c>
      <c r="H1304" t="s">
        <v>8245</v>
      </c>
      <c r="I1304">
        <v>1347004260</v>
      </c>
      <c r="J1304">
        <v>1345062936</v>
      </c>
      <c r="K1304" t="b">
        <v>0</v>
      </c>
      <c r="L1304">
        <v>1</v>
      </c>
      <c r="M1304" t="b">
        <v>0</v>
      </c>
      <c r="N1304" t="s">
        <v>8273</v>
      </c>
      <c r="O1304">
        <f t="shared" si="100"/>
        <v>0</v>
      </c>
      <c r="P1304">
        <f t="shared" si="101"/>
        <v>5</v>
      </c>
      <c r="Q1304" s="11" t="s">
        <v>8320</v>
      </c>
      <c r="R1304" t="s">
        <v>8322</v>
      </c>
      <c r="S1304" s="15">
        <f t="shared" si="102"/>
        <v>41136.85805555556</v>
      </c>
      <c r="T1304" s="15">
        <f t="shared" si="103"/>
        <v>41159.32708333333</v>
      </c>
      <c r="U1304">
        <f t="shared" si="104"/>
        <v>2012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ref="O1314:O1377" si="105">ROUND(E1314/D1314*100,0)</f>
        <v>1</v>
      </c>
      <c r="P1314">
        <f t="shared" ref="P1314:P1377" si="106">IFERROR(ROUND(E1314/L1314,2),0)</f>
        <v>28</v>
      </c>
      <c r="Q1314" s="11" t="s">
        <v>8317</v>
      </c>
      <c r="R1314" t="s">
        <v>8319</v>
      </c>
      <c r="S1314" s="15">
        <f t="shared" ref="S1314:S1377" si="107">(((J1314/60)/60)/24)+DATE(1970,1,1)</f>
        <v>42082.702800925923</v>
      </c>
      <c r="T1314" s="15">
        <f t="shared" ref="T1314:T1377" si="108">(((I1314/60)/60)/24)+DATE(1970,1,1)</f>
        <v>42112.702800925923</v>
      </c>
      <c r="U1314">
        <f t="shared" ref="U1314:U1377" si="109">YEAR(S:S)</f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s="11" t="s">
        <v>8317</v>
      </c>
      <c r="R1315" t="s">
        <v>8319</v>
      </c>
      <c r="S1315" s="15">
        <f t="shared" si="107"/>
        <v>42402.709652777776</v>
      </c>
      <c r="T1315" s="15">
        <f t="shared" si="108"/>
        <v>42432.709652777776</v>
      </c>
      <c r="U1315">
        <f t="shared" si="109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s="11" t="s">
        <v>8317</v>
      </c>
      <c r="R1316" t="s">
        <v>8319</v>
      </c>
      <c r="S1316" s="15">
        <f t="shared" si="107"/>
        <v>42604.669675925921</v>
      </c>
      <c r="T1316" s="15">
        <f t="shared" si="108"/>
        <v>42664.669675925921</v>
      </c>
      <c r="U1316">
        <f t="shared" si="109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s="11" t="s">
        <v>8317</v>
      </c>
      <c r="R1317" t="s">
        <v>8319</v>
      </c>
      <c r="S1317" s="15">
        <f t="shared" si="107"/>
        <v>42278.498240740737</v>
      </c>
      <c r="T1317" s="15">
        <f t="shared" si="108"/>
        <v>42314.041666666672</v>
      </c>
      <c r="U1317">
        <f t="shared" si="109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s="11" t="s">
        <v>8317</v>
      </c>
      <c r="R1318" t="s">
        <v>8319</v>
      </c>
      <c r="S1318" s="15">
        <f t="shared" si="107"/>
        <v>42393.961909722217</v>
      </c>
      <c r="T1318" s="15">
        <f t="shared" si="108"/>
        <v>42428.961909722217</v>
      </c>
      <c r="U1318">
        <f t="shared" si="109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s="11" t="s">
        <v>8317</v>
      </c>
      <c r="R1319" t="s">
        <v>8319</v>
      </c>
      <c r="S1319" s="15">
        <f t="shared" si="107"/>
        <v>42520.235486111109</v>
      </c>
      <c r="T1319" s="15">
        <f t="shared" si="108"/>
        <v>42572.583333333328</v>
      </c>
      <c r="U1319">
        <f t="shared" si="109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s="11" t="s">
        <v>8317</v>
      </c>
      <c r="R1320" t="s">
        <v>8319</v>
      </c>
      <c r="S1320" s="15">
        <f t="shared" si="107"/>
        <v>41985.043657407412</v>
      </c>
      <c r="T1320" s="15">
        <f t="shared" si="108"/>
        <v>42015.043657407412</v>
      </c>
      <c r="U1320">
        <f t="shared" si="109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 s="11" t="s">
        <v>8317</v>
      </c>
      <c r="R1321" t="s">
        <v>8319</v>
      </c>
      <c r="S1321" s="15">
        <f t="shared" si="107"/>
        <v>41816.812094907407</v>
      </c>
      <c r="T1321" s="15">
        <f t="shared" si="108"/>
        <v>41831.666666666664</v>
      </c>
      <c r="U1321">
        <f t="shared" si="109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s="11" t="s">
        <v>8317</v>
      </c>
      <c r="R1322" t="s">
        <v>8319</v>
      </c>
      <c r="S1322" s="15">
        <f t="shared" si="107"/>
        <v>42705.690347222218</v>
      </c>
      <c r="T1322" s="15">
        <f t="shared" si="108"/>
        <v>42734.958333333328</v>
      </c>
      <c r="U1322">
        <f t="shared" si="109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s="11" t="s">
        <v>8317</v>
      </c>
      <c r="R1323" t="s">
        <v>8319</v>
      </c>
      <c r="S1323" s="15">
        <f t="shared" si="107"/>
        <v>42697.74927083333</v>
      </c>
      <c r="T1323" s="15">
        <f t="shared" si="108"/>
        <v>42727.74927083333</v>
      </c>
      <c r="U1323">
        <f t="shared" si="109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 s="11" t="s">
        <v>8317</v>
      </c>
      <c r="R1324" t="s">
        <v>8319</v>
      </c>
      <c r="S1324" s="15">
        <f t="shared" si="107"/>
        <v>42115.656539351854</v>
      </c>
      <c r="T1324" s="15">
        <f t="shared" si="108"/>
        <v>42145.656539351854</v>
      </c>
      <c r="U1324">
        <f t="shared" si="109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s="11" t="s">
        <v>8317</v>
      </c>
      <c r="R1325" t="s">
        <v>8319</v>
      </c>
      <c r="S1325" s="15">
        <f t="shared" si="107"/>
        <v>42451.698449074072</v>
      </c>
      <c r="T1325" s="15">
        <f t="shared" si="108"/>
        <v>42486.288194444445</v>
      </c>
      <c r="U1325">
        <f t="shared" si="109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s="11" t="s">
        <v>8317</v>
      </c>
      <c r="R1326" t="s">
        <v>8319</v>
      </c>
      <c r="S1326" s="15">
        <f t="shared" si="107"/>
        <v>42626.633703703701</v>
      </c>
      <c r="T1326" s="15">
        <f t="shared" si="108"/>
        <v>42656.633703703701</v>
      </c>
      <c r="U1326">
        <f t="shared" si="109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s="11" t="s">
        <v>8317</v>
      </c>
      <c r="R1327" t="s">
        <v>8319</v>
      </c>
      <c r="S1327" s="15">
        <f t="shared" si="107"/>
        <v>42704.086053240739</v>
      </c>
      <c r="T1327" s="15">
        <f t="shared" si="108"/>
        <v>42734.086053240739</v>
      </c>
      <c r="U1327">
        <f t="shared" si="109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s="11" t="s">
        <v>8317</v>
      </c>
      <c r="R1328" t="s">
        <v>8319</v>
      </c>
      <c r="S1328" s="15">
        <f t="shared" si="107"/>
        <v>41974.791990740734</v>
      </c>
      <c r="T1328" s="15">
        <f t="shared" si="108"/>
        <v>42019.791990740734</v>
      </c>
      <c r="U1328">
        <f t="shared" si="109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s="11" t="s">
        <v>8317</v>
      </c>
      <c r="R1329" t="s">
        <v>8319</v>
      </c>
      <c r="S1329" s="15">
        <f t="shared" si="107"/>
        <v>42123.678645833337</v>
      </c>
      <c r="T1329" s="15">
        <f t="shared" si="108"/>
        <v>42153.678645833337</v>
      </c>
      <c r="U1329">
        <f t="shared" si="109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s="11" t="s">
        <v>8317</v>
      </c>
      <c r="R1330" t="s">
        <v>8319</v>
      </c>
      <c r="S1330" s="15">
        <f t="shared" si="107"/>
        <v>42612.642754629633</v>
      </c>
      <c r="T1330" s="15">
        <f t="shared" si="108"/>
        <v>42657.642754629633</v>
      </c>
      <c r="U1330">
        <f t="shared" si="109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s="11" t="s">
        <v>8317</v>
      </c>
      <c r="R1331" t="s">
        <v>8319</v>
      </c>
      <c r="S1331" s="15">
        <f t="shared" si="107"/>
        <v>41935.221585648149</v>
      </c>
      <c r="T1331" s="15">
        <f t="shared" si="108"/>
        <v>41975.263252314813</v>
      </c>
      <c r="U1331">
        <f t="shared" si="109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s="11" t="s">
        <v>8317</v>
      </c>
      <c r="R1332" t="s">
        <v>8319</v>
      </c>
      <c r="S1332" s="15">
        <f t="shared" si="107"/>
        <v>42522.276724537034</v>
      </c>
      <c r="T1332" s="15">
        <f t="shared" si="108"/>
        <v>42553.166666666672</v>
      </c>
      <c r="U1332">
        <f t="shared" si="109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s="11" t="s">
        <v>8317</v>
      </c>
      <c r="R1333" t="s">
        <v>8319</v>
      </c>
      <c r="S1333" s="15">
        <f t="shared" si="107"/>
        <v>42569.50409722222</v>
      </c>
      <c r="T1333" s="15">
        <f t="shared" si="108"/>
        <v>42599.50409722222</v>
      </c>
      <c r="U1333">
        <f t="shared" si="109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6"/>
        <v>0</v>
      </c>
      <c r="Q1334" s="11" t="s">
        <v>8317</v>
      </c>
      <c r="R1334" t="s">
        <v>8319</v>
      </c>
      <c r="S1334" s="15">
        <f t="shared" si="107"/>
        <v>42732.060277777782</v>
      </c>
      <c r="T1334" s="15">
        <f t="shared" si="108"/>
        <v>42762.060277777782</v>
      </c>
      <c r="U1334">
        <f t="shared" si="109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6"/>
        <v>0</v>
      </c>
      <c r="Q1335" s="11" t="s">
        <v>8317</v>
      </c>
      <c r="R1335" t="s">
        <v>8319</v>
      </c>
      <c r="S1335" s="15">
        <f t="shared" si="107"/>
        <v>41806.106770833336</v>
      </c>
      <c r="T1335" s="15">
        <f t="shared" si="108"/>
        <v>41836.106770833336</v>
      </c>
      <c r="U1335">
        <f t="shared" si="109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s="11" t="s">
        <v>8317</v>
      </c>
      <c r="R1336" t="s">
        <v>8319</v>
      </c>
      <c r="S1336" s="15">
        <f t="shared" si="107"/>
        <v>42410.774155092593</v>
      </c>
      <c r="T1336" s="15">
        <f t="shared" si="108"/>
        <v>42440.774155092593</v>
      </c>
      <c r="U1336">
        <f t="shared" si="109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s="11" t="s">
        <v>8317</v>
      </c>
      <c r="R1337" t="s">
        <v>8319</v>
      </c>
      <c r="S1337" s="15">
        <f t="shared" si="107"/>
        <v>42313.936365740738</v>
      </c>
      <c r="T1337" s="15">
        <f t="shared" si="108"/>
        <v>42343.936365740738</v>
      </c>
      <c r="U1337">
        <f t="shared" si="109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s="11" t="s">
        <v>8317</v>
      </c>
      <c r="R1338" t="s">
        <v>8319</v>
      </c>
      <c r="S1338" s="15">
        <f t="shared" si="107"/>
        <v>41955.863750000004</v>
      </c>
      <c r="T1338" s="15">
        <f t="shared" si="108"/>
        <v>41990.863750000004</v>
      </c>
      <c r="U1338">
        <f t="shared" si="109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s="11" t="s">
        <v>8317</v>
      </c>
      <c r="R1339" t="s">
        <v>8319</v>
      </c>
      <c r="S1339" s="15">
        <f t="shared" si="107"/>
        <v>42767.577303240745</v>
      </c>
      <c r="T1339" s="15">
        <f t="shared" si="108"/>
        <v>42797.577303240745</v>
      </c>
      <c r="U1339">
        <f t="shared" si="109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s="11" t="s">
        <v>8317</v>
      </c>
      <c r="R1340" t="s">
        <v>8319</v>
      </c>
      <c r="S1340" s="15">
        <f t="shared" si="107"/>
        <v>42188.803622685184</v>
      </c>
      <c r="T1340" s="15">
        <f t="shared" si="108"/>
        <v>42218.803622685184</v>
      </c>
      <c r="U1340">
        <f t="shared" si="109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s="11" t="s">
        <v>8317</v>
      </c>
      <c r="R1341" t="s">
        <v>8319</v>
      </c>
      <c r="S1341" s="15">
        <f t="shared" si="107"/>
        <v>41936.647164351853</v>
      </c>
      <c r="T1341" s="15">
        <f t="shared" si="108"/>
        <v>41981.688831018517</v>
      </c>
      <c r="U1341">
        <f t="shared" si="109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6"/>
        <v>0</v>
      </c>
      <c r="Q1342" s="11" t="s">
        <v>8317</v>
      </c>
      <c r="R1342" t="s">
        <v>8319</v>
      </c>
      <c r="S1342" s="15">
        <f t="shared" si="107"/>
        <v>41836.595520833333</v>
      </c>
      <c r="T1342" s="15">
        <f t="shared" si="108"/>
        <v>41866.595520833333</v>
      </c>
      <c r="U1342">
        <f t="shared" si="109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 s="11" t="s">
        <v>8317</v>
      </c>
      <c r="R1343" t="s">
        <v>8319</v>
      </c>
      <c r="S1343" s="15">
        <f t="shared" si="107"/>
        <v>42612.624039351853</v>
      </c>
      <c r="T1343" s="15">
        <f t="shared" si="108"/>
        <v>42644.624039351853</v>
      </c>
      <c r="U1343">
        <f t="shared" si="109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s="11" t="s">
        <v>8317</v>
      </c>
      <c r="R1344" t="s">
        <v>8319</v>
      </c>
      <c r="S1344" s="15">
        <f t="shared" si="107"/>
        <v>42172.816423611104</v>
      </c>
      <c r="T1344" s="15">
        <f t="shared" si="108"/>
        <v>42202.816423611104</v>
      </c>
      <c r="U1344">
        <f t="shared" si="109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s="11" t="s">
        <v>8317</v>
      </c>
      <c r="R1345" t="s">
        <v>8319</v>
      </c>
      <c r="S1345" s="15">
        <f t="shared" si="107"/>
        <v>42542.526423611111</v>
      </c>
      <c r="T1345" s="15">
        <f t="shared" si="108"/>
        <v>42601.165972222225</v>
      </c>
      <c r="U1345">
        <f t="shared" si="109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s="11" t="s">
        <v>8320</v>
      </c>
      <c r="R1346" t="s">
        <v>8321</v>
      </c>
      <c r="S1346" s="15">
        <f t="shared" si="107"/>
        <v>42522.789803240739</v>
      </c>
      <c r="T1346" s="15">
        <f t="shared" si="108"/>
        <v>42551.789803240739</v>
      </c>
      <c r="U1346">
        <f t="shared" si="109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si="109"/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ref="O1378:O1441" si="110">ROUND(E1378/D1378*100,0)</f>
        <v>252</v>
      </c>
      <c r="P1378">
        <f t="shared" ref="P1378:P1441" si="111">IFERROR(ROUND(E1378/L1378,2),0)</f>
        <v>55.61</v>
      </c>
      <c r="Q1378" s="11" t="s">
        <v>8323</v>
      </c>
      <c r="R1378" t="s">
        <v>8324</v>
      </c>
      <c r="S1378" s="15">
        <f t="shared" ref="S1378:S1441" si="112">(((J1378/60)/60)/24)+DATE(1970,1,1)</f>
        <v>42677.669050925921</v>
      </c>
      <c r="T1378" s="15">
        <f t="shared" ref="T1378:T1441" si="113">(((I1378/60)/60)/24)+DATE(1970,1,1)</f>
        <v>42707.710717592592</v>
      </c>
      <c r="U1378">
        <f t="shared" ref="U1378:U1441" si="114">YEAR(S:S)</f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s="11" t="s">
        <v>8323</v>
      </c>
      <c r="R1379" t="s">
        <v>8324</v>
      </c>
      <c r="S1379" s="15">
        <f t="shared" si="112"/>
        <v>42747.219560185185</v>
      </c>
      <c r="T1379" s="15">
        <f t="shared" si="113"/>
        <v>42769.174305555556</v>
      </c>
      <c r="U1379">
        <f t="shared" si="114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 s="11" t="s">
        <v>8323</v>
      </c>
      <c r="R1380" t="s">
        <v>8324</v>
      </c>
      <c r="S1380" s="15">
        <f t="shared" si="112"/>
        <v>42568.759374999994</v>
      </c>
      <c r="T1380" s="15">
        <f t="shared" si="113"/>
        <v>42583.759374999994</v>
      </c>
      <c r="U1380">
        <f t="shared" si="114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s="11" t="s">
        <v>8323</v>
      </c>
      <c r="R1381" t="s">
        <v>8324</v>
      </c>
      <c r="S1381" s="15">
        <f t="shared" si="112"/>
        <v>42130.491620370376</v>
      </c>
      <c r="T1381" s="15">
        <f t="shared" si="113"/>
        <v>42160.491620370376</v>
      </c>
      <c r="U1381">
        <f t="shared" si="114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s="11" t="s">
        <v>8323</v>
      </c>
      <c r="R1382" t="s">
        <v>8324</v>
      </c>
      <c r="S1382" s="15">
        <f t="shared" si="112"/>
        <v>42141.762800925921</v>
      </c>
      <c r="T1382" s="15">
        <f t="shared" si="113"/>
        <v>42164.083333333328</v>
      </c>
      <c r="U1382">
        <f t="shared" si="114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s="11" t="s">
        <v>8323</v>
      </c>
      <c r="R1383" t="s">
        <v>8324</v>
      </c>
      <c r="S1383" s="15">
        <f t="shared" si="112"/>
        <v>42703.214409722219</v>
      </c>
      <c r="T1383" s="15">
        <f t="shared" si="113"/>
        <v>42733.214409722219</v>
      </c>
      <c r="U1383">
        <f t="shared" si="114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s="11" t="s">
        <v>8323</v>
      </c>
      <c r="R1384" t="s">
        <v>8324</v>
      </c>
      <c r="S1384" s="15">
        <f t="shared" si="112"/>
        <v>41370.800185185188</v>
      </c>
      <c r="T1384" s="15">
        <f t="shared" si="113"/>
        <v>41400.800185185188</v>
      </c>
      <c r="U1384">
        <f t="shared" si="114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s="11" t="s">
        <v>8323</v>
      </c>
      <c r="R1385" t="s">
        <v>8324</v>
      </c>
      <c r="S1385" s="15">
        <f t="shared" si="112"/>
        <v>42707.074976851851</v>
      </c>
      <c r="T1385" s="15">
        <f t="shared" si="113"/>
        <v>42727.074976851851</v>
      </c>
      <c r="U1385">
        <f t="shared" si="114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s="11" t="s">
        <v>8323</v>
      </c>
      <c r="R1386" t="s">
        <v>8324</v>
      </c>
      <c r="S1386" s="15">
        <f t="shared" si="112"/>
        <v>42160.735208333332</v>
      </c>
      <c r="T1386" s="15">
        <f t="shared" si="113"/>
        <v>42190.735208333332</v>
      </c>
      <c r="U1386">
        <f t="shared" si="114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s="11" t="s">
        <v>8323</v>
      </c>
      <c r="R1387" t="s">
        <v>8324</v>
      </c>
      <c r="S1387" s="15">
        <f t="shared" si="112"/>
        <v>42433.688900462963</v>
      </c>
      <c r="T1387" s="15">
        <f t="shared" si="113"/>
        <v>42489.507638888885</v>
      </c>
      <c r="U1387">
        <f t="shared" si="114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s="11" t="s">
        <v>8323</v>
      </c>
      <c r="R1388" t="s">
        <v>8324</v>
      </c>
      <c r="S1388" s="15">
        <f t="shared" si="112"/>
        <v>42184.646863425922</v>
      </c>
      <c r="T1388" s="15">
        <f t="shared" si="113"/>
        <v>42214.646863425922</v>
      </c>
      <c r="U1388">
        <f t="shared" si="114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s="11" t="s">
        <v>8323</v>
      </c>
      <c r="R1389" t="s">
        <v>8324</v>
      </c>
      <c r="S1389" s="15">
        <f t="shared" si="112"/>
        <v>42126.92123842593</v>
      </c>
      <c r="T1389" s="15">
        <f t="shared" si="113"/>
        <v>42158.1875</v>
      </c>
      <c r="U1389">
        <f t="shared" si="114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s="11" t="s">
        <v>8323</v>
      </c>
      <c r="R1390" t="s">
        <v>8324</v>
      </c>
      <c r="S1390" s="15">
        <f t="shared" si="112"/>
        <v>42634.614780092597</v>
      </c>
      <c r="T1390" s="15">
        <f t="shared" si="113"/>
        <v>42660.676388888889</v>
      </c>
      <c r="U1390">
        <f t="shared" si="114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 s="11" t="s">
        <v>8323</v>
      </c>
      <c r="R1391" t="s">
        <v>8324</v>
      </c>
      <c r="S1391" s="15">
        <f t="shared" si="112"/>
        <v>42565.480983796297</v>
      </c>
      <c r="T1391" s="15">
        <f t="shared" si="113"/>
        <v>42595.480983796297</v>
      </c>
      <c r="U1391">
        <f t="shared" si="114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s="11" t="s">
        <v>8323</v>
      </c>
      <c r="R1392" t="s">
        <v>8324</v>
      </c>
      <c r="S1392" s="15">
        <f t="shared" si="112"/>
        <v>42087.803310185183</v>
      </c>
      <c r="T1392" s="15">
        <f t="shared" si="113"/>
        <v>42121.716666666667</v>
      </c>
      <c r="U1392">
        <f t="shared" si="114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s="11" t="s">
        <v>8323</v>
      </c>
      <c r="R1393" t="s">
        <v>8324</v>
      </c>
      <c r="S1393" s="15">
        <f t="shared" si="112"/>
        <v>42193.650671296295</v>
      </c>
      <c r="T1393" s="15">
        <f t="shared" si="113"/>
        <v>42238.207638888889</v>
      </c>
      <c r="U1393">
        <f t="shared" si="114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s="11" t="s">
        <v>8323</v>
      </c>
      <c r="R1394" t="s">
        <v>8324</v>
      </c>
      <c r="S1394" s="15">
        <f t="shared" si="112"/>
        <v>42401.154930555553</v>
      </c>
      <c r="T1394" s="15">
        <f t="shared" si="113"/>
        <v>42432.154930555553</v>
      </c>
      <c r="U1394">
        <f t="shared" si="114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s="11" t="s">
        <v>8323</v>
      </c>
      <c r="R1395" t="s">
        <v>8324</v>
      </c>
      <c r="S1395" s="15">
        <f t="shared" si="112"/>
        <v>42553.681979166664</v>
      </c>
      <c r="T1395" s="15">
        <f t="shared" si="113"/>
        <v>42583.681979166664</v>
      </c>
      <c r="U1395">
        <f t="shared" si="114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s="11" t="s">
        <v>8323</v>
      </c>
      <c r="R1396" t="s">
        <v>8324</v>
      </c>
      <c r="S1396" s="15">
        <f t="shared" si="112"/>
        <v>42752.144976851851</v>
      </c>
      <c r="T1396" s="15">
        <f t="shared" si="113"/>
        <v>42795.125</v>
      </c>
      <c r="U1396">
        <f t="shared" si="114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s="11" t="s">
        <v>8323</v>
      </c>
      <c r="R1397" t="s">
        <v>8324</v>
      </c>
      <c r="S1397" s="15">
        <f t="shared" si="112"/>
        <v>42719.90834490741</v>
      </c>
      <c r="T1397" s="15">
        <f t="shared" si="113"/>
        <v>42749.90834490741</v>
      </c>
      <c r="U1397">
        <f t="shared" si="114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s="11" t="s">
        <v>8323</v>
      </c>
      <c r="R1398" t="s">
        <v>8324</v>
      </c>
      <c r="S1398" s="15">
        <f t="shared" si="112"/>
        <v>42018.99863425926</v>
      </c>
      <c r="T1398" s="15">
        <f t="shared" si="113"/>
        <v>42048.99863425926</v>
      </c>
      <c r="U1398">
        <f t="shared" si="114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s="11" t="s">
        <v>8323</v>
      </c>
      <c r="R1399" t="s">
        <v>8324</v>
      </c>
      <c r="S1399" s="15">
        <f t="shared" si="112"/>
        <v>42640.917939814812</v>
      </c>
      <c r="T1399" s="15">
        <f t="shared" si="113"/>
        <v>42670.888194444444</v>
      </c>
      <c r="U1399">
        <f t="shared" si="114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s="11" t="s">
        <v>8323</v>
      </c>
      <c r="R1400" t="s">
        <v>8324</v>
      </c>
      <c r="S1400" s="15">
        <f t="shared" si="112"/>
        <v>42526.874236111107</v>
      </c>
      <c r="T1400" s="15">
        <f t="shared" si="113"/>
        <v>42556.874236111107</v>
      </c>
      <c r="U1400">
        <f t="shared" si="114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s="11" t="s">
        <v>8323</v>
      </c>
      <c r="R1401" t="s">
        <v>8324</v>
      </c>
      <c r="S1401" s="15">
        <f t="shared" si="112"/>
        <v>41889.004317129627</v>
      </c>
      <c r="T1401" s="15">
        <f t="shared" si="113"/>
        <v>41919.004317129627</v>
      </c>
      <c r="U1401">
        <f t="shared" si="114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 s="11" t="s">
        <v>8323</v>
      </c>
      <c r="R1402" t="s">
        <v>8324</v>
      </c>
      <c r="S1402" s="15">
        <f t="shared" si="112"/>
        <v>42498.341122685189</v>
      </c>
      <c r="T1402" s="15">
        <f t="shared" si="113"/>
        <v>42533.229166666672</v>
      </c>
      <c r="U1402">
        <f t="shared" si="114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s="11" t="s">
        <v>8323</v>
      </c>
      <c r="R1403" t="s">
        <v>8324</v>
      </c>
      <c r="S1403" s="15">
        <f t="shared" si="112"/>
        <v>41399.99622685185</v>
      </c>
      <c r="T1403" s="15">
        <f t="shared" si="113"/>
        <v>41420.99622685185</v>
      </c>
      <c r="U1403">
        <f t="shared" si="114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s="11" t="s">
        <v>8323</v>
      </c>
      <c r="R1404" t="s">
        <v>8324</v>
      </c>
      <c r="S1404" s="15">
        <f t="shared" si="112"/>
        <v>42065.053368055553</v>
      </c>
      <c r="T1404" s="15">
        <f t="shared" si="113"/>
        <v>42125.011701388896</v>
      </c>
      <c r="U1404">
        <f t="shared" si="114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s="11" t="s">
        <v>8323</v>
      </c>
      <c r="R1405" t="s">
        <v>8324</v>
      </c>
      <c r="S1405" s="15">
        <f t="shared" si="112"/>
        <v>41451.062905092593</v>
      </c>
      <c r="T1405" s="15">
        <f t="shared" si="113"/>
        <v>41481.062905092593</v>
      </c>
      <c r="U1405">
        <f t="shared" si="114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s="11" t="s">
        <v>8320</v>
      </c>
      <c r="R1406" t="s">
        <v>8339</v>
      </c>
      <c r="S1406" s="15">
        <f t="shared" si="112"/>
        <v>42032.510243055556</v>
      </c>
      <c r="T1406" s="15">
        <f t="shared" si="113"/>
        <v>42057.510243055556</v>
      </c>
      <c r="U1406">
        <f t="shared" si="114"/>
        <v>2015</v>
      </c>
    </row>
    <row r="1407" spans="1:21" ht="48" hidden="1" x14ac:dyDescent="0.2">
      <c r="A1407">
        <v>1483</v>
      </c>
      <c r="B1407" s="3" t="s">
        <v>1484</v>
      </c>
      <c r="C1407" s="3" t="s">
        <v>5593</v>
      </c>
      <c r="D1407" s="6">
        <v>7000</v>
      </c>
      <c r="E1407" s="8">
        <v>50</v>
      </c>
      <c r="F1407" t="s">
        <v>8220</v>
      </c>
      <c r="G1407" t="s">
        <v>8223</v>
      </c>
      <c r="H1407" t="s">
        <v>8245</v>
      </c>
      <c r="I1407">
        <v>1469162275</v>
      </c>
      <c r="J1407">
        <v>1467002275</v>
      </c>
      <c r="K1407" t="b">
        <v>0</v>
      </c>
      <c r="L1407">
        <v>2</v>
      </c>
      <c r="M1407" t="b">
        <v>0</v>
      </c>
      <c r="N1407" t="s">
        <v>8273</v>
      </c>
      <c r="O1407">
        <f t="shared" si="110"/>
        <v>1</v>
      </c>
      <c r="P1407">
        <f t="shared" si="111"/>
        <v>25</v>
      </c>
      <c r="Q1407" s="11" t="s">
        <v>8320</v>
      </c>
      <c r="R1407" t="s">
        <v>8322</v>
      </c>
      <c r="S1407" s="15">
        <f t="shared" si="112"/>
        <v>42548.192997685182</v>
      </c>
      <c r="T1407" s="15">
        <f t="shared" si="113"/>
        <v>42573.192997685182</v>
      </c>
      <c r="U1407">
        <f t="shared" si="114"/>
        <v>2016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s="11" t="s">
        <v>8320</v>
      </c>
      <c r="R1408" t="s">
        <v>8339</v>
      </c>
      <c r="S1408" s="15">
        <f t="shared" si="112"/>
        <v>42297.432951388888</v>
      </c>
      <c r="T1408" s="15">
        <f t="shared" si="113"/>
        <v>42350.416666666672</v>
      </c>
      <c r="U1408">
        <f t="shared" si="114"/>
        <v>2015</v>
      </c>
    </row>
    <row r="1409" spans="1:21" ht="16" hidden="1" x14ac:dyDescent="0.2">
      <c r="A1409">
        <v>1484</v>
      </c>
      <c r="B1409" s="3" t="s">
        <v>1485</v>
      </c>
      <c r="C1409" s="3" t="s">
        <v>5594</v>
      </c>
      <c r="D1409" s="6">
        <v>2000</v>
      </c>
      <c r="E1409" s="8">
        <v>0</v>
      </c>
      <c r="F1409" t="s">
        <v>8220</v>
      </c>
      <c r="G1409" t="s">
        <v>8223</v>
      </c>
      <c r="H1409" t="s">
        <v>8245</v>
      </c>
      <c r="I1409">
        <v>1342882260</v>
      </c>
      <c r="J1409">
        <v>1337834963</v>
      </c>
      <c r="K1409" t="b">
        <v>0</v>
      </c>
      <c r="L1409">
        <v>0</v>
      </c>
      <c r="M1409" t="b">
        <v>0</v>
      </c>
      <c r="N1409" t="s">
        <v>8273</v>
      </c>
      <c r="O1409">
        <f t="shared" si="110"/>
        <v>0</v>
      </c>
      <c r="P1409">
        <f t="shared" si="111"/>
        <v>0</v>
      </c>
      <c r="Q1409" s="11" t="s">
        <v>8320</v>
      </c>
      <c r="R1409" t="s">
        <v>8322</v>
      </c>
      <c r="S1409" s="15">
        <f t="shared" si="112"/>
        <v>41053.200960648144</v>
      </c>
      <c r="T1409" s="15">
        <f t="shared" si="113"/>
        <v>41111.618750000001</v>
      </c>
      <c r="U1409">
        <f t="shared" si="114"/>
        <v>2012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s="11" t="s">
        <v>8320</v>
      </c>
      <c r="R1410" t="s">
        <v>8339</v>
      </c>
      <c r="S1410" s="15">
        <f t="shared" si="112"/>
        <v>42291.872175925921</v>
      </c>
      <c r="T1410" s="15">
        <f t="shared" si="113"/>
        <v>42321.913842592592</v>
      </c>
      <c r="U1410">
        <f t="shared" si="114"/>
        <v>2015</v>
      </c>
    </row>
    <row r="1411" spans="1:21" ht="48" hidden="1" x14ac:dyDescent="0.2">
      <c r="A1411">
        <v>1485</v>
      </c>
      <c r="B1411" s="3" t="s">
        <v>1486</v>
      </c>
      <c r="C1411" s="3" t="s">
        <v>5595</v>
      </c>
      <c r="D1411" s="6">
        <v>6700</v>
      </c>
      <c r="E1411" s="8">
        <v>150</v>
      </c>
      <c r="F1411" t="s">
        <v>8220</v>
      </c>
      <c r="G1411" t="s">
        <v>8223</v>
      </c>
      <c r="H1411" t="s">
        <v>8245</v>
      </c>
      <c r="I1411">
        <v>1434827173</v>
      </c>
      <c r="J1411">
        <v>1430939173</v>
      </c>
      <c r="K1411" t="b">
        <v>0</v>
      </c>
      <c r="L1411">
        <v>3</v>
      </c>
      <c r="M1411" t="b">
        <v>0</v>
      </c>
      <c r="N1411" t="s">
        <v>8273</v>
      </c>
      <c r="O1411">
        <f t="shared" si="110"/>
        <v>2</v>
      </c>
      <c r="P1411">
        <f t="shared" si="111"/>
        <v>50</v>
      </c>
      <c r="Q1411" s="11" t="s">
        <v>8320</v>
      </c>
      <c r="R1411" t="s">
        <v>8322</v>
      </c>
      <c r="S1411" s="15">
        <f t="shared" si="112"/>
        <v>42130.795983796299</v>
      </c>
      <c r="T1411" s="15">
        <f t="shared" si="113"/>
        <v>42175.795983796299</v>
      </c>
      <c r="U1411">
        <f t="shared" si="114"/>
        <v>2015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8" hidden="1" x14ac:dyDescent="0.2">
      <c r="A1414">
        <v>1486</v>
      </c>
      <c r="B1414" s="3" t="s">
        <v>1487</v>
      </c>
      <c r="C1414" s="3" t="s">
        <v>5596</v>
      </c>
      <c r="D1414" s="6">
        <v>20000</v>
      </c>
      <c r="E1414" s="8">
        <v>48</v>
      </c>
      <c r="F1414" t="s">
        <v>8220</v>
      </c>
      <c r="G1414" t="s">
        <v>8223</v>
      </c>
      <c r="H1414" t="s">
        <v>8245</v>
      </c>
      <c r="I1414">
        <v>1425009761</v>
      </c>
      <c r="J1414">
        <v>1422417761</v>
      </c>
      <c r="K1414" t="b">
        <v>0</v>
      </c>
      <c r="L1414">
        <v>3</v>
      </c>
      <c r="M1414" t="b">
        <v>0</v>
      </c>
      <c r="N1414" t="s">
        <v>8273</v>
      </c>
      <c r="O1414">
        <f t="shared" si="110"/>
        <v>0</v>
      </c>
      <c r="P1414">
        <f t="shared" si="111"/>
        <v>16</v>
      </c>
      <c r="Q1414" s="11" t="s">
        <v>8320</v>
      </c>
      <c r="R1414" t="s">
        <v>8322</v>
      </c>
      <c r="S1414" s="15">
        <f t="shared" si="112"/>
        <v>42032.168530092589</v>
      </c>
      <c r="T1414" s="15">
        <f t="shared" si="113"/>
        <v>42062.168530092589</v>
      </c>
      <c r="U1414">
        <f t="shared" si="114"/>
        <v>2015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1487</v>
      </c>
      <c r="B1416" s="3" t="s">
        <v>1488</v>
      </c>
      <c r="C1416" s="3" t="s">
        <v>5597</v>
      </c>
      <c r="D1416" s="6">
        <v>10000</v>
      </c>
      <c r="E1416" s="8">
        <v>0</v>
      </c>
      <c r="F1416" t="s">
        <v>8220</v>
      </c>
      <c r="G1416" t="s">
        <v>8223</v>
      </c>
      <c r="H1416" t="s">
        <v>8245</v>
      </c>
      <c r="I1416">
        <v>1470175271</v>
      </c>
      <c r="J1416">
        <v>1467583271</v>
      </c>
      <c r="K1416" t="b">
        <v>0</v>
      </c>
      <c r="L1416">
        <v>0</v>
      </c>
      <c r="M1416" t="b">
        <v>0</v>
      </c>
      <c r="N1416" t="s">
        <v>8273</v>
      </c>
      <c r="O1416">
        <f t="shared" si="110"/>
        <v>0</v>
      </c>
      <c r="P1416">
        <f t="shared" si="111"/>
        <v>0</v>
      </c>
      <c r="Q1416" s="11" t="s">
        <v>8320</v>
      </c>
      <c r="R1416" t="s">
        <v>8322</v>
      </c>
      <c r="S1416" s="15">
        <f t="shared" si="112"/>
        <v>42554.917488425926</v>
      </c>
      <c r="T1416" s="15">
        <f t="shared" si="113"/>
        <v>42584.917488425926</v>
      </c>
      <c r="U1416">
        <f t="shared" si="114"/>
        <v>2016</v>
      </c>
    </row>
    <row r="1417" spans="1:21" ht="48" hidden="1" x14ac:dyDescent="0.2">
      <c r="A1417">
        <v>1489</v>
      </c>
      <c r="B1417" s="3" t="s">
        <v>1490</v>
      </c>
      <c r="C1417" s="3" t="s">
        <v>5599</v>
      </c>
      <c r="D1417" s="6">
        <v>5000</v>
      </c>
      <c r="E1417" s="8">
        <v>0</v>
      </c>
      <c r="F1417" t="s">
        <v>8220</v>
      </c>
      <c r="G1417" t="s">
        <v>8223</v>
      </c>
      <c r="H1417" t="s">
        <v>8245</v>
      </c>
      <c r="I1417">
        <v>1352994052</v>
      </c>
      <c r="J1417">
        <v>1350398452</v>
      </c>
      <c r="K1417" t="b">
        <v>0</v>
      </c>
      <c r="L1417">
        <v>0</v>
      </c>
      <c r="M1417" t="b">
        <v>0</v>
      </c>
      <c r="N1417" t="s">
        <v>8273</v>
      </c>
      <c r="O1417">
        <f t="shared" si="110"/>
        <v>0</v>
      </c>
      <c r="P1417">
        <f t="shared" si="111"/>
        <v>0</v>
      </c>
      <c r="Q1417" s="11" t="s">
        <v>8320</v>
      </c>
      <c r="R1417" t="s">
        <v>8322</v>
      </c>
      <c r="S1417" s="15">
        <f t="shared" si="112"/>
        <v>41198.611712962964</v>
      </c>
      <c r="T1417" s="15">
        <f t="shared" si="113"/>
        <v>41228.653379629628</v>
      </c>
      <c r="U1417">
        <f t="shared" si="114"/>
        <v>2012</v>
      </c>
    </row>
    <row r="1418" spans="1:21" ht="48" hidden="1" x14ac:dyDescent="0.2">
      <c r="A1418">
        <v>1490</v>
      </c>
      <c r="B1418" s="3" t="s">
        <v>1491</v>
      </c>
      <c r="C1418" s="3" t="s">
        <v>5600</v>
      </c>
      <c r="D1418" s="6">
        <v>2900</v>
      </c>
      <c r="E1418" s="8">
        <v>895</v>
      </c>
      <c r="F1418" t="s">
        <v>8220</v>
      </c>
      <c r="G1418" t="s">
        <v>8223</v>
      </c>
      <c r="H1418" t="s">
        <v>8245</v>
      </c>
      <c r="I1418">
        <v>1380720474</v>
      </c>
      <c r="J1418">
        <v>1378214874</v>
      </c>
      <c r="K1418" t="b">
        <v>0</v>
      </c>
      <c r="L1418">
        <v>19</v>
      </c>
      <c r="M1418" t="b">
        <v>0</v>
      </c>
      <c r="N1418" t="s">
        <v>8273</v>
      </c>
      <c r="O1418">
        <f t="shared" si="110"/>
        <v>31</v>
      </c>
      <c r="P1418">
        <f t="shared" si="111"/>
        <v>47.11</v>
      </c>
      <c r="Q1418" s="11" t="s">
        <v>8320</v>
      </c>
      <c r="R1418" t="s">
        <v>8322</v>
      </c>
      <c r="S1418" s="15">
        <f t="shared" si="112"/>
        <v>41520.561041666668</v>
      </c>
      <c r="T1418" s="15">
        <f t="shared" si="113"/>
        <v>41549.561041666668</v>
      </c>
      <c r="U1418">
        <f t="shared" si="114"/>
        <v>2013</v>
      </c>
    </row>
    <row r="1419" spans="1:21" ht="32" hidden="1" x14ac:dyDescent="0.2">
      <c r="A1419">
        <v>1491</v>
      </c>
      <c r="B1419" s="3" t="s">
        <v>1492</v>
      </c>
      <c r="C1419" s="3" t="s">
        <v>5601</v>
      </c>
      <c r="D1419" s="6">
        <v>1200</v>
      </c>
      <c r="E1419" s="8">
        <v>100</v>
      </c>
      <c r="F1419" t="s">
        <v>8220</v>
      </c>
      <c r="G1419" t="s">
        <v>8223</v>
      </c>
      <c r="H1419" t="s">
        <v>8245</v>
      </c>
      <c r="I1419">
        <v>1424014680</v>
      </c>
      <c r="J1419">
        <v>1418922443</v>
      </c>
      <c r="K1419" t="b">
        <v>0</v>
      </c>
      <c r="L1419">
        <v>1</v>
      </c>
      <c r="M1419" t="b">
        <v>0</v>
      </c>
      <c r="N1419" t="s">
        <v>8273</v>
      </c>
      <c r="O1419">
        <f t="shared" si="110"/>
        <v>8</v>
      </c>
      <c r="P1419">
        <f t="shared" si="111"/>
        <v>100</v>
      </c>
      <c r="Q1419" s="11" t="s">
        <v>8320</v>
      </c>
      <c r="R1419" t="s">
        <v>8322</v>
      </c>
      <c r="S1419" s="15">
        <f t="shared" si="112"/>
        <v>41991.713460648149</v>
      </c>
      <c r="T1419" s="15">
        <f t="shared" si="113"/>
        <v>42050.651388888888</v>
      </c>
      <c r="U1419">
        <f t="shared" si="114"/>
        <v>2014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1492</v>
      </c>
      <c r="B1421" s="3" t="s">
        <v>1493</v>
      </c>
      <c r="C1421" s="3" t="s">
        <v>5602</v>
      </c>
      <c r="D1421" s="6">
        <v>4000</v>
      </c>
      <c r="E1421" s="8">
        <v>30</v>
      </c>
      <c r="F1421" t="s">
        <v>8220</v>
      </c>
      <c r="G1421" t="s">
        <v>8223</v>
      </c>
      <c r="H1421" t="s">
        <v>8245</v>
      </c>
      <c r="I1421">
        <v>1308431646</v>
      </c>
      <c r="J1421">
        <v>1305839646</v>
      </c>
      <c r="K1421" t="b">
        <v>0</v>
      </c>
      <c r="L1421">
        <v>2</v>
      </c>
      <c r="M1421" t="b">
        <v>0</v>
      </c>
      <c r="N1421" t="s">
        <v>8273</v>
      </c>
      <c r="O1421">
        <f t="shared" si="110"/>
        <v>1</v>
      </c>
      <c r="P1421">
        <f t="shared" si="111"/>
        <v>15</v>
      </c>
      <c r="Q1421" s="11" t="s">
        <v>8320</v>
      </c>
      <c r="R1421" t="s">
        <v>8322</v>
      </c>
      <c r="S1421" s="15">
        <f t="shared" si="112"/>
        <v>40682.884791666671</v>
      </c>
      <c r="T1421" s="15">
        <f t="shared" si="113"/>
        <v>40712.884791666671</v>
      </c>
      <c r="U1421">
        <f t="shared" si="114"/>
        <v>2011</v>
      </c>
    </row>
    <row r="1422" spans="1:21" ht="32" hidden="1" x14ac:dyDescent="0.2">
      <c r="A1422">
        <v>1493</v>
      </c>
      <c r="B1422" s="3" t="s">
        <v>1494</v>
      </c>
      <c r="C1422" s="3" t="s">
        <v>5603</v>
      </c>
      <c r="D1422" s="6">
        <v>2400</v>
      </c>
      <c r="E1422" s="8">
        <v>0</v>
      </c>
      <c r="F1422" t="s">
        <v>8220</v>
      </c>
      <c r="G1422" t="s">
        <v>8223</v>
      </c>
      <c r="H1422" t="s">
        <v>8245</v>
      </c>
      <c r="I1422">
        <v>1371415675</v>
      </c>
      <c r="J1422">
        <v>1368823675</v>
      </c>
      <c r="K1422" t="b">
        <v>0</v>
      </c>
      <c r="L1422">
        <v>0</v>
      </c>
      <c r="M1422" t="b">
        <v>0</v>
      </c>
      <c r="N1422" t="s">
        <v>8273</v>
      </c>
      <c r="O1422">
        <f t="shared" si="110"/>
        <v>0</v>
      </c>
      <c r="P1422">
        <f t="shared" si="111"/>
        <v>0</v>
      </c>
      <c r="Q1422" s="11" t="s">
        <v>8320</v>
      </c>
      <c r="R1422" t="s">
        <v>8322</v>
      </c>
      <c r="S1422" s="15">
        <f t="shared" si="112"/>
        <v>41411.866608796299</v>
      </c>
      <c r="T1422" s="15">
        <f t="shared" si="113"/>
        <v>41441.866608796299</v>
      </c>
      <c r="U1422">
        <f t="shared" si="114"/>
        <v>2013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1494</v>
      </c>
      <c r="B1426" s="3" t="s">
        <v>1495</v>
      </c>
      <c r="C1426" s="3" t="s">
        <v>5604</v>
      </c>
      <c r="D1426" s="6">
        <v>5000</v>
      </c>
      <c r="E1426" s="8">
        <v>445</v>
      </c>
      <c r="F1426" t="s">
        <v>8220</v>
      </c>
      <c r="G1426" t="s">
        <v>8223</v>
      </c>
      <c r="H1426" t="s">
        <v>8245</v>
      </c>
      <c r="I1426">
        <v>1428075480</v>
      </c>
      <c r="J1426">
        <v>1425489613</v>
      </c>
      <c r="K1426" t="b">
        <v>0</v>
      </c>
      <c r="L1426">
        <v>11</v>
      </c>
      <c r="M1426" t="b">
        <v>0</v>
      </c>
      <c r="N1426" t="s">
        <v>8273</v>
      </c>
      <c r="O1426">
        <f t="shared" si="110"/>
        <v>9</v>
      </c>
      <c r="P1426">
        <f t="shared" si="111"/>
        <v>40.450000000000003</v>
      </c>
      <c r="Q1426" s="11" t="s">
        <v>8320</v>
      </c>
      <c r="R1426" t="s">
        <v>8322</v>
      </c>
      <c r="S1426" s="15">
        <f t="shared" si="112"/>
        <v>42067.722372685181</v>
      </c>
      <c r="T1426" s="15">
        <f t="shared" si="113"/>
        <v>42097.651388888888</v>
      </c>
      <c r="U1426">
        <f t="shared" si="114"/>
        <v>2015</v>
      </c>
    </row>
    <row r="1427" spans="1:21" ht="32" hidden="1" x14ac:dyDescent="0.2">
      <c r="A1427">
        <v>1495</v>
      </c>
      <c r="B1427" s="3" t="s">
        <v>1496</v>
      </c>
      <c r="C1427" s="3" t="s">
        <v>5605</v>
      </c>
      <c r="D1427" s="6">
        <v>2000</v>
      </c>
      <c r="E1427" s="8">
        <v>0</v>
      </c>
      <c r="F1427" t="s">
        <v>8220</v>
      </c>
      <c r="G1427" t="s">
        <v>8223</v>
      </c>
      <c r="H1427" t="s">
        <v>8245</v>
      </c>
      <c r="I1427">
        <v>1314471431</v>
      </c>
      <c r="J1427">
        <v>1311879431</v>
      </c>
      <c r="K1427" t="b">
        <v>0</v>
      </c>
      <c r="L1427">
        <v>0</v>
      </c>
      <c r="M1427" t="b">
        <v>0</v>
      </c>
      <c r="N1427" t="s">
        <v>8273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8322</v>
      </c>
      <c r="S1427" s="15">
        <f t="shared" si="112"/>
        <v>40752.789710648147</v>
      </c>
      <c r="T1427" s="15">
        <f t="shared" si="113"/>
        <v>40782.789710648147</v>
      </c>
      <c r="U1427">
        <f t="shared" si="114"/>
        <v>2011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8" hidden="1" x14ac:dyDescent="0.2">
      <c r="A1431">
        <v>1496</v>
      </c>
      <c r="B1431" s="3" t="s">
        <v>1497</v>
      </c>
      <c r="C1431" s="3" t="s">
        <v>5606</v>
      </c>
      <c r="D1431" s="6">
        <v>1500</v>
      </c>
      <c r="E1431" s="8">
        <v>0</v>
      </c>
      <c r="F1431" t="s">
        <v>8220</v>
      </c>
      <c r="G1431" t="s">
        <v>8223</v>
      </c>
      <c r="H1431" t="s">
        <v>8245</v>
      </c>
      <c r="I1431">
        <v>1410866659</v>
      </c>
      <c r="J1431">
        <v>1405682659</v>
      </c>
      <c r="K1431" t="b">
        <v>0</v>
      </c>
      <c r="L1431">
        <v>0</v>
      </c>
      <c r="M1431" t="b">
        <v>0</v>
      </c>
      <c r="N1431" t="s">
        <v>8273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8322</v>
      </c>
      <c r="S1431" s="15">
        <f t="shared" si="112"/>
        <v>41838.475219907406</v>
      </c>
      <c r="T1431" s="15">
        <f t="shared" si="113"/>
        <v>41898.475219907406</v>
      </c>
      <c r="U1431">
        <f t="shared" si="114"/>
        <v>2014</v>
      </c>
    </row>
    <row r="1432" spans="1:21" ht="48" hidden="1" x14ac:dyDescent="0.2">
      <c r="A1432">
        <v>1497</v>
      </c>
      <c r="B1432" s="3" t="s">
        <v>1498</v>
      </c>
      <c r="C1432" s="3" t="s">
        <v>5607</v>
      </c>
      <c r="D1432" s="6">
        <v>15000</v>
      </c>
      <c r="E1432" s="8">
        <v>1</v>
      </c>
      <c r="F1432" t="s">
        <v>8220</v>
      </c>
      <c r="G1432" t="s">
        <v>8223</v>
      </c>
      <c r="H1432" t="s">
        <v>8245</v>
      </c>
      <c r="I1432">
        <v>1375299780</v>
      </c>
      <c r="J1432">
        <v>1371655522</v>
      </c>
      <c r="K1432" t="b">
        <v>0</v>
      </c>
      <c r="L1432">
        <v>1</v>
      </c>
      <c r="M1432" t="b">
        <v>0</v>
      </c>
      <c r="N1432" t="s">
        <v>8273</v>
      </c>
      <c r="O1432">
        <f t="shared" si="110"/>
        <v>0</v>
      </c>
      <c r="P1432">
        <f t="shared" si="111"/>
        <v>1</v>
      </c>
      <c r="Q1432" s="11" t="s">
        <v>8320</v>
      </c>
      <c r="R1432" t="s">
        <v>8322</v>
      </c>
      <c r="S1432" s="15">
        <f t="shared" si="112"/>
        <v>41444.64261574074</v>
      </c>
      <c r="T1432" s="15">
        <f t="shared" si="113"/>
        <v>41486.821527777778</v>
      </c>
      <c r="U1432">
        <f t="shared" si="114"/>
        <v>2013</v>
      </c>
    </row>
    <row r="1433" spans="1:21" ht="48" hidden="1" x14ac:dyDescent="0.2">
      <c r="A1433">
        <v>1498</v>
      </c>
      <c r="B1433" s="3" t="s">
        <v>1499</v>
      </c>
      <c r="C1433" s="3" t="s">
        <v>5608</v>
      </c>
      <c r="D1433" s="6">
        <v>3000</v>
      </c>
      <c r="E1433" s="8">
        <v>57</v>
      </c>
      <c r="F1433" t="s">
        <v>8220</v>
      </c>
      <c r="G1433" t="s">
        <v>8223</v>
      </c>
      <c r="H1433" t="s">
        <v>8245</v>
      </c>
      <c r="I1433">
        <v>1409787378</v>
      </c>
      <c r="J1433">
        <v>1405899378</v>
      </c>
      <c r="K1433" t="b">
        <v>0</v>
      </c>
      <c r="L1433">
        <v>3</v>
      </c>
      <c r="M1433" t="b">
        <v>0</v>
      </c>
      <c r="N1433" t="s">
        <v>8273</v>
      </c>
      <c r="O1433">
        <f t="shared" si="110"/>
        <v>2</v>
      </c>
      <c r="P1433">
        <f t="shared" si="111"/>
        <v>19</v>
      </c>
      <c r="Q1433" s="11" t="s">
        <v>8320</v>
      </c>
      <c r="R1433" t="s">
        <v>8322</v>
      </c>
      <c r="S1433" s="15">
        <f t="shared" si="112"/>
        <v>41840.983541666668</v>
      </c>
      <c r="T1433" s="15">
        <f t="shared" si="113"/>
        <v>41885.983541666668</v>
      </c>
      <c r="U1433">
        <f t="shared" si="114"/>
        <v>2014</v>
      </c>
    </row>
    <row r="1434" spans="1:21" ht="48" hidden="1" x14ac:dyDescent="0.2">
      <c r="A1434">
        <v>1499</v>
      </c>
      <c r="B1434" s="3" t="s">
        <v>1500</v>
      </c>
      <c r="C1434" s="3" t="s">
        <v>5609</v>
      </c>
      <c r="D1434" s="6">
        <v>2000</v>
      </c>
      <c r="E1434" s="8">
        <v>5</v>
      </c>
      <c r="F1434" t="s">
        <v>8220</v>
      </c>
      <c r="G1434" t="s">
        <v>8223</v>
      </c>
      <c r="H1434" t="s">
        <v>8245</v>
      </c>
      <c r="I1434">
        <v>1470355833</v>
      </c>
      <c r="J1434">
        <v>1465171833</v>
      </c>
      <c r="K1434" t="b">
        <v>0</v>
      </c>
      <c r="L1434">
        <v>1</v>
      </c>
      <c r="M1434" t="b">
        <v>0</v>
      </c>
      <c r="N1434" t="s">
        <v>8273</v>
      </c>
      <c r="O1434">
        <f t="shared" si="110"/>
        <v>0</v>
      </c>
      <c r="P1434">
        <f t="shared" si="111"/>
        <v>5</v>
      </c>
      <c r="Q1434" s="11" t="s">
        <v>8320</v>
      </c>
      <c r="R1434" t="s">
        <v>8322</v>
      </c>
      <c r="S1434" s="15">
        <f t="shared" si="112"/>
        <v>42527.007326388892</v>
      </c>
      <c r="T1434" s="15">
        <f t="shared" si="113"/>
        <v>42587.007326388892</v>
      </c>
      <c r="U1434">
        <f t="shared" si="114"/>
        <v>2016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1500</v>
      </c>
      <c r="B1439" s="3" t="s">
        <v>1501</v>
      </c>
      <c r="C1439" s="3" t="s">
        <v>5610</v>
      </c>
      <c r="D1439" s="6">
        <v>2800</v>
      </c>
      <c r="E1439" s="8">
        <v>701</v>
      </c>
      <c r="F1439" t="s">
        <v>8220</v>
      </c>
      <c r="G1439" t="s">
        <v>8223</v>
      </c>
      <c r="H1439" t="s">
        <v>8245</v>
      </c>
      <c r="I1439">
        <v>1367444557</v>
      </c>
      <c r="J1439">
        <v>1364852557</v>
      </c>
      <c r="K1439" t="b">
        <v>0</v>
      </c>
      <c r="L1439">
        <v>15</v>
      </c>
      <c r="M1439" t="b">
        <v>0</v>
      </c>
      <c r="N1439" t="s">
        <v>8273</v>
      </c>
      <c r="O1439">
        <f t="shared" si="110"/>
        <v>25</v>
      </c>
      <c r="P1439">
        <f t="shared" si="111"/>
        <v>46.73</v>
      </c>
      <c r="Q1439" s="11" t="s">
        <v>8320</v>
      </c>
      <c r="R1439" t="s">
        <v>8322</v>
      </c>
      <c r="S1439" s="15">
        <f t="shared" si="112"/>
        <v>41365.904594907406</v>
      </c>
      <c r="T1439" s="15">
        <f t="shared" si="113"/>
        <v>41395.904594907406</v>
      </c>
      <c r="U1439">
        <f t="shared" si="114"/>
        <v>2013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ref="O1442:O1505" si="115">ROUND(E1442/D1442*100,0)</f>
        <v>0</v>
      </c>
      <c r="P1442">
        <f t="shared" ref="P1442:P1505" si="116">IFERROR(ROUND(E1442/L1442,2),0)</f>
        <v>1</v>
      </c>
      <c r="Q1442" s="11" t="s">
        <v>8320</v>
      </c>
      <c r="R1442" t="s">
        <v>8339</v>
      </c>
      <c r="S1442" s="15">
        <f t="shared" ref="S1442:S1505" si="117">(((J1442/60)/60)/24)+DATE(1970,1,1)</f>
        <v>42486.748414351852</v>
      </c>
      <c r="T1442" s="15">
        <f t="shared" ref="T1442:T1505" si="118">(((I1442/60)/60)/24)+DATE(1970,1,1)</f>
        <v>42516.748414351852</v>
      </c>
      <c r="U1442">
        <f t="shared" ref="U1442:U1505" si="119">YEAR(S:S)</f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 s="11" t="s">
        <v>8320</v>
      </c>
      <c r="R1443" t="s">
        <v>8339</v>
      </c>
      <c r="S1443" s="15">
        <f t="shared" si="117"/>
        <v>42198.765844907408</v>
      </c>
      <c r="T1443" s="15">
        <f t="shared" si="118"/>
        <v>42258.765844907408</v>
      </c>
      <c r="U1443">
        <f t="shared" si="119"/>
        <v>2015</v>
      </c>
    </row>
    <row r="1444" spans="1:21" ht="48" hidden="1" x14ac:dyDescent="0.2">
      <c r="A1444">
        <v>1541</v>
      </c>
      <c r="B1444" s="3" t="s">
        <v>1542</v>
      </c>
      <c r="C1444" s="3" t="s">
        <v>5651</v>
      </c>
      <c r="D1444" s="6">
        <v>18000</v>
      </c>
      <c r="E1444" s="8">
        <v>6</v>
      </c>
      <c r="F1444" t="s">
        <v>8220</v>
      </c>
      <c r="G1444" t="s">
        <v>8223</v>
      </c>
      <c r="H1444" t="s">
        <v>8245</v>
      </c>
      <c r="I1444">
        <v>1420045538</v>
      </c>
      <c r="J1444">
        <v>1417453538</v>
      </c>
      <c r="K1444" t="b">
        <v>0</v>
      </c>
      <c r="L1444">
        <v>2</v>
      </c>
      <c r="M1444" t="b">
        <v>0</v>
      </c>
      <c r="N1444" t="s">
        <v>8287</v>
      </c>
      <c r="O1444">
        <f t="shared" si="115"/>
        <v>0</v>
      </c>
      <c r="P1444">
        <f t="shared" si="116"/>
        <v>3</v>
      </c>
      <c r="Q1444" s="11" t="s">
        <v>8336</v>
      </c>
      <c r="R1444" t="s">
        <v>8341</v>
      </c>
      <c r="S1444" s="15">
        <f t="shared" si="117"/>
        <v>41974.712245370371</v>
      </c>
      <c r="T1444" s="15">
        <f t="shared" si="118"/>
        <v>42004.712245370371</v>
      </c>
      <c r="U1444">
        <f t="shared" si="119"/>
        <v>2014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16"/>
        <v>0</v>
      </c>
      <c r="Q1445" s="11" t="s">
        <v>8320</v>
      </c>
      <c r="R1445" t="s">
        <v>8339</v>
      </c>
      <c r="S1445" s="15">
        <f t="shared" si="117"/>
        <v>42707.926030092596</v>
      </c>
      <c r="T1445" s="15">
        <f t="shared" si="118"/>
        <v>42737.926030092596</v>
      </c>
      <c r="U1445">
        <f t="shared" si="119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16"/>
        <v>0</v>
      </c>
      <c r="Q1446" s="11" t="s">
        <v>8320</v>
      </c>
      <c r="R1446" t="s">
        <v>8339</v>
      </c>
      <c r="S1446" s="15">
        <f t="shared" si="117"/>
        <v>42199.873402777783</v>
      </c>
      <c r="T1446" s="15">
        <f t="shared" si="118"/>
        <v>42259.873402777783</v>
      </c>
      <c r="U1446">
        <f t="shared" si="119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16"/>
        <v>0</v>
      </c>
      <c r="Q1447" s="11" t="s">
        <v>8320</v>
      </c>
      <c r="R1447" t="s">
        <v>8339</v>
      </c>
      <c r="S1447" s="15">
        <f t="shared" si="117"/>
        <v>42139.542303240742</v>
      </c>
      <c r="T1447" s="15">
        <f t="shared" si="118"/>
        <v>42169.542303240742</v>
      </c>
      <c r="U1447">
        <f t="shared" si="119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16"/>
        <v>0</v>
      </c>
      <c r="Q1448" s="11" t="s">
        <v>8320</v>
      </c>
      <c r="R1448" t="s">
        <v>8339</v>
      </c>
      <c r="S1448" s="15">
        <f t="shared" si="117"/>
        <v>42461.447662037041</v>
      </c>
      <c r="T1448" s="15">
        <f t="shared" si="118"/>
        <v>42481.447662037041</v>
      </c>
      <c r="U1448">
        <f t="shared" si="119"/>
        <v>2016</v>
      </c>
    </row>
    <row r="1449" spans="1:21" ht="48" hidden="1" x14ac:dyDescent="0.2">
      <c r="A1449">
        <v>1543</v>
      </c>
      <c r="B1449" s="3" t="s">
        <v>1544</v>
      </c>
      <c r="C1449" s="3" t="s">
        <v>5653</v>
      </c>
      <c r="D1449" s="6">
        <v>2250</v>
      </c>
      <c r="E1449" s="8">
        <v>10</v>
      </c>
      <c r="F1449" t="s">
        <v>8220</v>
      </c>
      <c r="G1449" t="s">
        <v>8223</v>
      </c>
      <c r="H1449" t="s">
        <v>8245</v>
      </c>
      <c r="I1449">
        <v>1416662034</v>
      </c>
      <c r="J1449">
        <v>1414066434</v>
      </c>
      <c r="K1449" t="b">
        <v>0</v>
      </c>
      <c r="L1449">
        <v>1</v>
      </c>
      <c r="M1449" t="b">
        <v>0</v>
      </c>
      <c r="N1449" t="s">
        <v>8287</v>
      </c>
      <c r="O1449">
        <f t="shared" si="115"/>
        <v>0</v>
      </c>
      <c r="P1449">
        <f t="shared" si="116"/>
        <v>10</v>
      </c>
      <c r="Q1449" s="11" t="s">
        <v>8336</v>
      </c>
      <c r="R1449" t="s">
        <v>8341</v>
      </c>
      <c r="S1449" s="15">
        <f t="shared" si="117"/>
        <v>41935.509652777779</v>
      </c>
      <c r="T1449" s="15">
        <f t="shared" si="118"/>
        <v>41965.551319444443</v>
      </c>
      <c r="U1449">
        <f t="shared" si="119"/>
        <v>2014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si="116"/>
        <v>0</v>
      </c>
      <c r="Q1450" s="11" t="s">
        <v>8320</v>
      </c>
      <c r="R1450" t="s">
        <v>8339</v>
      </c>
      <c r="S1450" s="15">
        <f t="shared" si="117"/>
        <v>42115.936550925922</v>
      </c>
      <c r="T1450" s="15">
        <f t="shared" si="118"/>
        <v>42146.225694444445</v>
      </c>
      <c r="U1450">
        <f t="shared" si="119"/>
        <v>2015</v>
      </c>
    </row>
    <row r="1451" spans="1:21" ht="48" hidden="1" x14ac:dyDescent="0.2">
      <c r="A1451">
        <v>1544</v>
      </c>
      <c r="B1451" s="3" t="s">
        <v>1545</v>
      </c>
      <c r="C1451" s="3" t="s">
        <v>5654</v>
      </c>
      <c r="D1451" s="6">
        <v>1000</v>
      </c>
      <c r="E1451" s="8">
        <v>0</v>
      </c>
      <c r="F1451" t="s">
        <v>8220</v>
      </c>
      <c r="G1451" t="s">
        <v>8223</v>
      </c>
      <c r="H1451" t="s">
        <v>8245</v>
      </c>
      <c r="I1451">
        <v>1427847480</v>
      </c>
      <c r="J1451">
        <v>1424222024</v>
      </c>
      <c r="K1451" t="b">
        <v>0</v>
      </c>
      <c r="L1451">
        <v>0</v>
      </c>
      <c r="M1451" t="b">
        <v>0</v>
      </c>
      <c r="N1451" t="s">
        <v>8287</v>
      </c>
      <c r="O1451">
        <f t="shared" si="115"/>
        <v>0</v>
      </c>
      <c r="P1451">
        <f t="shared" si="116"/>
        <v>0</v>
      </c>
      <c r="Q1451" s="11" t="s">
        <v>8336</v>
      </c>
      <c r="R1451" t="s">
        <v>8341</v>
      </c>
      <c r="S1451" s="15">
        <f t="shared" si="117"/>
        <v>42053.051203703704</v>
      </c>
      <c r="T1451" s="15">
        <f t="shared" si="118"/>
        <v>42095.012499999997</v>
      </c>
      <c r="U1451">
        <f t="shared" si="119"/>
        <v>2015</v>
      </c>
    </row>
    <row r="1452" spans="1:21" ht="48" hidden="1" x14ac:dyDescent="0.2">
      <c r="A1452">
        <v>1545</v>
      </c>
      <c r="B1452" s="3" t="s">
        <v>1546</v>
      </c>
      <c r="C1452" s="3" t="s">
        <v>5655</v>
      </c>
      <c r="D1452" s="6">
        <v>3000</v>
      </c>
      <c r="E1452" s="8">
        <v>1</v>
      </c>
      <c r="F1452" t="s">
        <v>8220</v>
      </c>
      <c r="G1452" t="s">
        <v>8223</v>
      </c>
      <c r="H1452" t="s">
        <v>8245</v>
      </c>
      <c r="I1452">
        <v>1425330960</v>
      </c>
      <c r="J1452">
        <v>1422393234</v>
      </c>
      <c r="K1452" t="b">
        <v>0</v>
      </c>
      <c r="L1452">
        <v>1</v>
      </c>
      <c r="M1452" t="b">
        <v>0</v>
      </c>
      <c r="N1452" t="s">
        <v>8287</v>
      </c>
      <c r="O1452">
        <f t="shared" si="115"/>
        <v>0</v>
      </c>
      <c r="P1452">
        <f t="shared" si="116"/>
        <v>1</v>
      </c>
      <c r="Q1452" s="11" t="s">
        <v>8336</v>
      </c>
      <c r="R1452" t="s">
        <v>8341</v>
      </c>
      <c r="S1452" s="15">
        <f t="shared" si="117"/>
        <v>42031.884652777779</v>
      </c>
      <c r="T1452" s="15">
        <f t="shared" si="118"/>
        <v>42065.886111111111</v>
      </c>
      <c r="U1452">
        <f t="shared" si="119"/>
        <v>2015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s="11" t="s">
        <v>8320</v>
      </c>
      <c r="R1453" t="s">
        <v>8339</v>
      </c>
      <c r="S1453" s="15">
        <f t="shared" si="117"/>
        <v>41931.959016203706</v>
      </c>
      <c r="T1453" s="15">
        <f t="shared" si="118"/>
        <v>41962.00068287037</v>
      </c>
      <c r="U1453">
        <f t="shared" si="119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si="116"/>
        <v>0</v>
      </c>
      <c r="Q1454" s="11" t="s">
        <v>8320</v>
      </c>
      <c r="R1454" t="s">
        <v>8339</v>
      </c>
      <c r="S1454" s="15">
        <f t="shared" si="117"/>
        <v>41818.703275462962</v>
      </c>
      <c r="T1454" s="15">
        <f t="shared" si="118"/>
        <v>41848.703275462962</v>
      </c>
      <c r="U1454">
        <f t="shared" si="119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16"/>
        <v>0</v>
      </c>
      <c r="Q1455" s="11" t="s">
        <v>8320</v>
      </c>
      <c r="R1455" t="s">
        <v>8339</v>
      </c>
      <c r="S1455" s="15">
        <f t="shared" si="117"/>
        <v>42795.696145833332</v>
      </c>
      <c r="T1455" s="15">
        <f t="shared" si="118"/>
        <v>42840.654479166667</v>
      </c>
      <c r="U1455">
        <f t="shared" si="119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s="11" t="s">
        <v>8320</v>
      </c>
      <c r="R1456" t="s">
        <v>8339</v>
      </c>
      <c r="S1456" s="15">
        <f t="shared" si="117"/>
        <v>42463.866666666669</v>
      </c>
      <c r="T1456" s="15">
        <f t="shared" si="118"/>
        <v>42484.915972222225</v>
      </c>
      <c r="U1456">
        <f t="shared" si="119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s="11" t="s">
        <v>8320</v>
      </c>
      <c r="R1457" t="s">
        <v>8339</v>
      </c>
      <c r="S1457" s="15">
        <f t="shared" si="117"/>
        <v>41832.672685185185</v>
      </c>
      <c r="T1457" s="15">
        <f t="shared" si="118"/>
        <v>41887.568749999999</v>
      </c>
      <c r="U1457">
        <f t="shared" si="119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s="11" t="s">
        <v>8320</v>
      </c>
      <c r="R1458" t="s">
        <v>8339</v>
      </c>
      <c r="S1458" s="15">
        <f t="shared" si="117"/>
        <v>42708.668576388889</v>
      </c>
      <c r="T1458" s="15">
        <f t="shared" si="118"/>
        <v>42738.668576388889</v>
      </c>
      <c r="U1458">
        <f t="shared" si="119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si="116"/>
        <v>0</v>
      </c>
      <c r="Q1459" s="11" t="s">
        <v>8320</v>
      </c>
      <c r="R1459" t="s">
        <v>8339</v>
      </c>
      <c r="S1459" s="15">
        <f t="shared" si="117"/>
        <v>42289.89634259259</v>
      </c>
      <c r="T1459" s="15">
        <f t="shared" si="118"/>
        <v>42319.938009259262</v>
      </c>
      <c r="U1459">
        <f t="shared" si="119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16"/>
        <v>0</v>
      </c>
      <c r="Q1460" s="11" t="s">
        <v>8320</v>
      </c>
      <c r="R1460" t="s">
        <v>8339</v>
      </c>
      <c r="S1460" s="15">
        <f t="shared" si="117"/>
        <v>41831.705555555556</v>
      </c>
      <c r="T1460" s="15">
        <f t="shared" si="118"/>
        <v>41862.166666666664</v>
      </c>
      <c r="U1460">
        <f t="shared" si="119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16"/>
        <v>0</v>
      </c>
      <c r="Q1461" s="11" t="s">
        <v>8320</v>
      </c>
      <c r="R1461" t="s">
        <v>8339</v>
      </c>
      <c r="S1461" s="15">
        <f t="shared" si="117"/>
        <v>42312.204814814817</v>
      </c>
      <c r="T1461" s="15">
        <f t="shared" si="118"/>
        <v>42340.725694444445</v>
      </c>
      <c r="U1461">
        <f t="shared" si="119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6"/>
        <v>0</v>
      </c>
      <c r="Q1462" s="11" t="s">
        <v>8320</v>
      </c>
      <c r="R1462" t="s">
        <v>8339</v>
      </c>
      <c r="S1462" s="15">
        <f t="shared" si="117"/>
        <v>41915.896967592591</v>
      </c>
      <c r="T1462" s="15">
        <f t="shared" si="118"/>
        <v>41973.989583333328</v>
      </c>
      <c r="U1462">
        <f t="shared" si="119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s="11" t="s">
        <v>8320</v>
      </c>
      <c r="R1463" t="s">
        <v>8340</v>
      </c>
      <c r="S1463" s="15">
        <f t="shared" si="117"/>
        <v>41899.645300925928</v>
      </c>
      <c r="T1463" s="15">
        <f t="shared" si="118"/>
        <v>41933</v>
      </c>
      <c r="U1463">
        <f t="shared" si="119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s="11" t="s">
        <v>8320</v>
      </c>
      <c r="R1464" t="s">
        <v>8340</v>
      </c>
      <c r="S1464" s="15">
        <f t="shared" si="117"/>
        <v>41344.662858796299</v>
      </c>
      <c r="T1464" s="15">
        <f t="shared" si="118"/>
        <v>41374.662858796299</v>
      </c>
      <c r="U1464">
        <f t="shared" si="119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s="11" t="s">
        <v>8320</v>
      </c>
      <c r="R1465" t="s">
        <v>8340</v>
      </c>
      <c r="S1465" s="15">
        <f t="shared" si="117"/>
        <v>41326.911319444444</v>
      </c>
      <c r="T1465" s="15">
        <f t="shared" si="118"/>
        <v>41371.869652777779</v>
      </c>
      <c r="U1465">
        <f t="shared" si="119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s="11" t="s">
        <v>8320</v>
      </c>
      <c r="R1466" t="s">
        <v>8340</v>
      </c>
      <c r="S1466" s="15">
        <f t="shared" si="117"/>
        <v>41291.661550925928</v>
      </c>
      <c r="T1466" s="15">
        <f t="shared" si="118"/>
        <v>41321.661550925928</v>
      </c>
      <c r="U1466">
        <f t="shared" si="119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s="11" t="s">
        <v>8320</v>
      </c>
      <c r="R1467" t="s">
        <v>8340</v>
      </c>
      <c r="S1467" s="15">
        <f t="shared" si="117"/>
        <v>40959.734398148146</v>
      </c>
      <c r="T1467" s="15">
        <f t="shared" si="118"/>
        <v>40990.125</v>
      </c>
      <c r="U1467">
        <f t="shared" si="119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s="11" t="s">
        <v>8320</v>
      </c>
      <c r="R1468" t="s">
        <v>8340</v>
      </c>
      <c r="S1468" s="15">
        <f t="shared" si="117"/>
        <v>42340.172060185185</v>
      </c>
      <c r="T1468" s="15">
        <f t="shared" si="118"/>
        <v>42381.208333333328</v>
      </c>
      <c r="U1468">
        <f t="shared" si="119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s="11" t="s">
        <v>8320</v>
      </c>
      <c r="R1469" t="s">
        <v>8340</v>
      </c>
      <c r="S1469" s="15">
        <f t="shared" si="117"/>
        <v>40933.80190972222</v>
      </c>
      <c r="T1469" s="15">
        <f t="shared" si="118"/>
        <v>40993.760243055556</v>
      </c>
      <c r="U1469">
        <f t="shared" si="119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s="11" t="s">
        <v>8320</v>
      </c>
      <c r="R1470" t="s">
        <v>8340</v>
      </c>
      <c r="S1470" s="15">
        <f t="shared" si="117"/>
        <v>40646.014456018522</v>
      </c>
      <c r="T1470" s="15">
        <f t="shared" si="118"/>
        <v>40706.014456018522</v>
      </c>
      <c r="U1470">
        <f t="shared" si="119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s="11" t="s">
        <v>8320</v>
      </c>
      <c r="R1471" t="s">
        <v>8340</v>
      </c>
      <c r="S1471" s="15">
        <f t="shared" si="117"/>
        <v>41290.598483796297</v>
      </c>
      <c r="T1471" s="15">
        <f t="shared" si="118"/>
        <v>41320.598483796297</v>
      </c>
      <c r="U1471">
        <f t="shared" si="119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s="11" t="s">
        <v>8320</v>
      </c>
      <c r="R1472" t="s">
        <v>8340</v>
      </c>
      <c r="S1472" s="15">
        <f t="shared" si="117"/>
        <v>41250.827118055553</v>
      </c>
      <c r="T1472" s="15">
        <f t="shared" si="118"/>
        <v>41271.827118055553</v>
      </c>
      <c r="U1472">
        <f t="shared" si="119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s="11" t="s">
        <v>8320</v>
      </c>
      <c r="R1473" t="s">
        <v>8340</v>
      </c>
      <c r="S1473" s="15">
        <f t="shared" si="117"/>
        <v>42073.957569444443</v>
      </c>
      <c r="T1473" s="15">
        <f t="shared" si="118"/>
        <v>42103.957569444443</v>
      </c>
      <c r="U1473">
        <f t="shared" si="119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s="11" t="s">
        <v>8320</v>
      </c>
      <c r="R1474" t="s">
        <v>8340</v>
      </c>
      <c r="S1474" s="15">
        <f t="shared" si="117"/>
        <v>41533.542858796296</v>
      </c>
      <c r="T1474" s="15">
        <f t="shared" si="118"/>
        <v>41563.542858796296</v>
      </c>
      <c r="U1474">
        <f t="shared" si="119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si="119"/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1547</v>
      </c>
      <c r="B1484" s="3" t="s">
        <v>1548</v>
      </c>
      <c r="C1484" s="3" t="s">
        <v>5657</v>
      </c>
      <c r="D1484" s="6">
        <v>20</v>
      </c>
      <c r="E1484" s="8">
        <v>0</v>
      </c>
      <c r="F1484" t="s">
        <v>8220</v>
      </c>
      <c r="G1484" t="s">
        <v>8223</v>
      </c>
      <c r="H1484" t="s">
        <v>8245</v>
      </c>
      <c r="I1484">
        <v>1487844882</v>
      </c>
      <c r="J1484">
        <v>1487240082</v>
      </c>
      <c r="K1484" t="b">
        <v>0</v>
      </c>
      <c r="L1484">
        <v>0</v>
      </c>
      <c r="M1484" t="b">
        <v>0</v>
      </c>
      <c r="N1484" t="s">
        <v>8287</v>
      </c>
      <c r="O1484">
        <f t="shared" si="115"/>
        <v>0</v>
      </c>
      <c r="P1484">
        <f t="shared" si="116"/>
        <v>0</v>
      </c>
      <c r="Q1484" s="11" t="s">
        <v>8336</v>
      </c>
      <c r="R1484" t="s">
        <v>8341</v>
      </c>
      <c r="S1484" s="15">
        <f t="shared" si="117"/>
        <v>42782.426875000005</v>
      </c>
      <c r="T1484" s="15">
        <f t="shared" si="118"/>
        <v>42789.426875000005</v>
      </c>
      <c r="U1484">
        <f t="shared" si="119"/>
        <v>2017</v>
      </c>
    </row>
    <row r="1485" spans="1:21" ht="32" hidden="1" x14ac:dyDescent="0.2">
      <c r="A1485">
        <v>1548</v>
      </c>
      <c r="B1485" s="3" t="s">
        <v>1549</v>
      </c>
      <c r="C1485" s="3" t="s">
        <v>5658</v>
      </c>
      <c r="D1485" s="6">
        <v>700</v>
      </c>
      <c r="E1485" s="8">
        <v>60</v>
      </c>
      <c r="F1485" t="s">
        <v>8220</v>
      </c>
      <c r="G1485" t="s">
        <v>8223</v>
      </c>
      <c r="H1485" t="s">
        <v>8245</v>
      </c>
      <c r="I1485">
        <v>1447020620</v>
      </c>
      <c r="J1485">
        <v>1444425020</v>
      </c>
      <c r="K1485" t="b">
        <v>0</v>
      </c>
      <c r="L1485">
        <v>1</v>
      </c>
      <c r="M1485" t="b">
        <v>0</v>
      </c>
      <c r="N1485" t="s">
        <v>8287</v>
      </c>
      <c r="O1485">
        <f t="shared" si="115"/>
        <v>9</v>
      </c>
      <c r="P1485">
        <f t="shared" si="116"/>
        <v>60</v>
      </c>
      <c r="Q1485" s="11" t="s">
        <v>8336</v>
      </c>
      <c r="R1485" t="s">
        <v>8341</v>
      </c>
      <c r="S1485" s="15">
        <f t="shared" si="117"/>
        <v>42286.88217592593</v>
      </c>
      <c r="T1485" s="15">
        <f t="shared" si="118"/>
        <v>42316.923842592587</v>
      </c>
      <c r="U1485">
        <f t="shared" si="119"/>
        <v>2015</v>
      </c>
    </row>
    <row r="1486" spans="1:21" ht="48" hidden="1" x14ac:dyDescent="0.2">
      <c r="A1486">
        <v>1549</v>
      </c>
      <c r="B1486" s="3" t="s">
        <v>1550</v>
      </c>
      <c r="C1486" s="3" t="s">
        <v>5659</v>
      </c>
      <c r="D1486" s="6">
        <v>500</v>
      </c>
      <c r="E1486" s="8">
        <v>170</v>
      </c>
      <c r="F1486" t="s">
        <v>8220</v>
      </c>
      <c r="G1486" t="s">
        <v>8223</v>
      </c>
      <c r="H1486" t="s">
        <v>8245</v>
      </c>
      <c r="I1486">
        <v>1446524159</v>
      </c>
      <c r="J1486">
        <v>1443928559</v>
      </c>
      <c r="K1486" t="b">
        <v>0</v>
      </c>
      <c r="L1486">
        <v>6</v>
      </c>
      <c r="M1486" t="b">
        <v>0</v>
      </c>
      <c r="N1486" t="s">
        <v>8287</v>
      </c>
      <c r="O1486">
        <f t="shared" si="115"/>
        <v>34</v>
      </c>
      <c r="P1486">
        <f t="shared" si="116"/>
        <v>28.33</v>
      </c>
      <c r="Q1486" s="11" t="s">
        <v>8336</v>
      </c>
      <c r="R1486" t="s">
        <v>8341</v>
      </c>
      <c r="S1486" s="15">
        <f t="shared" si="117"/>
        <v>42281.136099537034</v>
      </c>
      <c r="T1486" s="15">
        <f t="shared" si="118"/>
        <v>42311.177766203706</v>
      </c>
      <c r="U1486">
        <f t="shared" si="119"/>
        <v>2015</v>
      </c>
    </row>
    <row r="1487" spans="1:21" ht="48" hidden="1" x14ac:dyDescent="0.2">
      <c r="A1487">
        <v>1551</v>
      </c>
      <c r="B1487" s="3" t="s">
        <v>1552</v>
      </c>
      <c r="C1487" s="3" t="s">
        <v>5661</v>
      </c>
      <c r="D1487" s="6">
        <v>3500</v>
      </c>
      <c r="E1487" s="8">
        <v>0</v>
      </c>
      <c r="F1487" t="s">
        <v>8220</v>
      </c>
      <c r="G1487" t="s">
        <v>8223</v>
      </c>
      <c r="H1487" t="s">
        <v>8245</v>
      </c>
      <c r="I1487">
        <v>1432756039</v>
      </c>
      <c r="J1487">
        <v>1430164039</v>
      </c>
      <c r="K1487" t="b">
        <v>0</v>
      </c>
      <c r="L1487">
        <v>0</v>
      </c>
      <c r="M1487" t="b">
        <v>0</v>
      </c>
      <c r="N1487" t="s">
        <v>8287</v>
      </c>
      <c r="O1487">
        <f t="shared" si="115"/>
        <v>0</v>
      </c>
      <c r="P1487">
        <f t="shared" si="116"/>
        <v>0</v>
      </c>
      <c r="Q1487" s="11" t="s">
        <v>8336</v>
      </c>
      <c r="R1487" t="s">
        <v>8341</v>
      </c>
      <c r="S1487" s="15">
        <f t="shared" si="117"/>
        <v>42121.824525462958</v>
      </c>
      <c r="T1487" s="15">
        <f t="shared" si="118"/>
        <v>42151.824525462958</v>
      </c>
      <c r="U1487">
        <f t="shared" si="119"/>
        <v>2015</v>
      </c>
    </row>
    <row r="1488" spans="1:21" ht="48" hidden="1" x14ac:dyDescent="0.2">
      <c r="A1488">
        <v>1552</v>
      </c>
      <c r="B1488" s="3" t="s">
        <v>1553</v>
      </c>
      <c r="C1488" s="3" t="s">
        <v>5662</v>
      </c>
      <c r="D1488" s="6">
        <v>4300</v>
      </c>
      <c r="E1488" s="8">
        <v>2115</v>
      </c>
      <c r="F1488" t="s">
        <v>8220</v>
      </c>
      <c r="G1488" t="s">
        <v>8223</v>
      </c>
      <c r="H1488" t="s">
        <v>8245</v>
      </c>
      <c r="I1488">
        <v>1412135940</v>
      </c>
      <c r="J1488">
        <v>1410366708</v>
      </c>
      <c r="K1488" t="b">
        <v>0</v>
      </c>
      <c r="L1488">
        <v>16</v>
      </c>
      <c r="M1488" t="b">
        <v>0</v>
      </c>
      <c r="N1488" t="s">
        <v>8287</v>
      </c>
      <c r="O1488">
        <f t="shared" si="115"/>
        <v>49</v>
      </c>
      <c r="P1488">
        <f t="shared" si="116"/>
        <v>132.19</v>
      </c>
      <c r="Q1488" s="11" t="s">
        <v>8336</v>
      </c>
      <c r="R1488" t="s">
        <v>8341</v>
      </c>
      <c r="S1488" s="15">
        <f t="shared" si="117"/>
        <v>41892.688750000001</v>
      </c>
      <c r="T1488" s="15">
        <f t="shared" si="118"/>
        <v>41913.165972222225</v>
      </c>
      <c r="U1488">
        <f t="shared" si="119"/>
        <v>2014</v>
      </c>
    </row>
    <row r="1489" spans="1:21" ht="48" hidden="1" x14ac:dyDescent="0.2">
      <c r="A1489">
        <v>1553</v>
      </c>
      <c r="B1489" s="3" t="s">
        <v>1554</v>
      </c>
      <c r="C1489" s="3" t="s">
        <v>5663</v>
      </c>
      <c r="D1489" s="6">
        <v>6000</v>
      </c>
      <c r="E1489" s="8">
        <v>0</v>
      </c>
      <c r="F1489" t="s">
        <v>8220</v>
      </c>
      <c r="G1489" t="s">
        <v>8223</v>
      </c>
      <c r="H1489" t="s">
        <v>8245</v>
      </c>
      <c r="I1489">
        <v>1441176447</v>
      </c>
      <c r="J1489">
        <v>1438584447</v>
      </c>
      <c r="K1489" t="b">
        <v>0</v>
      </c>
      <c r="L1489">
        <v>0</v>
      </c>
      <c r="M1489" t="b">
        <v>0</v>
      </c>
      <c r="N1489" t="s">
        <v>8287</v>
      </c>
      <c r="O1489">
        <f t="shared" si="115"/>
        <v>0</v>
      </c>
      <c r="P1489">
        <f t="shared" si="116"/>
        <v>0</v>
      </c>
      <c r="Q1489" s="11" t="s">
        <v>8336</v>
      </c>
      <c r="R1489" t="s">
        <v>8341</v>
      </c>
      <c r="S1489" s="15">
        <f t="shared" si="117"/>
        <v>42219.282951388886</v>
      </c>
      <c r="T1489" s="15">
        <f t="shared" si="118"/>
        <v>42249.282951388886</v>
      </c>
      <c r="U1489">
        <f t="shared" si="119"/>
        <v>2015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1555</v>
      </c>
      <c r="B1491" s="3" t="s">
        <v>1556</v>
      </c>
      <c r="C1491" s="3" t="s">
        <v>5665</v>
      </c>
      <c r="D1491" s="6">
        <v>750</v>
      </c>
      <c r="E1491" s="8">
        <v>0</v>
      </c>
      <c r="F1491" t="s">
        <v>8220</v>
      </c>
      <c r="G1491" t="s">
        <v>8223</v>
      </c>
      <c r="H1491" t="s">
        <v>8245</v>
      </c>
      <c r="I1491">
        <v>1442509200</v>
      </c>
      <c r="J1491">
        <v>1440513832</v>
      </c>
      <c r="K1491" t="b">
        <v>0</v>
      </c>
      <c r="L1491">
        <v>0</v>
      </c>
      <c r="M1491" t="b">
        <v>0</v>
      </c>
      <c r="N1491" t="s">
        <v>8287</v>
      </c>
      <c r="O1491">
        <f t="shared" si="115"/>
        <v>0</v>
      </c>
      <c r="P1491">
        <f t="shared" si="116"/>
        <v>0</v>
      </c>
      <c r="Q1491" s="11" t="s">
        <v>8336</v>
      </c>
      <c r="R1491" t="s">
        <v>8341</v>
      </c>
      <c r="S1491" s="15">
        <f t="shared" si="117"/>
        <v>42241.613796296297</v>
      </c>
      <c r="T1491" s="15">
        <f t="shared" si="118"/>
        <v>42264.708333333328</v>
      </c>
      <c r="U1491">
        <f t="shared" si="119"/>
        <v>2015</v>
      </c>
    </row>
    <row r="1492" spans="1:21" ht="48" hidden="1" x14ac:dyDescent="0.2">
      <c r="A1492">
        <v>1557</v>
      </c>
      <c r="B1492" s="3" t="s">
        <v>1558</v>
      </c>
      <c r="C1492" s="3" t="s">
        <v>5667</v>
      </c>
      <c r="D1492" s="6">
        <v>2500</v>
      </c>
      <c r="E1492" s="8">
        <v>100</v>
      </c>
      <c r="F1492" t="s">
        <v>8220</v>
      </c>
      <c r="G1492" t="s">
        <v>8223</v>
      </c>
      <c r="H1492" t="s">
        <v>8245</v>
      </c>
      <c r="I1492">
        <v>1411227633</v>
      </c>
      <c r="J1492">
        <v>1408549233</v>
      </c>
      <c r="K1492" t="b">
        <v>0</v>
      </c>
      <c r="L1492">
        <v>1</v>
      </c>
      <c r="M1492" t="b">
        <v>0</v>
      </c>
      <c r="N1492" t="s">
        <v>8287</v>
      </c>
      <c r="O1492">
        <f t="shared" si="115"/>
        <v>4</v>
      </c>
      <c r="P1492">
        <f t="shared" si="116"/>
        <v>100</v>
      </c>
      <c r="Q1492" s="11" t="s">
        <v>8336</v>
      </c>
      <c r="R1492" t="s">
        <v>8341</v>
      </c>
      <c r="S1492" s="15">
        <f t="shared" si="117"/>
        <v>41871.65315972222</v>
      </c>
      <c r="T1492" s="15">
        <f t="shared" si="118"/>
        <v>41902.65315972222</v>
      </c>
      <c r="U1492">
        <f t="shared" si="119"/>
        <v>2014</v>
      </c>
    </row>
    <row r="1493" spans="1:21" ht="32" hidden="1" x14ac:dyDescent="0.2">
      <c r="A1493">
        <v>1559</v>
      </c>
      <c r="B1493" s="3" t="s">
        <v>1560</v>
      </c>
      <c r="C1493" s="3" t="s">
        <v>5669</v>
      </c>
      <c r="D1493" s="6">
        <v>15000</v>
      </c>
      <c r="E1493" s="8">
        <v>50</v>
      </c>
      <c r="F1493" t="s">
        <v>8220</v>
      </c>
      <c r="G1493" t="s">
        <v>8223</v>
      </c>
      <c r="H1493" t="s">
        <v>8245</v>
      </c>
      <c r="I1493">
        <v>1430270199</v>
      </c>
      <c r="J1493">
        <v>1428974199</v>
      </c>
      <c r="K1493" t="b">
        <v>0</v>
      </c>
      <c r="L1493">
        <v>1</v>
      </c>
      <c r="M1493" t="b">
        <v>0</v>
      </c>
      <c r="N1493" t="s">
        <v>8287</v>
      </c>
      <c r="O1493">
        <f t="shared" si="115"/>
        <v>0</v>
      </c>
      <c r="P1493">
        <f t="shared" si="116"/>
        <v>50</v>
      </c>
      <c r="Q1493" s="11" t="s">
        <v>8336</v>
      </c>
      <c r="R1493" t="s">
        <v>8341</v>
      </c>
      <c r="S1493" s="15">
        <f t="shared" si="117"/>
        <v>42108.05322916666</v>
      </c>
      <c r="T1493" s="15">
        <f t="shared" si="118"/>
        <v>42123.05322916666</v>
      </c>
      <c r="U1493">
        <f t="shared" si="119"/>
        <v>2015</v>
      </c>
    </row>
    <row r="1494" spans="1:21" ht="48" hidden="1" x14ac:dyDescent="0.2">
      <c r="A1494">
        <v>1560</v>
      </c>
      <c r="B1494" s="3" t="s">
        <v>1561</v>
      </c>
      <c r="C1494" s="3" t="s">
        <v>5670</v>
      </c>
      <c r="D1494" s="6">
        <v>2500</v>
      </c>
      <c r="E1494" s="8">
        <v>94</v>
      </c>
      <c r="F1494" t="s">
        <v>8220</v>
      </c>
      <c r="G1494" t="s">
        <v>8223</v>
      </c>
      <c r="H1494" t="s">
        <v>8245</v>
      </c>
      <c r="I1494">
        <v>1415842193</v>
      </c>
      <c r="J1494">
        <v>1414110593</v>
      </c>
      <c r="K1494" t="b">
        <v>0</v>
      </c>
      <c r="L1494">
        <v>4</v>
      </c>
      <c r="M1494" t="b">
        <v>0</v>
      </c>
      <c r="N1494" t="s">
        <v>8287</v>
      </c>
      <c r="O1494">
        <f t="shared" si="115"/>
        <v>4</v>
      </c>
      <c r="P1494">
        <f t="shared" si="116"/>
        <v>23.5</v>
      </c>
      <c r="Q1494" s="11" t="s">
        <v>8336</v>
      </c>
      <c r="R1494" t="s">
        <v>8341</v>
      </c>
      <c r="S1494" s="15">
        <f t="shared" si="117"/>
        <v>41936.020752314813</v>
      </c>
      <c r="T1494" s="15">
        <f t="shared" si="118"/>
        <v>41956.062418981484</v>
      </c>
      <c r="U1494">
        <f t="shared" si="119"/>
        <v>2014</v>
      </c>
    </row>
    <row r="1495" spans="1:21" ht="32" hidden="1" x14ac:dyDescent="0.2">
      <c r="A1495">
        <v>1582</v>
      </c>
      <c r="B1495" s="3" t="s">
        <v>1583</v>
      </c>
      <c r="C1495" s="3" t="s">
        <v>5692</v>
      </c>
      <c r="D1495" s="6">
        <v>1000</v>
      </c>
      <c r="E1495" s="8">
        <v>93</v>
      </c>
      <c r="F1495" t="s">
        <v>8220</v>
      </c>
      <c r="G1495" t="s">
        <v>8223</v>
      </c>
      <c r="H1495" t="s">
        <v>8245</v>
      </c>
      <c r="I1495">
        <v>1445894400</v>
      </c>
      <c r="J1495">
        <v>1440961053</v>
      </c>
      <c r="K1495" t="b">
        <v>0</v>
      </c>
      <c r="L1495">
        <v>3</v>
      </c>
      <c r="M1495" t="b">
        <v>0</v>
      </c>
      <c r="N1495" t="s">
        <v>8289</v>
      </c>
      <c r="O1495">
        <f t="shared" si="115"/>
        <v>9</v>
      </c>
      <c r="P1495">
        <f t="shared" si="116"/>
        <v>31</v>
      </c>
      <c r="Q1495" s="11" t="s">
        <v>8336</v>
      </c>
      <c r="R1495" t="s">
        <v>8343</v>
      </c>
      <c r="S1495" s="15">
        <f t="shared" si="117"/>
        <v>42246.789965277778</v>
      </c>
      <c r="T1495" s="15">
        <f t="shared" si="118"/>
        <v>42303.888888888891</v>
      </c>
      <c r="U1495">
        <f t="shared" si="119"/>
        <v>2015</v>
      </c>
    </row>
    <row r="1496" spans="1:21" ht="48" hidden="1" x14ac:dyDescent="0.2">
      <c r="A1496">
        <v>1584</v>
      </c>
      <c r="B1496" s="3" t="s">
        <v>1585</v>
      </c>
      <c r="C1496" s="3" t="s">
        <v>5694</v>
      </c>
      <c r="D1496" s="6">
        <v>1200</v>
      </c>
      <c r="E1496" s="8">
        <v>0</v>
      </c>
      <c r="F1496" t="s">
        <v>8220</v>
      </c>
      <c r="G1496" t="s">
        <v>8223</v>
      </c>
      <c r="H1496" t="s">
        <v>8245</v>
      </c>
      <c r="I1496">
        <v>1401464101</v>
      </c>
      <c r="J1496">
        <v>1400600101</v>
      </c>
      <c r="K1496" t="b">
        <v>0</v>
      </c>
      <c r="L1496">
        <v>0</v>
      </c>
      <c r="M1496" t="b">
        <v>0</v>
      </c>
      <c r="N1496" t="s">
        <v>8289</v>
      </c>
      <c r="O1496">
        <f t="shared" si="115"/>
        <v>0</v>
      </c>
      <c r="P1496">
        <f t="shared" si="116"/>
        <v>0</v>
      </c>
      <c r="Q1496" s="11" t="s">
        <v>8336</v>
      </c>
      <c r="R1496" t="s">
        <v>8343</v>
      </c>
      <c r="S1496" s="15">
        <f t="shared" si="117"/>
        <v>41779.649317129632</v>
      </c>
      <c r="T1496" s="15">
        <f t="shared" si="118"/>
        <v>41789.649317129632</v>
      </c>
      <c r="U1496">
        <f t="shared" si="119"/>
        <v>2014</v>
      </c>
    </row>
    <row r="1497" spans="1:21" ht="32" hidden="1" x14ac:dyDescent="0.2">
      <c r="A1497">
        <v>1586</v>
      </c>
      <c r="B1497" s="3" t="s">
        <v>1587</v>
      </c>
      <c r="C1497" s="3" t="s">
        <v>5696</v>
      </c>
      <c r="D1497" s="6">
        <v>1500</v>
      </c>
      <c r="E1497" s="8">
        <v>0</v>
      </c>
      <c r="F1497" t="s">
        <v>8220</v>
      </c>
      <c r="G1497" t="s">
        <v>8223</v>
      </c>
      <c r="H1497" t="s">
        <v>8245</v>
      </c>
      <c r="I1497">
        <v>1428197422</v>
      </c>
      <c r="J1497">
        <v>1425609022</v>
      </c>
      <c r="K1497" t="b">
        <v>0</v>
      </c>
      <c r="L1497">
        <v>0</v>
      </c>
      <c r="M1497" t="b">
        <v>0</v>
      </c>
      <c r="N1497" t="s">
        <v>8289</v>
      </c>
      <c r="O1497">
        <f t="shared" si="115"/>
        <v>0</v>
      </c>
      <c r="P1497">
        <f t="shared" si="116"/>
        <v>0</v>
      </c>
      <c r="Q1497" s="11" t="s">
        <v>8336</v>
      </c>
      <c r="R1497" t="s">
        <v>8343</v>
      </c>
      <c r="S1497" s="15">
        <f t="shared" si="117"/>
        <v>42069.104421296302</v>
      </c>
      <c r="T1497" s="15">
        <f t="shared" si="118"/>
        <v>42099.062754629631</v>
      </c>
      <c r="U1497">
        <f t="shared" si="119"/>
        <v>2015</v>
      </c>
    </row>
    <row r="1498" spans="1:21" ht="48" hidden="1" x14ac:dyDescent="0.2">
      <c r="A1498">
        <v>1587</v>
      </c>
      <c r="B1498" s="3" t="s">
        <v>1588</v>
      </c>
      <c r="C1498" s="3" t="s">
        <v>5697</v>
      </c>
      <c r="D1498" s="6">
        <v>7500</v>
      </c>
      <c r="E1498" s="8">
        <v>1</v>
      </c>
      <c r="F1498" t="s">
        <v>8220</v>
      </c>
      <c r="G1498" t="s">
        <v>8223</v>
      </c>
      <c r="H1498" t="s">
        <v>8245</v>
      </c>
      <c r="I1498">
        <v>1418510965</v>
      </c>
      <c r="J1498">
        <v>1415918965</v>
      </c>
      <c r="K1498" t="b">
        <v>0</v>
      </c>
      <c r="L1498">
        <v>1</v>
      </c>
      <c r="M1498" t="b">
        <v>0</v>
      </c>
      <c r="N1498" t="s">
        <v>8289</v>
      </c>
      <c r="O1498">
        <f t="shared" si="115"/>
        <v>0</v>
      </c>
      <c r="P1498">
        <f t="shared" si="116"/>
        <v>1</v>
      </c>
      <c r="Q1498" s="11" t="s">
        <v>8336</v>
      </c>
      <c r="R1498" t="s">
        <v>8343</v>
      </c>
      <c r="S1498" s="15">
        <f t="shared" si="117"/>
        <v>41956.950983796298</v>
      </c>
      <c r="T1498" s="15">
        <f t="shared" si="118"/>
        <v>41986.950983796298</v>
      </c>
      <c r="U1498">
        <f t="shared" si="119"/>
        <v>2014</v>
      </c>
    </row>
    <row r="1499" spans="1:21" ht="32" hidden="1" x14ac:dyDescent="0.2">
      <c r="A1499">
        <v>1588</v>
      </c>
      <c r="B1499" s="3" t="s">
        <v>1589</v>
      </c>
      <c r="C1499" s="3" t="s">
        <v>5698</v>
      </c>
      <c r="D1499" s="6">
        <v>516</v>
      </c>
      <c r="E1499" s="8">
        <v>0</v>
      </c>
      <c r="F1499" t="s">
        <v>8220</v>
      </c>
      <c r="G1499" t="s">
        <v>8223</v>
      </c>
      <c r="H1499" t="s">
        <v>8245</v>
      </c>
      <c r="I1499">
        <v>1422735120</v>
      </c>
      <c r="J1499">
        <v>1420091999</v>
      </c>
      <c r="K1499" t="b">
        <v>0</v>
      </c>
      <c r="L1499">
        <v>0</v>
      </c>
      <c r="M1499" t="b">
        <v>0</v>
      </c>
      <c r="N1499" t="s">
        <v>8289</v>
      </c>
      <c r="O1499">
        <f t="shared" si="115"/>
        <v>0</v>
      </c>
      <c r="P1499">
        <f t="shared" si="116"/>
        <v>0</v>
      </c>
      <c r="Q1499" s="11" t="s">
        <v>8336</v>
      </c>
      <c r="R1499" t="s">
        <v>8343</v>
      </c>
      <c r="S1499" s="15">
        <f t="shared" si="117"/>
        <v>42005.24998842593</v>
      </c>
      <c r="T1499" s="15">
        <f t="shared" si="118"/>
        <v>42035.841666666667</v>
      </c>
      <c r="U1499">
        <f t="shared" si="119"/>
        <v>2015</v>
      </c>
    </row>
    <row r="1500" spans="1:21" ht="48" hidden="1" x14ac:dyDescent="0.2">
      <c r="A1500">
        <v>1589</v>
      </c>
      <c r="B1500" s="3" t="s">
        <v>1590</v>
      </c>
      <c r="C1500" s="3" t="s">
        <v>5699</v>
      </c>
      <c r="D1500" s="6">
        <v>1200</v>
      </c>
      <c r="E1500" s="8">
        <v>0</v>
      </c>
      <c r="F1500" t="s">
        <v>8220</v>
      </c>
      <c r="G1500" t="s">
        <v>8223</v>
      </c>
      <c r="H1500" t="s">
        <v>8245</v>
      </c>
      <c r="I1500">
        <v>1444433886</v>
      </c>
      <c r="J1500">
        <v>1441841886</v>
      </c>
      <c r="K1500" t="b">
        <v>0</v>
      </c>
      <c r="L1500">
        <v>0</v>
      </c>
      <c r="M1500" t="b">
        <v>0</v>
      </c>
      <c r="N1500" t="s">
        <v>8289</v>
      </c>
      <c r="O1500">
        <f t="shared" si="115"/>
        <v>0</v>
      </c>
      <c r="P1500">
        <f t="shared" si="116"/>
        <v>0</v>
      </c>
      <c r="Q1500" s="11" t="s">
        <v>8336</v>
      </c>
      <c r="R1500" t="s">
        <v>8343</v>
      </c>
      <c r="S1500" s="15">
        <f t="shared" si="117"/>
        <v>42256.984791666662</v>
      </c>
      <c r="T1500" s="15">
        <f t="shared" si="118"/>
        <v>42286.984791666662</v>
      </c>
      <c r="U1500">
        <f t="shared" si="119"/>
        <v>2015</v>
      </c>
    </row>
    <row r="1501" spans="1:21" ht="32" hidden="1" x14ac:dyDescent="0.2">
      <c r="A1501">
        <v>1592</v>
      </c>
      <c r="B1501" s="3" t="s">
        <v>1593</v>
      </c>
      <c r="C1501" s="3" t="s">
        <v>5702</v>
      </c>
      <c r="D1501" s="6">
        <v>25</v>
      </c>
      <c r="E1501" s="8">
        <v>0</v>
      </c>
      <c r="F1501" t="s">
        <v>8220</v>
      </c>
      <c r="G1501" t="s">
        <v>8223</v>
      </c>
      <c r="H1501" t="s">
        <v>8245</v>
      </c>
      <c r="I1501">
        <v>1427503485</v>
      </c>
      <c r="J1501">
        <v>1423619085</v>
      </c>
      <c r="K1501" t="b">
        <v>0</v>
      </c>
      <c r="L1501">
        <v>0</v>
      </c>
      <c r="M1501" t="b">
        <v>0</v>
      </c>
      <c r="N1501" t="s">
        <v>8289</v>
      </c>
      <c r="O1501">
        <f t="shared" si="115"/>
        <v>0</v>
      </c>
      <c r="P1501">
        <f t="shared" si="116"/>
        <v>0</v>
      </c>
      <c r="Q1501" s="11" t="s">
        <v>8336</v>
      </c>
      <c r="R1501" t="s">
        <v>8343</v>
      </c>
      <c r="S1501" s="15">
        <f t="shared" si="117"/>
        <v>42046.072743055556</v>
      </c>
      <c r="T1501" s="15">
        <f t="shared" si="118"/>
        <v>42091.031076388885</v>
      </c>
      <c r="U1501">
        <f t="shared" si="119"/>
        <v>2015</v>
      </c>
    </row>
    <row r="1502" spans="1:21" ht="32" hidden="1" x14ac:dyDescent="0.2">
      <c r="A1502">
        <v>1593</v>
      </c>
      <c r="B1502" s="3" t="s">
        <v>1594</v>
      </c>
      <c r="C1502" s="3" t="s">
        <v>5703</v>
      </c>
      <c r="D1502" s="6">
        <v>22000</v>
      </c>
      <c r="E1502" s="8">
        <v>3</v>
      </c>
      <c r="F1502" t="s">
        <v>8220</v>
      </c>
      <c r="G1502" t="s">
        <v>8223</v>
      </c>
      <c r="H1502" t="s">
        <v>8245</v>
      </c>
      <c r="I1502">
        <v>1425154655</v>
      </c>
      <c r="J1502">
        <v>1422562655</v>
      </c>
      <c r="K1502" t="b">
        <v>0</v>
      </c>
      <c r="L1502">
        <v>3</v>
      </c>
      <c r="M1502" t="b">
        <v>0</v>
      </c>
      <c r="N1502" t="s">
        <v>8289</v>
      </c>
      <c r="O1502">
        <f t="shared" si="115"/>
        <v>0</v>
      </c>
      <c r="P1502">
        <f t="shared" si="116"/>
        <v>1</v>
      </c>
      <c r="Q1502" s="11" t="s">
        <v>8336</v>
      </c>
      <c r="R1502" t="s">
        <v>8343</v>
      </c>
      <c r="S1502" s="15">
        <f t="shared" si="117"/>
        <v>42033.845543981486</v>
      </c>
      <c r="T1502" s="15">
        <f t="shared" si="118"/>
        <v>42063.845543981486</v>
      </c>
      <c r="U1502">
        <f t="shared" si="119"/>
        <v>2015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ref="O1506:O1569" si="120">ROUND(E1506/D1506*100,0)</f>
        <v>278</v>
      </c>
      <c r="P1506">
        <f t="shared" ref="P1506:P1569" si="121">IFERROR(ROUND(E1506/L1506,2),0)</f>
        <v>67.16</v>
      </c>
      <c r="Q1506" s="11" t="s">
        <v>8336</v>
      </c>
      <c r="R1506" t="s">
        <v>8337</v>
      </c>
      <c r="S1506" s="15">
        <f t="shared" ref="S1506:S1569" si="122">(((J1506/60)/60)/24)+DATE(1970,1,1)</f>
        <v>41772.657685185186</v>
      </c>
      <c r="T1506" s="15">
        <f t="shared" ref="T1506:T1569" si="123">(((I1506/60)/60)/24)+DATE(1970,1,1)</f>
        <v>41800.356249999997</v>
      </c>
      <c r="U1506">
        <f t="shared" ref="U1506:U1569" si="124">YEAR(S:S)</f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s="11" t="s">
        <v>8336</v>
      </c>
      <c r="R1507" t="s">
        <v>8337</v>
      </c>
      <c r="S1507" s="15">
        <f t="shared" si="122"/>
        <v>42414.44332175926</v>
      </c>
      <c r="T1507" s="15">
        <f t="shared" si="123"/>
        <v>42451.834027777775</v>
      </c>
      <c r="U1507">
        <f t="shared" si="124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 s="11" t="s">
        <v>8336</v>
      </c>
      <c r="R1508" t="s">
        <v>8337</v>
      </c>
      <c r="S1508" s="15">
        <f t="shared" si="122"/>
        <v>41814.785925925928</v>
      </c>
      <c r="T1508" s="15">
        <f t="shared" si="123"/>
        <v>41844.785925925928</v>
      </c>
      <c r="U1508">
        <f t="shared" si="124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s="11" t="s">
        <v>8336</v>
      </c>
      <c r="R1509" t="s">
        <v>8337</v>
      </c>
      <c r="S1509" s="15">
        <f t="shared" si="122"/>
        <v>40254.450335648151</v>
      </c>
      <c r="T1509" s="15">
        <f t="shared" si="123"/>
        <v>40313.340277777781</v>
      </c>
      <c r="U1509">
        <f t="shared" si="124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s="11" t="s">
        <v>8336</v>
      </c>
      <c r="R1510" t="s">
        <v>8337</v>
      </c>
      <c r="S1510" s="15">
        <f t="shared" si="122"/>
        <v>41786.614363425928</v>
      </c>
      <c r="T1510" s="15">
        <f t="shared" si="123"/>
        <v>41817.614363425928</v>
      </c>
      <c r="U1510">
        <f t="shared" si="124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s="11" t="s">
        <v>8336</v>
      </c>
      <c r="R1511" t="s">
        <v>8337</v>
      </c>
      <c r="S1511" s="15">
        <f t="shared" si="122"/>
        <v>42751.533391203702</v>
      </c>
      <c r="T1511" s="15">
        <f t="shared" si="123"/>
        <v>42780.957638888889</v>
      </c>
      <c r="U1511">
        <f t="shared" si="124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 s="11" t="s">
        <v>8336</v>
      </c>
      <c r="R1512" t="s">
        <v>8337</v>
      </c>
      <c r="S1512" s="15">
        <f t="shared" si="122"/>
        <v>41809.385162037033</v>
      </c>
      <c r="T1512" s="15">
        <f t="shared" si="123"/>
        <v>41839.385162037033</v>
      </c>
      <c r="U1512">
        <f t="shared" si="124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s="11" t="s">
        <v>8336</v>
      </c>
      <c r="R1513" t="s">
        <v>8337</v>
      </c>
      <c r="S1513" s="15">
        <f t="shared" si="122"/>
        <v>42296.583379629628</v>
      </c>
      <c r="T1513" s="15">
        <f t="shared" si="123"/>
        <v>42326.625046296293</v>
      </c>
      <c r="U1513">
        <f t="shared" si="124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s="11" t="s">
        <v>8336</v>
      </c>
      <c r="R1514" t="s">
        <v>8337</v>
      </c>
      <c r="S1514" s="15">
        <f t="shared" si="122"/>
        <v>42741.684479166666</v>
      </c>
      <c r="T1514" s="15">
        <f t="shared" si="123"/>
        <v>42771.684479166666</v>
      </c>
      <c r="U1514">
        <f t="shared" si="124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 s="11" t="s">
        <v>8336</v>
      </c>
      <c r="R1515" t="s">
        <v>8337</v>
      </c>
      <c r="S1515" s="15">
        <f t="shared" si="122"/>
        <v>41806.637337962966</v>
      </c>
      <c r="T1515" s="15">
        <f t="shared" si="123"/>
        <v>41836.637337962966</v>
      </c>
      <c r="U1515">
        <f t="shared" si="124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s="11" t="s">
        <v>8336</v>
      </c>
      <c r="R1516" t="s">
        <v>8337</v>
      </c>
      <c r="S1516" s="15">
        <f t="shared" si="122"/>
        <v>42234.597685185188</v>
      </c>
      <c r="T1516" s="15">
        <f t="shared" si="123"/>
        <v>42274.597685185188</v>
      </c>
      <c r="U1516">
        <f t="shared" si="124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s="11" t="s">
        <v>8336</v>
      </c>
      <c r="R1517" t="s">
        <v>8337</v>
      </c>
      <c r="S1517" s="15">
        <f t="shared" si="122"/>
        <v>42415.253437499996</v>
      </c>
      <c r="T1517" s="15">
        <f t="shared" si="123"/>
        <v>42445.211770833332</v>
      </c>
      <c r="U1517">
        <f t="shared" si="124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s="11" t="s">
        <v>8336</v>
      </c>
      <c r="R1518" t="s">
        <v>8337</v>
      </c>
      <c r="S1518" s="15">
        <f t="shared" si="122"/>
        <v>42619.466342592597</v>
      </c>
      <c r="T1518" s="15">
        <f t="shared" si="123"/>
        <v>42649.583333333328</v>
      </c>
      <c r="U1518">
        <f t="shared" si="124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s="11" t="s">
        <v>8336</v>
      </c>
      <c r="R1519" t="s">
        <v>8337</v>
      </c>
      <c r="S1519" s="15">
        <f t="shared" si="122"/>
        <v>41948.56658564815</v>
      </c>
      <c r="T1519" s="15">
        <f t="shared" si="123"/>
        <v>41979.25</v>
      </c>
      <c r="U1519">
        <f t="shared" si="124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s="11" t="s">
        <v>8336</v>
      </c>
      <c r="R1520" t="s">
        <v>8337</v>
      </c>
      <c r="S1520" s="15">
        <f t="shared" si="122"/>
        <v>41760.8200462963</v>
      </c>
      <c r="T1520" s="15">
        <f t="shared" si="123"/>
        <v>41790.8200462963</v>
      </c>
      <c r="U1520">
        <f t="shared" si="124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s="11" t="s">
        <v>8336</v>
      </c>
      <c r="R1521" t="s">
        <v>8337</v>
      </c>
      <c r="S1521" s="15">
        <f t="shared" si="122"/>
        <v>41782.741701388892</v>
      </c>
      <c r="T1521" s="15">
        <f t="shared" si="123"/>
        <v>41810.915972222225</v>
      </c>
      <c r="U1521">
        <f t="shared" si="124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s="11" t="s">
        <v>8336</v>
      </c>
      <c r="R1522" t="s">
        <v>8337</v>
      </c>
      <c r="S1522" s="15">
        <f t="shared" si="122"/>
        <v>41955.857789351852</v>
      </c>
      <c r="T1522" s="15">
        <f t="shared" si="123"/>
        <v>41992.166666666672</v>
      </c>
      <c r="U1522">
        <f t="shared" si="124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s="11" t="s">
        <v>8336</v>
      </c>
      <c r="R1523" t="s">
        <v>8337</v>
      </c>
      <c r="S1523" s="15">
        <f t="shared" si="122"/>
        <v>42493.167719907404</v>
      </c>
      <c r="T1523" s="15">
        <f t="shared" si="123"/>
        <v>42528.167719907404</v>
      </c>
      <c r="U1523">
        <f t="shared" si="124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s="11" t="s">
        <v>8336</v>
      </c>
      <c r="R1524" t="s">
        <v>8337</v>
      </c>
      <c r="S1524" s="15">
        <f t="shared" si="122"/>
        <v>41899.830312500002</v>
      </c>
      <c r="T1524" s="15">
        <f t="shared" si="123"/>
        <v>41929.830312500002</v>
      </c>
      <c r="U1524">
        <f t="shared" si="124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s="11" t="s">
        <v>8336</v>
      </c>
      <c r="R1525" t="s">
        <v>8337</v>
      </c>
      <c r="S1525" s="15">
        <f t="shared" si="122"/>
        <v>41964.751342592594</v>
      </c>
      <c r="T1525" s="15">
        <f t="shared" si="123"/>
        <v>41996</v>
      </c>
      <c r="U1525">
        <f t="shared" si="124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s="11" t="s">
        <v>8336</v>
      </c>
      <c r="R1526" t="s">
        <v>8337</v>
      </c>
      <c r="S1526" s="15">
        <f t="shared" si="122"/>
        <v>42756.501041666663</v>
      </c>
      <c r="T1526" s="15">
        <f t="shared" si="123"/>
        <v>42786.501041666663</v>
      </c>
      <c r="U1526">
        <f t="shared" si="124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s="11" t="s">
        <v>8336</v>
      </c>
      <c r="R1527" t="s">
        <v>8337</v>
      </c>
      <c r="S1527" s="15">
        <f t="shared" si="122"/>
        <v>42570.702986111108</v>
      </c>
      <c r="T1527" s="15">
        <f t="shared" si="123"/>
        <v>42600.702986111108</v>
      </c>
      <c r="U1527">
        <f t="shared" si="124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s="11" t="s">
        <v>8336</v>
      </c>
      <c r="R1528" t="s">
        <v>8337</v>
      </c>
      <c r="S1528" s="15">
        <f t="shared" si="122"/>
        <v>42339.276006944448</v>
      </c>
      <c r="T1528" s="15">
        <f t="shared" si="123"/>
        <v>42388.276006944448</v>
      </c>
      <c r="U1528">
        <f t="shared" si="124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s="11" t="s">
        <v>8336</v>
      </c>
      <c r="R1529" t="s">
        <v>8337</v>
      </c>
      <c r="S1529" s="15">
        <f t="shared" si="122"/>
        <v>42780.600532407407</v>
      </c>
      <c r="T1529" s="15">
        <f t="shared" si="123"/>
        <v>42808.558865740735</v>
      </c>
      <c r="U1529">
        <f t="shared" si="124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s="11" t="s">
        <v>8336</v>
      </c>
      <c r="R1530" t="s">
        <v>8337</v>
      </c>
      <c r="S1530" s="15">
        <f t="shared" si="122"/>
        <v>42736.732893518521</v>
      </c>
      <c r="T1530" s="15">
        <f t="shared" si="123"/>
        <v>42767</v>
      </c>
      <c r="U1530">
        <f t="shared" si="124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s="11" t="s">
        <v>8336</v>
      </c>
      <c r="R1531" t="s">
        <v>8337</v>
      </c>
      <c r="S1531" s="15">
        <f t="shared" si="122"/>
        <v>42052.628703703704</v>
      </c>
      <c r="T1531" s="15">
        <f t="shared" si="123"/>
        <v>42082.587037037039</v>
      </c>
      <c r="U1531">
        <f t="shared" si="124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s="11" t="s">
        <v>8336</v>
      </c>
      <c r="R1532" t="s">
        <v>8337</v>
      </c>
      <c r="S1532" s="15">
        <f t="shared" si="122"/>
        <v>42275.767303240747</v>
      </c>
      <c r="T1532" s="15">
        <f t="shared" si="123"/>
        <v>42300.767303240747</v>
      </c>
      <c r="U1532">
        <f t="shared" si="124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s="11" t="s">
        <v>8336</v>
      </c>
      <c r="R1533" t="s">
        <v>8337</v>
      </c>
      <c r="S1533" s="15">
        <f t="shared" si="122"/>
        <v>41941.802384259259</v>
      </c>
      <c r="T1533" s="15">
        <f t="shared" si="123"/>
        <v>41974.125</v>
      </c>
      <c r="U1533">
        <f t="shared" si="124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s="11" t="s">
        <v>8336</v>
      </c>
      <c r="R1534" t="s">
        <v>8337</v>
      </c>
      <c r="S1534" s="15">
        <f t="shared" si="122"/>
        <v>42391.475289351853</v>
      </c>
      <c r="T1534" s="15">
        <f t="shared" si="123"/>
        <v>42415.625</v>
      </c>
      <c r="U1534">
        <f t="shared" si="124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s="11" t="s">
        <v>8336</v>
      </c>
      <c r="R1535" t="s">
        <v>8337</v>
      </c>
      <c r="S1535" s="15">
        <f t="shared" si="122"/>
        <v>42443.00204861111</v>
      </c>
      <c r="T1535" s="15">
        <f t="shared" si="123"/>
        <v>42492.165972222225</v>
      </c>
      <c r="U1535">
        <f t="shared" si="124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s="11" t="s">
        <v>8336</v>
      </c>
      <c r="R1536" t="s">
        <v>8337</v>
      </c>
      <c r="S1536" s="15">
        <f t="shared" si="122"/>
        <v>42221.67432870371</v>
      </c>
      <c r="T1536" s="15">
        <f t="shared" si="123"/>
        <v>42251.67432870371</v>
      </c>
      <c r="U1536">
        <f t="shared" si="124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s="11" t="s">
        <v>8336</v>
      </c>
      <c r="R1537" t="s">
        <v>8337</v>
      </c>
      <c r="S1537" s="15">
        <f t="shared" si="122"/>
        <v>42484.829062500001</v>
      </c>
      <c r="T1537" s="15">
        <f t="shared" si="123"/>
        <v>42513.916666666672</v>
      </c>
      <c r="U1537">
        <f t="shared" si="124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s="11" t="s">
        <v>8336</v>
      </c>
      <c r="R1538" t="s">
        <v>8337</v>
      </c>
      <c r="S1538" s="15">
        <f t="shared" si="122"/>
        <v>42213.802199074074</v>
      </c>
      <c r="T1538" s="15">
        <f t="shared" si="123"/>
        <v>42243.802199074074</v>
      </c>
      <c r="U1538">
        <f t="shared" si="124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si="124"/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32" hidden="1" x14ac:dyDescent="0.2">
      <c r="A1543">
        <v>1594</v>
      </c>
      <c r="B1543" s="3" t="s">
        <v>1595</v>
      </c>
      <c r="C1543" s="3" t="s">
        <v>5704</v>
      </c>
      <c r="D1543" s="6">
        <v>1000</v>
      </c>
      <c r="E1543" s="8">
        <v>205</v>
      </c>
      <c r="F1543" t="s">
        <v>8220</v>
      </c>
      <c r="G1543" t="s">
        <v>8223</v>
      </c>
      <c r="H1543" t="s">
        <v>8245</v>
      </c>
      <c r="I1543">
        <v>1463329260</v>
      </c>
      <c r="J1543">
        <v>1458147982</v>
      </c>
      <c r="K1543" t="b">
        <v>0</v>
      </c>
      <c r="L1543">
        <v>10</v>
      </c>
      <c r="M1543" t="b">
        <v>0</v>
      </c>
      <c r="N1543" t="s">
        <v>8289</v>
      </c>
      <c r="O1543">
        <f t="shared" si="120"/>
        <v>21</v>
      </c>
      <c r="P1543">
        <f t="shared" si="121"/>
        <v>20.5</v>
      </c>
      <c r="Q1543" s="11" t="s">
        <v>8336</v>
      </c>
      <c r="R1543" t="s">
        <v>8343</v>
      </c>
      <c r="S1543" s="15">
        <f t="shared" si="122"/>
        <v>42445.712754629625</v>
      </c>
      <c r="T1543" s="15">
        <f t="shared" si="123"/>
        <v>42505.681249999994</v>
      </c>
      <c r="U1543">
        <f t="shared" si="124"/>
        <v>2016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1595</v>
      </c>
      <c r="B1545" s="3" t="s">
        <v>1596</v>
      </c>
      <c r="C1545" s="3" t="s">
        <v>5705</v>
      </c>
      <c r="D1545" s="6">
        <v>100000</v>
      </c>
      <c r="E1545" s="8">
        <v>280</v>
      </c>
      <c r="F1545" t="s">
        <v>8220</v>
      </c>
      <c r="G1545" t="s">
        <v>8223</v>
      </c>
      <c r="H1545" t="s">
        <v>8245</v>
      </c>
      <c r="I1545">
        <v>1403122380</v>
      </c>
      <c r="J1545">
        <v>1400634728</v>
      </c>
      <c r="K1545" t="b">
        <v>0</v>
      </c>
      <c r="L1545">
        <v>7</v>
      </c>
      <c r="M1545" t="b">
        <v>0</v>
      </c>
      <c r="N1545" t="s">
        <v>8289</v>
      </c>
      <c r="O1545">
        <f t="shared" si="120"/>
        <v>0</v>
      </c>
      <c r="P1545">
        <f t="shared" si="121"/>
        <v>40</v>
      </c>
      <c r="Q1545" s="11" t="s">
        <v>8336</v>
      </c>
      <c r="R1545" t="s">
        <v>8343</v>
      </c>
      <c r="S1545" s="15">
        <f t="shared" si="122"/>
        <v>41780.050092592595</v>
      </c>
      <c r="T1545" s="15">
        <f t="shared" si="123"/>
        <v>41808.842361111114</v>
      </c>
      <c r="U1545">
        <f t="shared" si="124"/>
        <v>2014</v>
      </c>
    </row>
    <row r="1546" spans="1:21" ht="48" hidden="1" x14ac:dyDescent="0.2">
      <c r="A1546">
        <v>1597</v>
      </c>
      <c r="B1546" s="3" t="s">
        <v>1598</v>
      </c>
      <c r="C1546" s="3" t="s">
        <v>5707</v>
      </c>
      <c r="D1546" s="6">
        <v>15000</v>
      </c>
      <c r="E1546" s="8">
        <v>0</v>
      </c>
      <c r="F1546" t="s">
        <v>8220</v>
      </c>
      <c r="G1546" t="s">
        <v>8223</v>
      </c>
      <c r="H1546" t="s">
        <v>8245</v>
      </c>
      <c r="I1546">
        <v>1474360197</v>
      </c>
      <c r="J1546">
        <v>1471768197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8343</v>
      </c>
      <c r="S1546" s="15">
        <f t="shared" si="122"/>
        <v>42603.354131944448</v>
      </c>
      <c r="T1546" s="15">
        <f t="shared" si="123"/>
        <v>42633.354131944448</v>
      </c>
      <c r="U1546">
        <f t="shared" si="124"/>
        <v>2016</v>
      </c>
    </row>
    <row r="1547" spans="1:21" ht="48" hidden="1" x14ac:dyDescent="0.2">
      <c r="A1547">
        <v>1598</v>
      </c>
      <c r="B1547" s="3" t="s">
        <v>1599</v>
      </c>
      <c r="C1547" s="3" t="s">
        <v>5708</v>
      </c>
      <c r="D1547" s="6">
        <v>800</v>
      </c>
      <c r="E1547" s="8">
        <v>1</v>
      </c>
      <c r="F1547" t="s">
        <v>8220</v>
      </c>
      <c r="G1547" t="s">
        <v>8223</v>
      </c>
      <c r="H1547" t="s">
        <v>8245</v>
      </c>
      <c r="I1547">
        <v>1437926458</v>
      </c>
      <c r="J1547">
        <v>1432742458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8343</v>
      </c>
      <c r="S1547" s="15">
        <f t="shared" si="122"/>
        <v>42151.667337962965</v>
      </c>
      <c r="T1547" s="15">
        <f t="shared" si="123"/>
        <v>42211.667337962965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1600</v>
      </c>
      <c r="B1549" s="3" t="s">
        <v>1601</v>
      </c>
      <c r="C1549" s="3" t="s">
        <v>5710</v>
      </c>
      <c r="D1549" s="6">
        <v>5000</v>
      </c>
      <c r="E1549" s="8">
        <v>367</v>
      </c>
      <c r="F1549" t="s">
        <v>8220</v>
      </c>
      <c r="G1549" t="s">
        <v>8223</v>
      </c>
      <c r="H1549" t="s">
        <v>8245</v>
      </c>
      <c r="I1549">
        <v>1405401060</v>
      </c>
      <c r="J1549">
        <v>1401585752</v>
      </c>
      <c r="K1549" t="b">
        <v>0</v>
      </c>
      <c r="L1549">
        <v>9</v>
      </c>
      <c r="M1549" t="b">
        <v>0</v>
      </c>
      <c r="N1549" t="s">
        <v>8289</v>
      </c>
      <c r="O1549">
        <f t="shared" si="120"/>
        <v>7</v>
      </c>
      <c r="P1549">
        <f t="shared" si="121"/>
        <v>40.78</v>
      </c>
      <c r="Q1549" s="11" t="s">
        <v>8336</v>
      </c>
      <c r="R1549" t="s">
        <v>8343</v>
      </c>
      <c r="S1549" s="15">
        <f t="shared" si="122"/>
        <v>41791.057314814818</v>
      </c>
      <c r="T1549" s="15">
        <f t="shared" si="123"/>
        <v>41835.21597222222</v>
      </c>
      <c r="U1549">
        <f t="shared" si="124"/>
        <v>2014</v>
      </c>
    </row>
    <row r="1550" spans="1:21" ht="48" hidden="1" x14ac:dyDescent="0.2">
      <c r="A1550">
        <v>1701</v>
      </c>
      <c r="B1550" s="3" t="s">
        <v>1702</v>
      </c>
      <c r="C1550" s="3" t="s">
        <v>5811</v>
      </c>
      <c r="D1550" s="6">
        <v>5050</v>
      </c>
      <c r="E1550" s="8">
        <v>10</v>
      </c>
      <c r="F1550" t="s">
        <v>8220</v>
      </c>
      <c r="G1550" t="s">
        <v>8223</v>
      </c>
      <c r="H1550" t="s">
        <v>8245</v>
      </c>
      <c r="I1550">
        <v>1421337405</v>
      </c>
      <c r="J1550">
        <v>1418745405</v>
      </c>
      <c r="K1550" t="b">
        <v>0</v>
      </c>
      <c r="L1550">
        <v>2</v>
      </c>
      <c r="M1550" t="b">
        <v>0</v>
      </c>
      <c r="N1550" t="s">
        <v>8291</v>
      </c>
      <c r="O1550">
        <f t="shared" si="120"/>
        <v>0</v>
      </c>
      <c r="P1550">
        <f t="shared" si="121"/>
        <v>5</v>
      </c>
      <c r="Q1550" s="11" t="s">
        <v>8323</v>
      </c>
      <c r="R1550" t="s">
        <v>8345</v>
      </c>
      <c r="S1550" s="15">
        <f t="shared" si="122"/>
        <v>41989.664409722223</v>
      </c>
      <c r="T1550" s="15">
        <f t="shared" si="123"/>
        <v>42019.664409722223</v>
      </c>
      <c r="U1550">
        <f t="shared" si="124"/>
        <v>2014</v>
      </c>
    </row>
    <row r="1551" spans="1:21" ht="16" hidden="1" x14ac:dyDescent="0.2">
      <c r="A1551">
        <v>1702</v>
      </c>
      <c r="B1551" s="3" t="s">
        <v>1703</v>
      </c>
      <c r="C1551" s="3" t="s">
        <v>5812</v>
      </c>
      <c r="D1551" s="6">
        <v>16500</v>
      </c>
      <c r="E1551" s="8">
        <v>1</v>
      </c>
      <c r="F1551" t="s">
        <v>8220</v>
      </c>
      <c r="G1551" t="s">
        <v>8223</v>
      </c>
      <c r="H1551" t="s">
        <v>8245</v>
      </c>
      <c r="I1551">
        <v>1427745150</v>
      </c>
      <c r="J1551">
        <v>1425156750</v>
      </c>
      <c r="K1551" t="b">
        <v>0</v>
      </c>
      <c r="L1551">
        <v>1</v>
      </c>
      <c r="M1551" t="b">
        <v>0</v>
      </c>
      <c r="N1551" t="s">
        <v>8291</v>
      </c>
      <c r="O1551">
        <f t="shared" si="120"/>
        <v>0</v>
      </c>
      <c r="P1551">
        <f t="shared" si="121"/>
        <v>1</v>
      </c>
      <c r="Q1551" s="11" t="s">
        <v>8323</v>
      </c>
      <c r="R1551" t="s">
        <v>8345</v>
      </c>
      <c r="S1551" s="15">
        <f t="shared" si="122"/>
        <v>42063.869791666672</v>
      </c>
      <c r="T1551" s="15">
        <f t="shared" si="123"/>
        <v>42093.828125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1703</v>
      </c>
      <c r="B1553" s="3" t="s">
        <v>1704</v>
      </c>
      <c r="C1553" s="3" t="s">
        <v>5813</v>
      </c>
      <c r="D1553" s="6">
        <v>5000</v>
      </c>
      <c r="E1553" s="8">
        <v>51</v>
      </c>
      <c r="F1553" t="s">
        <v>8220</v>
      </c>
      <c r="G1553" t="s">
        <v>8223</v>
      </c>
      <c r="H1553" t="s">
        <v>8245</v>
      </c>
      <c r="I1553">
        <v>1441003537</v>
      </c>
      <c r="J1553">
        <v>1435819537</v>
      </c>
      <c r="K1553" t="b">
        <v>0</v>
      </c>
      <c r="L1553">
        <v>2</v>
      </c>
      <c r="M1553" t="b">
        <v>0</v>
      </c>
      <c r="N1553" t="s">
        <v>8291</v>
      </c>
      <c r="O1553">
        <f t="shared" si="120"/>
        <v>1</v>
      </c>
      <c r="P1553">
        <f t="shared" si="121"/>
        <v>25.5</v>
      </c>
      <c r="Q1553" s="11" t="s">
        <v>8323</v>
      </c>
      <c r="R1553" t="s">
        <v>8345</v>
      </c>
      <c r="S1553" s="15">
        <f t="shared" si="122"/>
        <v>42187.281678240746</v>
      </c>
      <c r="T1553" s="15">
        <f t="shared" si="123"/>
        <v>42247.281678240746</v>
      </c>
      <c r="U1553">
        <f t="shared" si="124"/>
        <v>2015</v>
      </c>
    </row>
    <row r="1554" spans="1:21" ht="32" hidden="1" x14ac:dyDescent="0.2">
      <c r="A1554">
        <v>1704</v>
      </c>
      <c r="B1554" s="3" t="s">
        <v>1705</v>
      </c>
      <c r="C1554" s="3" t="s">
        <v>5814</v>
      </c>
      <c r="D1554" s="6">
        <v>2000</v>
      </c>
      <c r="E1554" s="8">
        <v>1302</v>
      </c>
      <c r="F1554" t="s">
        <v>8220</v>
      </c>
      <c r="G1554" t="s">
        <v>8223</v>
      </c>
      <c r="H1554" t="s">
        <v>8245</v>
      </c>
      <c r="I1554">
        <v>1424056873</v>
      </c>
      <c r="J1554">
        <v>1421464873</v>
      </c>
      <c r="K1554" t="b">
        <v>0</v>
      </c>
      <c r="L1554">
        <v>11</v>
      </c>
      <c r="M1554" t="b">
        <v>0</v>
      </c>
      <c r="N1554" t="s">
        <v>8291</v>
      </c>
      <c r="O1554">
        <f t="shared" si="120"/>
        <v>65</v>
      </c>
      <c r="P1554">
        <f t="shared" si="121"/>
        <v>118.36</v>
      </c>
      <c r="Q1554" s="11" t="s">
        <v>8323</v>
      </c>
      <c r="R1554" t="s">
        <v>8345</v>
      </c>
      <c r="S1554" s="15">
        <f t="shared" si="122"/>
        <v>42021.139733796299</v>
      </c>
      <c r="T1554" s="15">
        <f t="shared" si="123"/>
        <v>42051.139733796299</v>
      </c>
      <c r="U1554">
        <f t="shared" si="124"/>
        <v>2015</v>
      </c>
    </row>
    <row r="1555" spans="1:21" ht="48" hidden="1" x14ac:dyDescent="0.2">
      <c r="A1555">
        <v>1705</v>
      </c>
      <c r="B1555" s="3" t="s">
        <v>1706</v>
      </c>
      <c r="C1555" s="3" t="s">
        <v>5815</v>
      </c>
      <c r="D1555" s="6">
        <v>2000</v>
      </c>
      <c r="E1555" s="8">
        <v>0</v>
      </c>
      <c r="F1555" t="s">
        <v>8220</v>
      </c>
      <c r="G1555" t="s">
        <v>8223</v>
      </c>
      <c r="H1555" t="s">
        <v>8245</v>
      </c>
      <c r="I1555">
        <v>1441814400</v>
      </c>
      <c r="J1555">
        <v>1440807846</v>
      </c>
      <c r="K1555" t="b">
        <v>0</v>
      </c>
      <c r="L1555">
        <v>0</v>
      </c>
      <c r="M1555" t="b">
        <v>0</v>
      </c>
      <c r="N1555" t="s">
        <v>8291</v>
      </c>
      <c r="O1555">
        <f t="shared" si="120"/>
        <v>0</v>
      </c>
      <c r="P1555">
        <f t="shared" si="121"/>
        <v>0</v>
      </c>
      <c r="Q1555" s="11" t="s">
        <v>8323</v>
      </c>
      <c r="R1555" t="s">
        <v>8345</v>
      </c>
      <c r="S1555" s="15">
        <f t="shared" si="122"/>
        <v>42245.016736111109</v>
      </c>
      <c r="T1555" s="15">
        <f t="shared" si="123"/>
        <v>42256.666666666672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1707</v>
      </c>
      <c r="B1557" s="3" t="s">
        <v>1708</v>
      </c>
      <c r="C1557" s="3" t="s">
        <v>5817</v>
      </c>
      <c r="D1557" s="6">
        <v>5000</v>
      </c>
      <c r="E1557" s="8">
        <v>487</v>
      </c>
      <c r="F1557" t="s">
        <v>8220</v>
      </c>
      <c r="G1557" t="s">
        <v>8223</v>
      </c>
      <c r="H1557" t="s">
        <v>8245</v>
      </c>
      <c r="I1557">
        <v>1459181895</v>
      </c>
      <c r="J1557">
        <v>1456593495</v>
      </c>
      <c r="K1557" t="b">
        <v>0</v>
      </c>
      <c r="L1557">
        <v>9</v>
      </c>
      <c r="M1557" t="b">
        <v>0</v>
      </c>
      <c r="N1557" t="s">
        <v>8291</v>
      </c>
      <c r="O1557">
        <f t="shared" si="120"/>
        <v>10</v>
      </c>
      <c r="P1557">
        <f t="shared" si="121"/>
        <v>54.11</v>
      </c>
      <c r="Q1557" s="11" t="s">
        <v>8323</v>
      </c>
      <c r="R1557" t="s">
        <v>8345</v>
      </c>
      <c r="S1557" s="15">
        <f t="shared" si="122"/>
        <v>42427.721006944441</v>
      </c>
      <c r="T1557" s="15">
        <f t="shared" si="123"/>
        <v>42457.679340277777</v>
      </c>
      <c r="U1557">
        <f t="shared" si="124"/>
        <v>2016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1708</v>
      </c>
      <c r="B1559" s="3" t="s">
        <v>1709</v>
      </c>
      <c r="C1559" s="3" t="s">
        <v>5818</v>
      </c>
      <c r="D1559" s="6">
        <v>7000</v>
      </c>
      <c r="E1559" s="8">
        <v>0</v>
      </c>
      <c r="F1559" t="s">
        <v>8220</v>
      </c>
      <c r="G1559" t="s">
        <v>8223</v>
      </c>
      <c r="H1559" t="s">
        <v>8245</v>
      </c>
      <c r="I1559">
        <v>1462135706</v>
      </c>
      <c r="J1559">
        <v>1458679706</v>
      </c>
      <c r="K1559" t="b">
        <v>0</v>
      </c>
      <c r="L1559">
        <v>0</v>
      </c>
      <c r="M1559" t="b">
        <v>0</v>
      </c>
      <c r="N1559" t="s">
        <v>8291</v>
      </c>
      <c r="O1559">
        <f t="shared" si="120"/>
        <v>0</v>
      </c>
      <c r="P1559">
        <f t="shared" si="121"/>
        <v>0</v>
      </c>
      <c r="Q1559" s="11" t="s">
        <v>8323</v>
      </c>
      <c r="R1559" t="s">
        <v>8345</v>
      </c>
      <c r="S1559" s="15">
        <f t="shared" si="122"/>
        <v>42451.866967592592</v>
      </c>
      <c r="T1559" s="15">
        <f t="shared" si="123"/>
        <v>42491.866967592592</v>
      </c>
      <c r="U1559">
        <f t="shared" si="124"/>
        <v>2016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8" hidden="1" x14ac:dyDescent="0.2">
      <c r="A1561">
        <v>1709</v>
      </c>
      <c r="B1561" s="3" t="s">
        <v>1710</v>
      </c>
      <c r="C1561" s="3" t="s">
        <v>5819</v>
      </c>
      <c r="D1561" s="6">
        <v>1750</v>
      </c>
      <c r="E1561" s="8">
        <v>85</v>
      </c>
      <c r="F1561" t="s">
        <v>8220</v>
      </c>
      <c r="G1561" t="s">
        <v>8223</v>
      </c>
      <c r="H1561" t="s">
        <v>8245</v>
      </c>
      <c r="I1561">
        <v>1409513940</v>
      </c>
      <c r="J1561">
        <v>1405949514</v>
      </c>
      <c r="K1561" t="b">
        <v>0</v>
      </c>
      <c r="L1561">
        <v>4</v>
      </c>
      <c r="M1561" t="b">
        <v>0</v>
      </c>
      <c r="N1561" t="s">
        <v>8291</v>
      </c>
      <c r="O1561">
        <f t="shared" si="120"/>
        <v>5</v>
      </c>
      <c r="P1561">
        <f t="shared" si="121"/>
        <v>21.25</v>
      </c>
      <c r="Q1561" s="11" t="s">
        <v>8323</v>
      </c>
      <c r="R1561" t="s">
        <v>8345</v>
      </c>
      <c r="S1561" s="15">
        <f t="shared" si="122"/>
        <v>41841.56381944444</v>
      </c>
      <c r="T1561" s="15">
        <f t="shared" si="123"/>
        <v>41882.818749999999</v>
      </c>
      <c r="U1561">
        <f t="shared" si="124"/>
        <v>2014</v>
      </c>
    </row>
    <row r="1562" spans="1:21" ht="48" hidden="1" x14ac:dyDescent="0.2">
      <c r="A1562">
        <v>1711</v>
      </c>
      <c r="B1562" s="3" t="s">
        <v>1712</v>
      </c>
      <c r="C1562" s="3" t="s">
        <v>5821</v>
      </c>
      <c r="D1562" s="6">
        <v>10000</v>
      </c>
      <c r="E1562" s="8">
        <v>1050</v>
      </c>
      <c r="F1562" t="s">
        <v>8220</v>
      </c>
      <c r="G1562" t="s">
        <v>8223</v>
      </c>
      <c r="H1562" t="s">
        <v>8245</v>
      </c>
      <c r="I1562">
        <v>1409585434</v>
      </c>
      <c r="J1562">
        <v>1406907034</v>
      </c>
      <c r="K1562" t="b">
        <v>0</v>
      </c>
      <c r="L1562">
        <v>2</v>
      </c>
      <c r="M1562" t="b">
        <v>0</v>
      </c>
      <c r="N1562" t="s">
        <v>8291</v>
      </c>
      <c r="O1562">
        <f t="shared" si="120"/>
        <v>11</v>
      </c>
      <c r="P1562">
        <f t="shared" si="121"/>
        <v>525</v>
      </c>
      <c r="Q1562" s="11" t="s">
        <v>8323</v>
      </c>
      <c r="R1562" t="s">
        <v>8345</v>
      </c>
      <c r="S1562" s="15">
        <f t="shared" si="122"/>
        <v>41852.646226851852</v>
      </c>
      <c r="T1562" s="15">
        <f t="shared" si="123"/>
        <v>41883.646226851852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ref="O1570:O1633" si="125">ROUND(E1570/D1570*100,0)</f>
        <v>14</v>
      </c>
      <c r="P1570">
        <f t="shared" ref="P1570:P1633" si="126">IFERROR(ROUND(E1570/L1570,2),0)</f>
        <v>155</v>
      </c>
      <c r="Q1570" s="11" t="s">
        <v>8320</v>
      </c>
      <c r="R1570" t="s">
        <v>8342</v>
      </c>
      <c r="S1570" s="15">
        <f t="shared" ref="S1570:S1633" si="127">(((J1570/60)/60)/24)+DATE(1970,1,1)</f>
        <v>41962.062326388885</v>
      </c>
      <c r="T1570" s="15">
        <f t="shared" ref="T1570:T1633" si="128">(((I1570/60)/60)/24)+DATE(1970,1,1)</f>
        <v>41997.062326388885</v>
      </c>
      <c r="U1570">
        <f t="shared" ref="U1570:U1633" si="129">YEAR(S:S)</f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>
        <f t="shared" si="126"/>
        <v>0</v>
      </c>
      <c r="Q1571" s="11" t="s">
        <v>8320</v>
      </c>
      <c r="R1571" t="s">
        <v>8342</v>
      </c>
      <c r="S1571" s="15">
        <f t="shared" si="127"/>
        <v>41389.679560185185</v>
      </c>
      <c r="T1571" s="15">
        <f t="shared" si="128"/>
        <v>41419.679560185185</v>
      </c>
      <c r="U1571">
        <f t="shared" si="129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s="11" t="s">
        <v>8320</v>
      </c>
      <c r="R1572" t="s">
        <v>8342</v>
      </c>
      <c r="S1572" s="15">
        <f t="shared" si="127"/>
        <v>42438.813449074078</v>
      </c>
      <c r="T1572" s="15">
        <f t="shared" si="128"/>
        <v>42468.771782407406</v>
      </c>
      <c r="U1572">
        <f t="shared" si="129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 s="11" t="s">
        <v>8320</v>
      </c>
      <c r="R1573" t="s">
        <v>8342</v>
      </c>
      <c r="S1573" s="15">
        <f t="shared" si="127"/>
        <v>42144.769479166673</v>
      </c>
      <c r="T1573" s="15">
        <f t="shared" si="128"/>
        <v>42174.769479166673</v>
      </c>
      <c r="U1573">
        <f t="shared" si="129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 s="11" t="s">
        <v>8320</v>
      </c>
      <c r="R1574" t="s">
        <v>8342</v>
      </c>
      <c r="S1574" s="15">
        <f t="shared" si="127"/>
        <v>42404.033090277779</v>
      </c>
      <c r="T1574" s="15">
        <f t="shared" si="128"/>
        <v>42428.999305555553</v>
      </c>
      <c r="U1574">
        <f t="shared" si="129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s="11" t="s">
        <v>8320</v>
      </c>
      <c r="R1575" t="s">
        <v>8342</v>
      </c>
      <c r="S1575" s="15">
        <f t="shared" si="127"/>
        <v>42786.000023148154</v>
      </c>
      <c r="T1575" s="15">
        <f t="shared" si="128"/>
        <v>42826.165972222225</v>
      </c>
      <c r="U1575">
        <f t="shared" si="129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s="11" t="s">
        <v>8320</v>
      </c>
      <c r="R1576" t="s">
        <v>8342</v>
      </c>
      <c r="S1576" s="15">
        <f t="shared" si="127"/>
        <v>42017.927418981482</v>
      </c>
      <c r="T1576" s="15">
        <f t="shared" si="128"/>
        <v>42052.927418981482</v>
      </c>
      <c r="U1576">
        <f t="shared" si="129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s="11" t="s">
        <v>8320</v>
      </c>
      <c r="R1577" t="s">
        <v>8342</v>
      </c>
      <c r="S1577" s="15">
        <f t="shared" si="127"/>
        <v>41799.524259259262</v>
      </c>
      <c r="T1577" s="15">
        <f t="shared" si="128"/>
        <v>41829.524259259262</v>
      </c>
      <c r="U1577">
        <f t="shared" si="129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s="11" t="s">
        <v>8320</v>
      </c>
      <c r="R1578" t="s">
        <v>8342</v>
      </c>
      <c r="S1578" s="15">
        <f t="shared" si="127"/>
        <v>42140.879259259258</v>
      </c>
      <c r="T1578" s="15">
        <f t="shared" si="128"/>
        <v>42185.879259259258</v>
      </c>
      <c r="U1578">
        <f t="shared" si="129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s="11" t="s">
        <v>8320</v>
      </c>
      <c r="R1579" t="s">
        <v>8342</v>
      </c>
      <c r="S1579" s="15">
        <f t="shared" si="127"/>
        <v>41054.847777777781</v>
      </c>
      <c r="T1579" s="15">
        <f t="shared" si="128"/>
        <v>41114.847777777781</v>
      </c>
      <c r="U1579">
        <f t="shared" si="129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s="11" t="s">
        <v>8320</v>
      </c>
      <c r="R1580" t="s">
        <v>8342</v>
      </c>
      <c r="S1580" s="15">
        <f t="shared" si="127"/>
        <v>40399.065868055557</v>
      </c>
      <c r="T1580" s="15">
        <f t="shared" si="128"/>
        <v>40423.083333333336</v>
      </c>
      <c r="U1580">
        <f t="shared" si="129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s="11" t="s">
        <v>8320</v>
      </c>
      <c r="R1581" t="s">
        <v>8342</v>
      </c>
      <c r="S1581" s="15">
        <f t="shared" si="127"/>
        <v>41481.996423611112</v>
      </c>
      <c r="T1581" s="15">
        <f t="shared" si="128"/>
        <v>41514.996423611112</v>
      </c>
      <c r="U1581">
        <f t="shared" si="129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>
        <f t="shared" si="126"/>
        <v>0</v>
      </c>
      <c r="Q1582" s="11" t="s">
        <v>8320</v>
      </c>
      <c r="R1582" t="s">
        <v>8342</v>
      </c>
      <c r="S1582" s="15">
        <f t="shared" si="127"/>
        <v>40990.050069444449</v>
      </c>
      <c r="T1582" s="15">
        <f t="shared" si="128"/>
        <v>41050.050069444449</v>
      </c>
      <c r="U1582">
        <f t="shared" si="129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 s="11" t="s">
        <v>8336</v>
      </c>
      <c r="R1583" t="s">
        <v>8343</v>
      </c>
      <c r="S1583" s="15">
        <f t="shared" si="127"/>
        <v>42325.448958333334</v>
      </c>
      <c r="T1583" s="15">
        <f t="shared" si="128"/>
        <v>42357.448958333334</v>
      </c>
      <c r="U1583">
        <f t="shared" si="129"/>
        <v>2015</v>
      </c>
    </row>
    <row r="1584" spans="1:21" ht="48" hidden="1" x14ac:dyDescent="0.2">
      <c r="A1584">
        <v>1712</v>
      </c>
      <c r="B1584" s="3" t="s">
        <v>1713</v>
      </c>
      <c r="C1584" s="3" t="s">
        <v>5822</v>
      </c>
      <c r="D1584" s="6">
        <v>5000</v>
      </c>
      <c r="E1584" s="8">
        <v>0</v>
      </c>
      <c r="F1584" t="s">
        <v>8220</v>
      </c>
      <c r="G1584" t="s">
        <v>8223</v>
      </c>
      <c r="H1584" t="s">
        <v>8245</v>
      </c>
      <c r="I1584">
        <v>1435701353</v>
      </c>
      <c r="J1584">
        <v>1430517353</v>
      </c>
      <c r="K1584" t="b">
        <v>0</v>
      </c>
      <c r="L1584">
        <v>0</v>
      </c>
      <c r="M1584" t="b">
        <v>0</v>
      </c>
      <c r="N1584" t="s">
        <v>8291</v>
      </c>
      <c r="O1584">
        <f t="shared" si="125"/>
        <v>0</v>
      </c>
      <c r="P1584">
        <f t="shared" si="126"/>
        <v>0</v>
      </c>
      <c r="Q1584" s="11" t="s">
        <v>8323</v>
      </c>
      <c r="R1584" t="s">
        <v>8345</v>
      </c>
      <c r="S1584" s="15">
        <f t="shared" si="127"/>
        <v>42125.913807870369</v>
      </c>
      <c r="T1584" s="15">
        <f t="shared" si="128"/>
        <v>42185.913807870369</v>
      </c>
      <c r="U1584">
        <f t="shared" si="129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 s="11" t="s">
        <v>8336</v>
      </c>
      <c r="R1585" t="s">
        <v>8343</v>
      </c>
      <c r="S1585" s="15">
        <f t="shared" si="127"/>
        <v>41877.904988425929</v>
      </c>
      <c r="T1585" s="15">
        <f t="shared" si="128"/>
        <v>41907.904988425929</v>
      </c>
      <c r="U1585">
        <f t="shared" si="129"/>
        <v>2014</v>
      </c>
    </row>
    <row r="1586" spans="1:21" ht="48" hidden="1" x14ac:dyDescent="0.2">
      <c r="A1586">
        <v>1713</v>
      </c>
      <c r="B1586" s="3" t="s">
        <v>1714</v>
      </c>
      <c r="C1586" s="3" t="s">
        <v>5823</v>
      </c>
      <c r="D1586" s="6">
        <v>3000</v>
      </c>
      <c r="E1586" s="8">
        <v>50</v>
      </c>
      <c r="F1586" t="s">
        <v>8220</v>
      </c>
      <c r="G1586" t="s">
        <v>8223</v>
      </c>
      <c r="H1586" t="s">
        <v>8245</v>
      </c>
      <c r="I1586">
        <v>1412536412</v>
      </c>
      <c r="J1586">
        <v>1409944412</v>
      </c>
      <c r="K1586" t="b">
        <v>0</v>
      </c>
      <c r="L1586">
        <v>1</v>
      </c>
      <c r="M1586" t="b">
        <v>0</v>
      </c>
      <c r="N1586" t="s">
        <v>8291</v>
      </c>
      <c r="O1586">
        <f t="shared" si="125"/>
        <v>2</v>
      </c>
      <c r="P1586">
        <f t="shared" si="126"/>
        <v>50</v>
      </c>
      <c r="Q1586" s="11" t="s">
        <v>8323</v>
      </c>
      <c r="R1586" t="s">
        <v>8345</v>
      </c>
      <c r="S1586" s="15">
        <f t="shared" si="127"/>
        <v>41887.801064814819</v>
      </c>
      <c r="T1586" s="15">
        <f t="shared" si="128"/>
        <v>41917.801064814819</v>
      </c>
      <c r="U1586">
        <f t="shared" si="129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s="11" t="s">
        <v>8336</v>
      </c>
      <c r="R1587" t="s">
        <v>8343</v>
      </c>
      <c r="S1587" s="15">
        <f t="shared" si="127"/>
        <v>42707.895462962959</v>
      </c>
      <c r="T1587" s="15">
        <f t="shared" si="128"/>
        <v>42729.458333333328</v>
      </c>
      <c r="U1587">
        <f t="shared" si="129"/>
        <v>2016</v>
      </c>
    </row>
    <row r="1588" spans="1:21" ht="48" hidden="1" x14ac:dyDescent="0.2">
      <c r="A1588">
        <v>1714</v>
      </c>
      <c r="B1588" s="3" t="s">
        <v>1715</v>
      </c>
      <c r="C1588" s="3" t="s">
        <v>5824</v>
      </c>
      <c r="D1588" s="6">
        <v>25000</v>
      </c>
      <c r="E1588" s="8">
        <v>1967</v>
      </c>
      <c r="F1588" t="s">
        <v>8220</v>
      </c>
      <c r="G1588" t="s">
        <v>8223</v>
      </c>
      <c r="H1588" t="s">
        <v>8245</v>
      </c>
      <c r="I1588">
        <v>1430517761</v>
      </c>
      <c r="J1588">
        <v>1427925761</v>
      </c>
      <c r="K1588" t="b">
        <v>0</v>
      </c>
      <c r="L1588">
        <v>17</v>
      </c>
      <c r="M1588" t="b">
        <v>0</v>
      </c>
      <c r="N1588" t="s">
        <v>8291</v>
      </c>
      <c r="O1588">
        <f t="shared" si="125"/>
        <v>8</v>
      </c>
      <c r="P1588">
        <f t="shared" si="126"/>
        <v>115.71</v>
      </c>
      <c r="Q1588" s="11" t="s">
        <v>8323</v>
      </c>
      <c r="R1588" t="s">
        <v>8345</v>
      </c>
      <c r="S1588" s="15">
        <f t="shared" si="127"/>
        <v>42095.918530092589</v>
      </c>
      <c r="T1588" s="15">
        <f t="shared" si="128"/>
        <v>42125.918530092589</v>
      </c>
      <c r="U1588">
        <f t="shared" si="129"/>
        <v>2015</v>
      </c>
    </row>
    <row r="1589" spans="1:21" ht="48" hidden="1" x14ac:dyDescent="0.2">
      <c r="A1589">
        <v>1715</v>
      </c>
      <c r="B1589" s="3" t="s">
        <v>1716</v>
      </c>
      <c r="C1589" s="3" t="s">
        <v>5825</v>
      </c>
      <c r="D1589" s="6">
        <v>5000</v>
      </c>
      <c r="E1589" s="8">
        <v>11</v>
      </c>
      <c r="F1589" t="s">
        <v>8220</v>
      </c>
      <c r="G1589" t="s">
        <v>8223</v>
      </c>
      <c r="H1589" t="s">
        <v>8245</v>
      </c>
      <c r="I1589">
        <v>1427772120</v>
      </c>
      <c r="J1589">
        <v>1425186785</v>
      </c>
      <c r="K1589" t="b">
        <v>0</v>
      </c>
      <c r="L1589">
        <v>2</v>
      </c>
      <c r="M1589" t="b">
        <v>0</v>
      </c>
      <c r="N1589" t="s">
        <v>8291</v>
      </c>
      <c r="O1589">
        <f t="shared" si="125"/>
        <v>0</v>
      </c>
      <c r="P1589">
        <f t="shared" si="126"/>
        <v>5.5</v>
      </c>
      <c r="Q1589" s="11" t="s">
        <v>8323</v>
      </c>
      <c r="R1589" t="s">
        <v>8345</v>
      </c>
      <c r="S1589" s="15">
        <f t="shared" si="127"/>
        <v>42064.217418981483</v>
      </c>
      <c r="T1589" s="15">
        <f t="shared" si="128"/>
        <v>42094.140277777777</v>
      </c>
      <c r="U1589">
        <f t="shared" si="129"/>
        <v>2015</v>
      </c>
    </row>
    <row r="1590" spans="1:21" ht="48" hidden="1" x14ac:dyDescent="0.2">
      <c r="A1590">
        <v>1716</v>
      </c>
      <c r="B1590" s="3" t="s">
        <v>1717</v>
      </c>
      <c r="C1590" s="3" t="s">
        <v>5826</v>
      </c>
      <c r="D1590" s="6">
        <v>2000</v>
      </c>
      <c r="E1590" s="8">
        <v>150</v>
      </c>
      <c r="F1590" t="s">
        <v>8220</v>
      </c>
      <c r="G1590" t="s">
        <v>8223</v>
      </c>
      <c r="H1590" t="s">
        <v>8245</v>
      </c>
      <c r="I1590">
        <v>1481295099</v>
      </c>
      <c r="J1590">
        <v>1477835499</v>
      </c>
      <c r="K1590" t="b">
        <v>0</v>
      </c>
      <c r="L1590">
        <v>3</v>
      </c>
      <c r="M1590" t="b">
        <v>0</v>
      </c>
      <c r="N1590" t="s">
        <v>8291</v>
      </c>
      <c r="O1590">
        <f t="shared" si="125"/>
        <v>8</v>
      </c>
      <c r="P1590">
        <f t="shared" si="126"/>
        <v>50</v>
      </c>
      <c r="Q1590" s="11" t="s">
        <v>8323</v>
      </c>
      <c r="R1590" t="s">
        <v>8345</v>
      </c>
      <c r="S1590" s="15">
        <f t="shared" si="127"/>
        <v>42673.577534722222</v>
      </c>
      <c r="T1590" s="15">
        <f t="shared" si="128"/>
        <v>42713.619201388887</v>
      </c>
      <c r="U1590">
        <f t="shared" si="129"/>
        <v>2016</v>
      </c>
    </row>
    <row r="1591" spans="1:21" ht="48" hidden="1" x14ac:dyDescent="0.2">
      <c r="A1591">
        <v>1717</v>
      </c>
      <c r="B1591" s="3" t="s">
        <v>1718</v>
      </c>
      <c r="C1591" s="3" t="s">
        <v>5827</v>
      </c>
      <c r="D1591" s="6">
        <v>3265</v>
      </c>
      <c r="E1591" s="8">
        <v>1395</v>
      </c>
      <c r="F1591" t="s">
        <v>8220</v>
      </c>
      <c r="G1591" t="s">
        <v>8223</v>
      </c>
      <c r="H1591" t="s">
        <v>8245</v>
      </c>
      <c r="I1591">
        <v>1461211200</v>
      </c>
      <c r="J1591">
        <v>1459467238</v>
      </c>
      <c r="K1591" t="b">
        <v>0</v>
      </c>
      <c r="L1591">
        <v>41</v>
      </c>
      <c r="M1591" t="b">
        <v>0</v>
      </c>
      <c r="N1591" t="s">
        <v>8291</v>
      </c>
      <c r="O1591">
        <f t="shared" si="125"/>
        <v>43</v>
      </c>
      <c r="P1591">
        <f t="shared" si="126"/>
        <v>34.020000000000003</v>
      </c>
      <c r="Q1591" s="11" t="s">
        <v>8323</v>
      </c>
      <c r="R1591" t="s">
        <v>8345</v>
      </c>
      <c r="S1591" s="15">
        <f t="shared" si="127"/>
        <v>42460.98192129629</v>
      </c>
      <c r="T1591" s="15">
        <f t="shared" si="128"/>
        <v>42481.166666666672</v>
      </c>
      <c r="U1591">
        <f t="shared" si="129"/>
        <v>2016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s="11" t="s">
        <v>8336</v>
      </c>
      <c r="R1592" t="s">
        <v>8343</v>
      </c>
      <c r="S1592" s="15">
        <f t="shared" si="127"/>
        <v>42240.857222222221</v>
      </c>
      <c r="T1592" s="15">
        <f t="shared" si="128"/>
        <v>42270.857222222221</v>
      </c>
      <c r="U1592">
        <f t="shared" si="129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 s="11" t="s">
        <v>8336</v>
      </c>
      <c r="R1593" t="s">
        <v>8343</v>
      </c>
      <c r="S1593" s="15">
        <f t="shared" si="127"/>
        <v>42433.726168981477</v>
      </c>
      <c r="T1593" s="15">
        <f t="shared" si="128"/>
        <v>42463.68450231482</v>
      </c>
      <c r="U1593">
        <f t="shared" si="129"/>
        <v>2016</v>
      </c>
    </row>
    <row r="1594" spans="1:21" ht="16" hidden="1" x14ac:dyDescent="0.2">
      <c r="A1594">
        <v>1718</v>
      </c>
      <c r="B1594" s="3" t="s">
        <v>1719</v>
      </c>
      <c r="C1594" s="3" t="s">
        <v>5828</v>
      </c>
      <c r="D1594" s="6">
        <v>35000</v>
      </c>
      <c r="E1594" s="8">
        <v>75</v>
      </c>
      <c r="F1594" t="s">
        <v>8220</v>
      </c>
      <c r="G1594" t="s">
        <v>8223</v>
      </c>
      <c r="H1594" t="s">
        <v>8245</v>
      </c>
      <c r="I1594">
        <v>1463201940</v>
      </c>
      <c r="J1594">
        <v>1459435149</v>
      </c>
      <c r="K1594" t="b">
        <v>0</v>
      </c>
      <c r="L1594">
        <v>2</v>
      </c>
      <c r="M1594" t="b">
        <v>0</v>
      </c>
      <c r="N1594" t="s">
        <v>8291</v>
      </c>
      <c r="O1594">
        <f t="shared" si="125"/>
        <v>0</v>
      </c>
      <c r="P1594">
        <f t="shared" si="126"/>
        <v>37.5</v>
      </c>
      <c r="Q1594" s="11" t="s">
        <v>8323</v>
      </c>
      <c r="R1594" t="s">
        <v>8345</v>
      </c>
      <c r="S1594" s="15">
        <f t="shared" si="127"/>
        <v>42460.610520833332</v>
      </c>
      <c r="T1594" s="15">
        <f t="shared" si="128"/>
        <v>42504.207638888889</v>
      </c>
      <c r="U1594">
        <f t="shared" si="129"/>
        <v>2016</v>
      </c>
    </row>
    <row r="1595" spans="1:21" ht="48" hidden="1" x14ac:dyDescent="0.2">
      <c r="A1595">
        <v>1719</v>
      </c>
      <c r="B1595" s="3" t="s">
        <v>1720</v>
      </c>
      <c r="C1595" s="3" t="s">
        <v>5829</v>
      </c>
      <c r="D1595" s="6">
        <v>4000</v>
      </c>
      <c r="E1595" s="8">
        <v>35</v>
      </c>
      <c r="F1595" t="s">
        <v>8220</v>
      </c>
      <c r="G1595" t="s">
        <v>8223</v>
      </c>
      <c r="H1595" t="s">
        <v>8245</v>
      </c>
      <c r="I1595">
        <v>1410958191</v>
      </c>
      <c r="J1595">
        <v>1408366191</v>
      </c>
      <c r="K1595" t="b">
        <v>0</v>
      </c>
      <c r="L1595">
        <v>3</v>
      </c>
      <c r="M1595" t="b">
        <v>0</v>
      </c>
      <c r="N1595" t="s">
        <v>8291</v>
      </c>
      <c r="O1595">
        <f t="shared" si="125"/>
        <v>1</v>
      </c>
      <c r="P1595">
        <f t="shared" si="126"/>
        <v>11.67</v>
      </c>
      <c r="Q1595" s="11" t="s">
        <v>8323</v>
      </c>
      <c r="R1595" t="s">
        <v>8345</v>
      </c>
      <c r="S1595" s="15">
        <f t="shared" si="127"/>
        <v>41869.534618055557</v>
      </c>
      <c r="T1595" s="15">
        <f t="shared" si="128"/>
        <v>41899.534618055557</v>
      </c>
      <c r="U1595">
        <f t="shared" si="129"/>
        <v>2014</v>
      </c>
    </row>
    <row r="1596" spans="1:21" ht="48" hidden="1" x14ac:dyDescent="0.2">
      <c r="A1596">
        <v>1720</v>
      </c>
      <c r="B1596" s="3" t="s">
        <v>1721</v>
      </c>
      <c r="C1596" s="3" t="s">
        <v>5830</v>
      </c>
      <c r="D1596" s="6">
        <v>4000</v>
      </c>
      <c r="E1596" s="8">
        <v>225</v>
      </c>
      <c r="F1596" t="s">
        <v>8220</v>
      </c>
      <c r="G1596" t="s">
        <v>8223</v>
      </c>
      <c r="H1596" t="s">
        <v>8245</v>
      </c>
      <c r="I1596">
        <v>1415562471</v>
      </c>
      <c r="J1596">
        <v>1412966871</v>
      </c>
      <c r="K1596" t="b">
        <v>0</v>
      </c>
      <c r="L1596">
        <v>8</v>
      </c>
      <c r="M1596" t="b">
        <v>0</v>
      </c>
      <c r="N1596" t="s">
        <v>8291</v>
      </c>
      <c r="O1596">
        <f t="shared" si="125"/>
        <v>6</v>
      </c>
      <c r="P1596">
        <f t="shared" si="126"/>
        <v>28.13</v>
      </c>
      <c r="Q1596" s="11" t="s">
        <v>8323</v>
      </c>
      <c r="R1596" t="s">
        <v>8345</v>
      </c>
      <c r="S1596" s="15">
        <f t="shared" si="127"/>
        <v>41922.783229166671</v>
      </c>
      <c r="T1596" s="15">
        <f t="shared" si="128"/>
        <v>41952.824895833335</v>
      </c>
      <c r="U1596">
        <f t="shared" si="129"/>
        <v>2014</v>
      </c>
    </row>
    <row r="1597" spans="1:21" ht="48" hidden="1" x14ac:dyDescent="0.2">
      <c r="A1597">
        <v>1721</v>
      </c>
      <c r="B1597" s="3" t="s">
        <v>1722</v>
      </c>
      <c r="C1597" s="3" t="s">
        <v>5831</v>
      </c>
      <c r="D1597" s="6">
        <v>5000</v>
      </c>
      <c r="E1597" s="8">
        <v>0</v>
      </c>
      <c r="F1597" t="s">
        <v>8220</v>
      </c>
      <c r="G1597" t="s">
        <v>8223</v>
      </c>
      <c r="H1597" t="s">
        <v>8245</v>
      </c>
      <c r="I1597">
        <v>1449831863</v>
      </c>
      <c r="J1597">
        <v>1447239863</v>
      </c>
      <c r="K1597" t="b">
        <v>0</v>
      </c>
      <c r="L1597">
        <v>0</v>
      </c>
      <c r="M1597" t="b">
        <v>0</v>
      </c>
      <c r="N1597" t="s">
        <v>8291</v>
      </c>
      <c r="O1597">
        <f t="shared" si="125"/>
        <v>0</v>
      </c>
      <c r="P1597">
        <f t="shared" si="126"/>
        <v>0</v>
      </c>
      <c r="Q1597" s="11" t="s">
        <v>8323</v>
      </c>
      <c r="R1597" t="s">
        <v>8345</v>
      </c>
      <c r="S1597" s="15">
        <f t="shared" si="127"/>
        <v>42319.461377314816</v>
      </c>
      <c r="T1597" s="15">
        <f t="shared" si="128"/>
        <v>42349.461377314816</v>
      </c>
      <c r="U1597">
        <f t="shared" si="129"/>
        <v>2015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s="11" t="s">
        <v>8336</v>
      </c>
      <c r="R1598" t="s">
        <v>8343</v>
      </c>
      <c r="S1598" s="15">
        <f t="shared" si="127"/>
        <v>41941.430196759262</v>
      </c>
      <c r="T1598" s="15">
        <f t="shared" si="128"/>
        <v>41986.471863425926</v>
      </c>
      <c r="U1598">
        <f t="shared" si="129"/>
        <v>2014</v>
      </c>
    </row>
    <row r="1599" spans="1:21" ht="48" hidden="1" x14ac:dyDescent="0.2">
      <c r="A1599">
        <v>1722</v>
      </c>
      <c r="B1599" s="3" t="s">
        <v>1723</v>
      </c>
      <c r="C1599" s="3" t="s">
        <v>5832</v>
      </c>
      <c r="D1599" s="6">
        <v>2880</v>
      </c>
      <c r="E1599" s="8">
        <v>1</v>
      </c>
      <c r="F1599" t="s">
        <v>8220</v>
      </c>
      <c r="G1599" t="s">
        <v>8223</v>
      </c>
      <c r="H1599" t="s">
        <v>8245</v>
      </c>
      <c r="I1599">
        <v>1459642200</v>
      </c>
      <c r="J1599">
        <v>1456441429</v>
      </c>
      <c r="K1599" t="b">
        <v>0</v>
      </c>
      <c r="L1599">
        <v>1</v>
      </c>
      <c r="M1599" t="b">
        <v>0</v>
      </c>
      <c r="N1599" t="s">
        <v>8291</v>
      </c>
      <c r="O1599">
        <f t="shared" si="125"/>
        <v>0</v>
      </c>
      <c r="P1599">
        <f t="shared" si="126"/>
        <v>1</v>
      </c>
      <c r="Q1599" s="11" t="s">
        <v>8323</v>
      </c>
      <c r="R1599" t="s">
        <v>8345</v>
      </c>
      <c r="S1599" s="15">
        <f t="shared" si="127"/>
        <v>42425.960983796293</v>
      </c>
      <c r="T1599" s="15">
        <f t="shared" si="128"/>
        <v>42463.006944444445</v>
      </c>
      <c r="U1599">
        <f t="shared" si="129"/>
        <v>2016</v>
      </c>
    </row>
    <row r="1600" spans="1:21" ht="48" hidden="1" x14ac:dyDescent="0.2">
      <c r="A1600">
        <v>1723</v>
      </c>
      <c r="B1600" s="3" t="s">
        <v>1724</v>
      </c>
      <c r="C1600" s="3" t="s">
        <v>5833</v>
      </c>
      <c r="D1600" s="6">
        <v>10000</v>
      </c>
      <c r="E1600" s="8">
        <v>650</v>
      </c>
      <c r="F1600" t="s">
        <v>8220</v>
      </c>
      <c r="G1600" t="s">
        <v>8223</v>
      </c>
      <c r="H1600" t="s">
        <v>8245</v>
      </c>
      <c r="I1600">
        <v>1435730400</v>
      </c>
      <c r="J1600">
        <v>1430855315</v>
      </c>
      <c r="K1600" t="b">
        <v>0</v>
      </c>
      <c r="L1600">
        <v>3</v>
      </c>
      <c r="M1600" t="b">
        <v>0</v>
      </c>
      <c r="N1600" t="s">
        <v>8291</v>
      </c>
      <c r="O1600">
        <f t="shared" si="125"/>
        <v>7</v>
      </c>
      <c r="P1600">
        <f t="shared" si="126"/>
        <v>216.67</v>
      </c>
      <c r="Q1600" s="11" t="s">
        <v>8323</v>
      </c>
      <c r="R1600" t="s">
        <v>8345</v>
      </c>
      <c r="S1600" s="15">
        <f t="shared" si="127"/>
        <v>42129.82540509259</v>
      </c>
      <c r="T1600" s="15">
        <f t="shared" si="128"/>
        <v>42186.25</v>
      </c>
      <c r="U1600">
        <f t="shared" si="129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6"/>
        <v>0</v>
      </c>
      <c r="Q1601" s="11" t="s">
        <v>8336</v>
      </c>
      <c r="R1601" t="s">
        <v>8343</v>
      </c>
      <c r="S1601" s="15">
        <f t="shared" si="127"/>
        <v>42438.53907407407</v>
      </c>
      <c r="T1601" s="15">
        <f t="shared" si="128"/>
        <v>42468.497407407413</v>
      </c>
      <c r="U1601">
        <f t="shared" si="129"/>
        <v>2016</v>
      </c>
    </row>
    <row r="1602" spans="1:21" ht="48" hidden="1" x14ac:dyDescent="0.2">
      <c r="A1602">
        <v>1724</v>
      </c>
      <c r="B1602" s="3" t="s">
        <v>1725</v>
      </c>
      <c r="C1602" s="3" t="s">
        <v>5834</v>
      </c>
      <c r="D1602" s="6">
        <v>6000</v>
      </c>
      <c r="E1602" s="8">
        <v>35</v>
      </c>
      <c r="F1602" t="s">
        <v>8220</v>
      </c>
      <c r="G1602" t="s">
        <v>8223</v>
      </c>
      <c r="H1602" t="s">
        <v>8245</v>
      </c>
      <c r="I1602">
        <v>1414707762</v>
      </c>
      <c r="J1602">
        <v>1412115762</v>
      </c>
      <c r="K1602" t="b">
        <v>0</v>
      </c>
      <c r="L1602">
        <v>4</v>
      </c>
      <c r="M1602" t="b">
        <v>0</v>
      </c>
      <c r="N1602" t="s">
        <v>8291</v>
      </c>
      <c r="O1602">
        <f t="shared" si="125"/>
        <v>1</v>
      </c>
      <c r="P1602">
        <f t="shared" si="126"/>
        <v>8.75</v>
      </c>
      <c r="Q1602" s="11" t="s">
        <v>8323</v>
      </c>
      <c r="R1602" t="s">
        <v>8345</v>
      </c>
      <c r="S1602" s="15">
        <f t="shared" si="127"/>
        <v>41912.932430555556</v>
      </c>
      <c r="T1602" s="15">
        <f t="shared" si="128"/>
        <v>41942.932430555556</v>
      </c>
      <c r="U1602">
        <f t="shared" si="129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si="129"/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ref="O1634:O1697" si="130">ROUND(E1634/D1634*100,0)</f>
        <v>102</v>
      </c>
      <c r="P1634">
        <f t="shared" ref="P1634:P1697" si="131">IFERROR(ROUND(E1634/L1634,2),0)</f>
        <v>86.49</v>
      </c>
      <c r="Q1634" s="11" t="s">
        <v>8323</v>
      </c>
      <c r="R1634" t="s">
        <v>8324</v>
      </c>
      <c r="S1634" s="15">
        <f t="shared" ref="S1634:S1697" si="132">(((J1634/60)/60)/24)+DATE(1970,1,1)</f>
        <v>40750.340902777774</v>
      </c>
      <c r="T1634" s="15">
        <f t="shared" ref="T1634:T1697" si="133">(((I1634/60)/60)/24)+DATE(1970,1,1)</f>
        <v>40810.340902777774</v>
      </c>
      <c r="U1634">
        <f t="shared" ref="U1634:U1697" si="134">YEAR(S:S)</f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s="11" t="s">
        <v>8323</v>
      </c>
      <c r="R1635" t="s">
        <v>8324</v>
      </c>
      <c r="S1635" s="15">
        <f t="shared" si="132"/>
        <v>40896.883750000001</v>
      </c>
      <c r="T1635" s="15">
        <f t="shared" si="133"/>
        <v>40924.208333333336</v>
      </c>
      <c r="U1635">
        <f t="shared" si="134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s="11" t="s">
        <v>8323</v>
      </c>
      <c r="R1636" t="s">
        <v>8324</v>
      </c>
      <c r="S1636" s="15">
        <f t="shared" si="132"/>
        <v>40658.189826388887</v>
      </c>
      <c r="T1636" s="15">
        <f t="shared" si="133"/>
        <v>40696.249305555553</v>
      </c>
      <c r="U1636">
        <f t="shared" si="134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s="11" t="s">
        <v>8323</v>
      </c>
      <c r="R1637" t="s">
        <v>8324</v>
      </c>
      <c r="S1637" s="15">
        <f t="shared" si="132"/>
        <v>42502.868761574078</v>
      </c>
      <c r="T1637" s="15">
        <f t="shared" si="133"/>
        <v>42562.868761574078</v>
      </c>
      <c r="U1637">
        <f t="shared" si="134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s="11" t="s">
        <v>8323</v>
      </c>
      <c r="R1638" t="s">
        <v>8324</v>
      </c>
      <c r="S1638" s="15">
        <f t="shared" si="132"/>
        <v>40663.08666666667</v>
      </c>
      <c r="T1638" s="15">
        <f t="shared" si="133"/>
        <v>40706.166666666664</v>
      </c>
      <c r="U1638">
        <f t="shared" si="134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s="11" t="s">
        <v>8323</v>
      </c>
      <c r="R1639" t="s">
        <v>8324</v>
      </c>
      <c r="S1639" s="15">
        <f t="shared" si="132"/>
        <v>40122.751620370371</v>
      </c>
      <c r="T1639" s="15">
        <f t="shared" si="133"/>
        <v>40178.98541666667</v>
      </c>
      <c r="U1639">
        <f t="shared" si="134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s="11" t="s">
        <v>8323</v>
      </c>
      <c r="R1640" t="s">
        <v>8324</v>
      </c>
      <c r="S1640" s="15">
        <f t="shared" si="132"/>
        <v>41288.68712962963</v>
      </c>
      <c r="T1640" s="15">
        <f t="shared" si="133"/>
        <v>41333.892361111109</v>
      </c>
      <c r="U1640">
        <f t="shared" si="134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s="11" t="s">
        <v>8323</v>
      </c>
      <c r="R1641" t="s">
        <v>8324</v>
      </c>
      <c r="S1641" s="15">
        <f t="shared" si="132"/>
        <v>40941.652372685188</v>
      </c>
      <c r="T1641" s="15">
        <f t="shared" si="133"/>
        <v>40971.652372685188</v>
      </c>
      <c r="U1641">
        <f t="shared" si="134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s="11" t="s">
        <v>8323</v>
      </c>
      <c r="R1642" t="s">
        <v>8324</v>
      </c>
      <c r="S1642" s="15">
        <f t="shared" si="132"/>
        <v>40379.23096064815</v>
      </c>
      <c r="T1642" s="15">
        <f t="shared" si="133"/>
        <v>40393.082638888889</v>
      </c>
      <c r="U1642">
        <f t="shared" si="134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s="11" t="s">
        <v>8323</v>
      </c>
      <c r="R1643" t="s">
        <v>8344</v>
      </c>
      <c r="S1643" s="15">
        <f t="shared" si="132"/>
        <v>41962.596574074079</v>
      </c>
      <c r="T1643" s="15">
        <f t="shared" si="133"/>
        <v>41992.596574074079</v>
      </c>
      <c r="U1643">
        <f t="shared" si="134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s="11" t="s">
        <v>8323</v>
      </c>
      <c r="R1644" t="s">
        <v>8344</v>
      </c>
      <c r="S1644" s="15">
        <f t="shared" si="132"/>
        <v>40688.024618055555</v>
      </c>
      <c r="T1644" s="15">
        <f t="shared" si="133"/>
        <v>40708.024618055555</v>
      </c>
      <c r="U1644">
        <f t="shared" si="134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s="11" t="s">
        <v>8323</v>
      </c>
      <c r="R1645" t="s">
        <v>8344</v>
      </c>
      <c r="S1645" s="15">
        <f t="shared" si="132"/>
        <v>41146.824212962965</v>
      </c>
      <c r="T1645" s="15">
        <f t="shared" si="133"/>
        <v>41176.824212962965</v>
      </c>
      <c r="U1645">
        <f t="shared" si="134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s="11" t="s">
        <v>8323</v>
      </c>
      <c r="R1646" t="s">
        <v>8344</v>
      </c>
      <c r="S1646" s="15">
        <f t="shared" si="132"/>
        <v>41175.05972222222</v>
      </c>
      <c r="T1646" s="15">
        <f t="shared" si="133"/>
        <v>41235.101388888892</v>
      </c>
      <c r="U1646">
        <f t="shared" si="134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s="11" t="s">
        <v>8323</v>
      </c>
      <c r="R1647" t="s">
        <v>8344</v>
      </c>
      <c r="S1647" s="15">
        <f t="shared" si="132"/>
        <v>41521.617361111108</v>
      </c>
      <c r="T1647" s="15">
        <f t="shared" si="133"/>
        <v>41535.617361111108</v>
      </c>
      <c r="U1647">
        <f t="shared" si="134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 s="11" t="s">
        <v>8323</v>
      </c>
      <c r="R1648" t="s">
        <v>8344</v>
      </c>
      <c r="S1648" s="15">
        <f t="shared" si="132"/>
        <v>41833.450266203705</v>
      </c>
      <c r="T1648" s="15">
        <f t="shared" si="133"/>
        <v>41865.757638888892</v>
      </c>
      <c r="U1648">
        <f t="shared" si="134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s="11" t="s">
        <v>8323</v>
      </c>
      <c r="R1649" t="s">
        <v>8344</v>
      </c>
      <c r="S1649" s="15">
        <f t="shared" si="132"/>
        <v>41039.409456018519</v>
      </c>
      <c r="T1649" s="15">
        <f t="shared" si="133"/>
        <v>41069.409456018519</v>
      </c>
      <c r="U1649">
        <f t="shared" si="134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s="11" t="s">
        <v>8323</v>
      </c>
      <c r="R1650" t="s">
        <v>8344</v>
      </c>
      <c r="S1650" s="15">
        <f t="shared" si="132"/>
        <v>40592.704652777778</v>
      </c>
      <c r="T1650" s="15">
        <f t="shared" si="133"/>
        <v>40622.662986111114</v>
      </c>
      <c r="U1650">
        <f t="shared" si="134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s="11" t="s">
        <v>8323</v>
      </c>
      <c r="R1651" t="s">
        <v>8344</v>
      </c>
      <c r="S1651" s="15">
        <f t="shared" si="132"/>
        <v>41737.684664351851</v>
      </c>
      <c r="T1651" s="15">
        <f t="shared" si="133"/>
        <v>41782.684664351851</v>
      </c>
      <c r="U1651">
        <f t="shared" si="134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s="11" t="s">
        <v>8323</v>
      </c>
      <c r="R1652" t="s">
        <v>8344</v>
      </c>
      <c r="S1652" s="15">
        <f t="shared" si="132"/>
        <v>41526.435613425929</v>
      </c>
      <c r="T1652" s="15">
        <f t="shared" si="133"/>
        <v>41556.435613425929</v>
      </c>
      <c r="U1652">
        <f t="shared" si="134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s="11" t="s">
        <v>8323</v>
      </c>
      <c r="R1653" t="s">
        <v>8344</v>
      </c>
      <c r="S1653" s="15">
        <f t="shared" si="132"/>
        <v>40625.900694444441</v>
      </c>
      <c r="T1653" s="15">
        <f t="shared" si="133"/>
        <v>40659.290972222225</v>
      </c>
      <c r="U1653">
        <f t="shared" si="134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s="11" t="s">
        <v>8323</v>
      </c>
      <c r="R1654" t="s">
        <v>8344</v>
      </c>
      <c r="S1654" s="15">
        <f t="shared" si="132"/>
        <v>41572.492974537039</v>
      </c>
      <c r="T1654" s="15">
        <f t="shared" si="133"/>
        <v>41602.534641203703</v>
      </c>
      <c r="U1654">
        <f t="shared" si="134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s="11" t="s">
        <v>8323</v>
      </c>
      <c r="R1655" t="s">
        <v>8344</v>
      </c>
      <c r="S1655" s="15">
        <f t="shared" si="132"/>
        <v>40626.834444444445</v>
      </c>
      <c r="T1655" s="15">
        <f t="shared" si="133"/>
        <v>40657.834444444445</v>
      </c>
      <c r="U1655">
        <f t="shared" si="134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s="11" t="s">
        <v>8323</v>
      </c>
      <c r="R1656" t="s">
        <v>8344</v>
      </c>
      <c r="S1656" s="15">
        <f t="shared" si="132"/>
        <v>40987.890740740739</v>
      </c>
      <c r="T1656" s="15">
        <f t="shared" si="133"/>
        <v>41017.890740740739</v>
      </c>
      <c r="U1656">
        <f t="shared" si="134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s="11" t="s">
        <v>8323</v>
      </c>
      <c r="R1657" t="s">
        <v>8344</v>
      </c>
      <c r="S1657" s="15">
        <f t="shared" si="132"/>
        <v>40974.791898148149</v>
      </c>
      <c r="T1657" s="15">
        <f t="shared" si="133"/>
        <v>41004.750231481477</v>
      </c>
      <c r="U1657">
        <f t="shared" si="134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s="11" t="s">
        <v>8323</v>
      </c>
      <c r="R1658" t="s">
        <v>8344</v>
      </c>
      <c r="S1658" s="15">
        <f t="shared" si="132"/>
        <v>41226.928842592592</v>
      </c>
      <c r="T1658" s="15">
        <f t="shared" si="133"/>
        <v>41256.928842592592</v>
      </c>
      <c r="U1658">
        <f t="shared" si="134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s="11" t="s">
        <v>8323</v>
      </c>
      <c r="R1659" t="s">
        <v>8344</v>
      </c>
      <c r="S1659" s="15">
        <f t="shared" si="132"/>
        <v>41023.782037037039</v>
      </c>
      <c r="T1659" s="15">
        <f t="shared" si="133"/>
        <v>41053.782037037039</v>
      </c>
      <c r="U1659">
        <f t="shared" si="134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s="11" t="s">
        <v>8323</v>
      </c>
      <c r="R1660" t="s">
        <v>8344</v>
      </c>
      <c r="S1660" s="15">
        <f t="shared" si="132"/>
        <v>41223.22184027778</v>
      </c>
      <c r="T1660" s="15">
        <f t="shared" si="133"/>
        <v>41261.597222222219</v>
      </c>
      <c r="U1660">
        <f t="shared" si="134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s="11" t="s">
        <v>8323</v>
      </c>
      <c r="R1661" t="s">
        <v>8344</v>
      </c>
      <c r="S1661" s="15">
        <f t="shared" si="132"/>
        <v>41596.913437499999</v>
      </c>
      <c r="T1661" s="15">
        <f t="shared" si="133"/>
        <v>41625.5</v>
      </c>
      <c r="U1661">
        <f t="shared" si="134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s="11" t="s">
        <v>8323</v>
      </c>
      <c r="R1662" t="s">
        <v>8344</v>
      </c>
      <c r="S1662" s="15">
        <f t="shared" si="132"/>
        <v>42459.693865740745</v>
      </c>
      <c r="T1662" s="15">
        <f t="shared" si="133"/>
        <v>42490.915972222225</v>
      </c>
      <c r="U1662">
        <f t="shared" si="134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s="11" t="s">
        <v>8323</v>
      </c>
      <c r="R1663" t="s">
        <v>8344</v>
      </c>
      <c r="S1663" s="15">
        <f t="shared" si="132"/>
        <v>42343.998043981483</v>
      </c>
      <c r="T1663" s="15">
        <f t="shared" si="133"/>
        <v>42386.875</v>
      </c>
      <c r="U1663">
        <f t="shared" si="134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s="11" t="s">
        <v>8323</v>
      </c>
      <c r="R1664" t="s">
        <v>8344</v>
      </c>
      <c r="S1664" s="15">
        <f t="shared" si="132"/>
        <v>40848.198333333334</v>
      </c>
      <c r="T1664" s="15">
        <f t="shared" si="133"/>
        <v>40908.239999999998</v>
      </c>
      <c r="U1664">
        <f t="shared" si="134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s="11" t="s">
        <v>8323</v>
      </c>
      <c r="R1665" t="s">
        <v>8344</v>
      </c>
      <c r="S1665" s="15">
        <f t="shared" si="132"/>
        <v>42006.02207175926</v>
      </c>
      <c r="T1665" s="15">
        <f t="shared" si="133"/>
        <v>42036.02207175926</v>
      </c>
      <c r="U1665">
        <f t="shared" si="134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s="11" t="s">
        <v>8323</v>
      </c>
      <c r="R1666" t="s">
        <v>8344</v>
      </c>
      <c r="S1666" s="15">
        <f t="shared" si="132"/>
        <v>40939.761782407404</v>
      </c>
      <c r="T1666" s="15">
        <f t="shared" si="133"/>
        <v>40984.165972222225</v>
      </c>
      <c r="U1666">
        <f t="shared" si="134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si="134"/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ref="O1698:O1761" si="135">ROUND(E1698/D1698*100,0)</f>
        <v>0</v>
      </c>
      <c r="P1698">
        <f t="shared" ref="P1698:P1761" si="136">IFERROR(ROUND(E1698/L1698,2),0)</f>
        <v>0</v>
      </c>
      <c r="Q1698" s="11" t="s">
        <v>8323</v>
      </c>
      <c r="R1698" t="s">
        <v>8345</v>
      </c>
      <c r="S1698" s="15">
        <f t="shared" ref="S1698:S1761" si="137">(((J1698/60)/60)/24)+DATE(1970,1,1)</f>
        <v>42796.069571759261</v>
      </c>
      <c r="T1698" s="15">
        <f t="shared" ref="T1698:T1761" si="138">(((I1698/60)/60)/24)+DATE(1970,1,1)</f>
        <v>42826.027905092589</v>
      </c>
      <c r="U1698">
        <f t="shared" ref="U1698:U1761" si="139">YEAR(S:S)</f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s="11" t="s">
        <v>8323</v>
      </c>
      <c r="R1699" t="s">
        <v>8345</v>
      </c>
      <c r="S1699" s="15">
        <f t="shared" si="137"/>
        <v>42805.032962962956</v>
      </c>
      <c r="T1699" s="15">
        <f t="shared" si="138"/>
        <v>42834.991296296299</v>
      </c>
      <c r="U1699">
        <f t="shared" si="139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>
        <f t="shared" si="136"/>
        <v>0</v>
      </c>
      <c r="Q1700" s="11" t="s">
        <v>8323</v>
      </c>
      <c r="R1700" t="s">
        <v>8345</v>
      </c>
      <c r="S1700" s="15">
        <f t="shared" si="137"/>
        <v>42796.207870370374</v>
      </c>
      <c r="T1700" s="15">
        <f t="shared" si="138"/>
        <v>42820.147916666669</v>
      </c>
      <c r="U1700">
        <f t="shared" si="139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s="11" t="s">
        <v>8323</v>
      </c>
      <c r="R1701" t="s">
        <v>8345</v>
      </c>
      <c r="S1701" s="15">
        <f t="shared" si="137"/>
        <v>42806.863946759258</v>
      </c>
      <c r="T1701" s="15">
        <f t="shared" si="138"/>
        <v>42836.863946759258</v>
      </c>
      <c r="U1701">
        <f t="shared" si="139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s="11" t="s">
        <v>8323</v>
      </c>
      <c r="R1702" t="s">
        <v>8345</v>
      </c>
      <c r="S1702" s="15">
        <f t="shared" si="137"/>
        <v>42796.071643518517</v>
      </c>
      <c r="T1702" s="15">
        <f t="shared" si="138"/>
        <v>42826.166666666672</v>
      </c>
      <c r="U1702">
        <f t="shared" si="139"/>
        <v>2017</v>
      </c>
    </row>
    <row r="1703" spans="1:21" ht="48" hidden="1" x14ac:dyDescent="0.2">
      <c r="A1703">
        <v>1725</v>
      </c>
      <c r="B1703" s="3" t="s">
        <v>1726</v>
      </c>
      <c r="C1703" s="3" t="s">
        <v>5835</v>
      </c>
      <c r="D1703" s="6">
        <v>5500</v>
      </c>
      <c r="E1703" s="8">
        <v>560</v>
      </c>
      <c r="F1703" t="s">
        <v>8220</v>
      </c>
      <c r="G1703" t="s">
        <v>8223</v>
      </c>
      <c r="H1703" t="s">
        <v>8245</v>
      </c>
      <c r="I1703">
        <v>1408922049</v>
      </c>
      <c r="J1703">
        <v>1406330049</v>
      </c>
      <c r="K1703" t="b">
        <v>0</v>
      </c>
      <c r="L1703">
        <v>9</v>
      </c>
      <c r="M1703" t="b">
        <v>0</v>
      </c>
      <c r="N1703" t="s">
        <v>8291</v>
      </c>
      <c r="O1703">
        <f t="shared" si="135"/>
        <v>10</v>
      </c>
      <c r="P1703">
        <f t="shared" si="136"/>
        <v>62.22</v>
      </c>
      <c r="Q1703" s="11" t="s">
        <v>8323</v>
      </c>
      <c r="R1703" t="s">
        <v>8345</v>
      </c>
      <c r="S1703" s="15">
        <f t="shared" si="137"/>
        <v>41845.968159722222</v>
      </c>
      <c r="T1703" s="15">
        <f t="shared" si="138"/>
        <v>41875.968159722222</v>
      </c>
      <c r="U1703">
        <f t="shared" si="139"/>
        <v>2014</v>
      </c>
    </row>
    <row r="1704" spans="1:21" ht="32" hidden="1" x14ac:dyDescent="0.2">
      <c r="A1704">
        <v>1726</v>
      </c>
      <c r="B1704" s="3" t="s">
        <v>1727</v>
      </c>
      <c r="C1704" s="3" t="s">
        <v>5836</v>
      </c>
      <c r="D1704" s="6">
        <v>6500</v>
      </c>
      <c r="E1704" s="8">
        <v>2196</v>
      </c>
      <c r="F1704" t="s">
        <v>8220</v>
      </c>
      <c r="G1704" t="s">
        <v>8223</v>
      </c>
      <c r="H1704" t="s">
        <v>8245</v>
      </c>
      <c r="I1704">
        <v>1403906664</v>
      </c>
      <c r="J1704">
        <v>1401401064</v>
      </c>
      <c r="K1704" t="b">
        <v>0</v>
      </c>
      <c r="L1704">
        <v>16</v>
      </c>
      <c r="M1704" t="b">
        <v>0</v>
      </c>
      <c r="N1704" t="s">
        <v>8291</v>
      </c>
      <c r="O1704">
        <f t="shared" si="135"/>
        <v>34</v>
      </c>
      <c r="P1704">
        <f t="shared" si="136"/>
        <v>137.25</v>
      </c>
      <c r="Q1704" s="11" t="s">
        <v>8323</v>
      </c>
      <c r="R1704" t="s">
        <v>8345</v>
      </c>
      <c r="S1704" s="15">
        <f t="shared" si="137"/>
        <v>41788.919722222221</v>
      </c>
      <c r="T1704" s="15">
        <f t="shared" si="138"/>
        <v>41817.919722222221</v>
      </c>
      <c r="U1704">
        <f t="shared" si="139"/>
        <v>2014</v>
      </c>
    </row>
    <row r="1705" spans="1:21" ht="48" hidden="1" x14ac:dyDescent="0.2">
      <c r="A1705">
        <v>1728</v>
      </c>
      <c r="B1705" s="3" t="s">
        <v>1729</v>
      </c>
      <c r="C1705" s="3" t="s">
        <v>5838</v>
      </c>
      <c r="D1705" s="6">
        <v>1250</v>
      </c>
      <c r="E1705" s="8">
        <v>855</v>
      </c>
      <c r="F1705" t="s">
        <v>8220</v>
      </c>
      <c r="G1705" t="s">
        <v>8223</v>
      </c>
      <c r="H1705" t="s">
        <v>8245</v>
      </c>
      <c r="I1705">
        <v>1445439674</v>
      </c>
      <c r="J1705">
        <v>1442847674</v>
      </c>
      <c r="K1705" t="b">
        <v>0</v>
      </c>
      <c r="L1705">
        <v>7</v>
      </c>
      <c r="M1705" t="b">
        <v>0</v>
      </c>
      <c r="N1705" t="s">
        <v>8291</v>
      </c>
      <c r="O1705">
        <f t="shared" si="135"/>
        <v>68</v>
      </c>
      <c r="P1705">
        <f t="shared" si="136"/>
        <v>122.14</v>
      </c>
      <c r="Q1705" s="11" t="s">
        <v>8323</v>
      </c>
      <c r="R1705" t="s">
        <v>8345</v>
      </c>
      <c r="S1705" s="15">
        <f t="shared" si="137"/>
        <v>42268.625856481478</v>
      </c>
      <c r="T1705" s="15">
        <f t="shared" si="138"/>
        <v>42298.625856481478</v>
      </c>
      <c r="U1705">
        <f t="shared" si="139"/>
        <v>2015</v>
      </c>
    </row>
    <row r="1706" spans="1:21" ht="48" hidden="1" x14ac:dyDescent="0.2">
      <c r="A1706">
        <v>1729</v>
      </c>
      <c r="B1706" s="3" t="s">
        <v>1730</v>
      </c>
      <c r="C1706" s="3" t="s">
        <v>5839</v>
      </c>
      <c r="D1706" s="6">
        <v>10000</v>
      </c>
      <c r="E1706" s="8">
        <v>0</v>
      </c>
      <c r="F1706" t="s">
        <v>8220</v>
      </c>
      <c r="G1706" t="s">
        <v>8223</v>
      </c>
      <c r="H1706" t="s">
        <v>8245</v>
      </c>
      <c r="I1706">
        <v>1465521306</v>
      </c>
      <c r="J1706">
        <v>1460337306</v>
      </c>
      <c r="K1706" t="b">
        <v>0</v>
      </c>
      <c r="L1706">
        <v>0</v>
      </c>
      <c r="M1706" t="b">
        <v>0</v>
      </c>
      <c r="N1706" t="s">
        <v>8291</v>
      </c>
      <c r="O1706">
        <f t="shared" si="135"/>
        <v>0</v>
      </c>
      <c r="P1706">
        <f t="shared" si="136"/>
        <v>0</v>
      </c>
      <c r="Q1706" s="11" t="s">
        <v>8323</v>
      </c>
      <c r="R1706" t="s">
        <v>8345</v>
      </c>
      <c r="S1706" s="15">
        <f t="shared" si="137"/>
        <v>42471.052152777775</v>
      </c>
      <c r="T1706" s="15">
        <f t="shared" si="138"/>
        <v>42531.052152777775</v>
      </c>
      <c r="U1706">
        <f t="shared" si="139"/>
        <v>2016</v>
      </c>
    </row>
    <row r="1707" spans="1:21" ht="48" hidden="1" x14ac:dyDescent="0.2">
      <c r="A1707">
        <v>1730</v>
      </c>
      <c r="B1707" s="3" t="s">
        <v>1731</v>
      </c>
      <c r="C1707" s="3" t="s">
        <v>5840</v>
      </c>
      <c r="D1707" s="6">
        <v>3000</v>
      </c>
      <c r="E1707" s="8">
        <v>0</v>
      </c>
      <c r="F1707" t="s">
        <v>8220</v>
      </c>
      <c r="G1707" t="s">
        <v>8223</v>
      </c>
      <c r="H1707" t="s">
        <v>8245</v>
      </c>
      <c r="I1707">
        <v>1445738783</v>
      </c>
      <c r="J1707">
        <v>1443146783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>
        <f t="shared" si="136"/>
        <v>0</v>
      </c>
      <c r="Q1707" s="11" t="s">
        <v>8323</v>
      </c>
      <c r="R1707" t="s">
        <v>8345</v>
      </c>
      <c r="S1707" s="15">
        <f t="shared" si="137"/>
        <v>42272.087766203709</v>
      </c>
      <c r="T1707" s="15">
        <f t="shared" si="138"/>
        <v>42302.087766203709</v>
      </c>
      <c r="U1707">
        <f t="shared" si="139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>
        <f t="shared" si="136"/>
        <v>0</v>
      </c>
      <c r="Q1708" s="11" t="s">
        <v>8323</v>
      </c>
      <c r="R1708" t="s">
        <v>8345</v>
      </c>
      <c r="S1708" s="15">
        <f t="shared" si="137"/>
        <v>42179.306388888886</v>
      </c>
      <c r="T1708" s="15">
        <f t="shared" si="138"/>
        <v>42239.306388888886</v>
      </c>
      <c r="U1708">
        <f t="shared" si="139"/>
        <v>2015</v>
      </c>
    </row>
    <row r="1709" spans="1:21" ht="32" hidden="1" x14ac:dyDescent="0.2">
      <c r="A1709">
        <v>1731</v>
      </c>
      <c r="B1709" s="3" t="s">
        <v>1732</v>
      </c>
      <c r="C1709" s="3" t="s">
        <v>5841</v>
      </c>
      <c r="D1709" s="6">
        <v>1000</v>
      </c>
      <c r="E1709" s="8">
        <v>0</v>
      </c>
      <c r="F1709" t="s">
        <v>8220</v>
      </c>
      <c r="G1709" t="s">
        <v>8223</v>
      </c>
      <c r="H1709" t="s">
        <v>8245</v>
      </c>
      <c r="I1709">
        <v>1434034800</v>
      </c>
      <c r="J1709">
        <v>1432849552</v>
      </c>
      <c r="K1709" t="b">
        <v>0</v>
      </c>
      <c r="L1709">
        <v>0</v>
      </c>
      <c r="M1709" t="b">
        <v>0</v>
      </c>
      <c r="N1709" t="s">
        <v>8291</v>
      </c>
      <c r="O1709">
        <f t="shared" si="135"/>
        <v>0</v>
      </c>
      <c r="P1709">
        <f t="shared" si="136"/>
        <v>0</v>
      </c>
      <c r="Q1709" s="11" t="s">
        <v>8323</v>
      </c>
      <c r="R1709" t="s">
        <v>8345</v>
      </c>
      <c r="S1709" s="15">
        <f t="shared" si="137"/>
        <v>42152.906851851847</v>
      </c>
      <c r="T1709" s="15">
        <f t="shared" si="138"/>
        <v>42166.625</v>
      </c>
      <c r="U1709">
        <f t="shared" si="139"/>
        <v>2015</v>
      </c>
    </row>
    <row r="1710" spans="1:21" ht="48" hidden="1" x14ac:dyDescent="0.2">
      <c r="A1710">
        <v>1732</v>
      </c>
      <c r="B1710" s="3" t="s">
        <v>1733</v>
      </c>
      <c r="C1710" s="3" t="s">
        <v>5842</v>
      </c>
      <c r="D1710" s="6">
        <v>4000</v>
      </c>
      <c r="E1710" s="8">
        <v>0</v>
      </c>
      <c r="F1710" t="s">
        <v>8220</v>
      </c>
      <c r="G1710" t="s">
        <v>8223</v>
      </c>
      <c r="H1710" t="s">
        <v>8245</v>
      </c>
      <c r="I1710">
        <v>1452920400</v>
      </c>
      <c r="J1710">
        <v>1447777481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>
        <f t="shared" si="136"/>
        <v>0</v>
      </c>
      <c r="Q1710" s="11" t="s">
        <v>8323</v>
      </c>
      <c r="R1710" t="s">
        <v>8345</v>
      </c>
      <c r="S1710" s="15">
        <f t="shared" si="137"/>
        <v>42325.683807870373</v>
      </c>
      <c r="T1710" s="15">
        <f t="shared" si="138"/>
        <v>42385.208333333328</v>
      </c>
      <c r="U1710">
        <f t="shared" si="139"/>
        <v>2015</v>
      </c>
    </row>
    <row r="1711" spans="1:21" ht="48" hidden="1" x14ac:dyDescent="0.2">
      <c r="A1711">
        <v>1733</v>
      </c>
      <c r="B1711" s="3" t="s">
        <v>1734</v>
      </c>
      <c r="C1711" s="3" t="s">
        <v>5843</v>
      </c>
      <c r="D1711" s="6">
        <v>10000</v>
      </c>
      <c r="E1711" s="8">
        <v>0</v>
      </c>
      <c r="F1711" t="s">
        <v>8220</v>
      </c>
      <c r="G1711" t="s">
        <v>8223</v>
      </c>
      <c r="H1711" t="s">
        <v>8245</v>
      </c>
      <c r="I1711">
        <v>1473802200</v>
      </c>
      <c r="J1711">
        <v>1472746374</v>
      </c>
      <c r="K1711" t="b">
        <v>0</v>
      </c>
      <c r="L1711">
        <v>0</v>
      </c>
      <c r="M1711" t="b">
        <v>0</v>
      </c>
      <c r="N1711" t="s">
        <v>8291</v>
      </c>
      <c r="O1711">
        <f t="shared" si="135"/>
        <v>0</v>
      </c>
      <c r="P1711">
        <f t="shared" si="136"/>
        <v>0</v>
      </c>
      <c r="Q1711" s="11" t="s">
        <v>8323</v>
      </c>
      <c r="R1711" t="s">
        <v>8345</v>
      </c>
      <c r="S1711" s="15">
        <f t="shared" si="137"/>
        <v>42614.675625000003</v>
      </c>
      <c r="T1711" s="15">
        <f t="shared" si="138"/>
        <v>42626.895833333328</v>
      </c>
      <c r="U1711">
        <f t="shared" si="139"/>
        <v>2016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s="11" t="s">
        <v>8323</v>
      </c>
      <c r="R1712" t="s">
        <v>8345</v>
      </c>
      <c r="S1712" s="15">
        <f t="shared" si="137"/>
        <v>42341.59129629629</v>
      </c>
      <c r="T1712" s="15">
        <f t="shared" si="138"/>
        <v>42387.541666666672</v>
      </c>
      <c r="U1712">
        <f t="shared" si="139"/>
        <v>2015</v>
      </c>
    </row>
    <row r="1713" spans="1:21" ht="48" hidden="1" x14ac:dyDescent="0.2">
      <c r="A1713">
        <v>1734</v>
      </c>
      <c r="B1713" s="3" t="s">
        <v>1735</v>
      </c>
      <c r="C1713" s="3" t="s">
        <v>5844</v>
      </c>
      <c r="D1713" s="6">
        <v>4500</v>
      </c>
      <c r="E1713" s="8">
        <v>1</v>
      </c>
      <c r="F1713" t="s">
        <v>8220</v>
      </c>
      <c r="G1713" t="s">
        <v>8223</v>
      </c>
      <c r="H1713" t="s">
        <v>8245</v>
      </c>
      <c r="I1713">
        <v>1431046356</v>
      </c>
      <c r="J1713">
        <v>1428454356</v>
      </c>
      <c r="K1713" t="b">
        <v>0</v>
      </c>
      <c r="L1713">
        <v>1</v>
      </c>
      <c r="M1713" t="b">
        <v>0</v>
      </c>
      <c r="N1713" t="s">
        <v>8291</v>
      </c>
      <c r="O1713">
        <f t="shared" si="135"/>
        <v>0</v>
      </c>
      <c r="P1713">
        <f t="shared" si="136"/>
        <v>1</v>
      </c>
      <c r="Q1713" s="11" t="s">
        <v>8323</v>
      </c>
      <c r="R1713" t="s">
        <v>8345</v>
      </c>
      <c r="S1713" s="15">
        <f t="shared" si="137"/>
        <v>42102.036527777775</v>
      </c>
      <c r="T1713" s="15">
        <f t="shared" si="138"/>
        <v>42132.036527777775</v>
      </c>
      <c r="U1713">
        <f t="shared" si="139"/>
        <v>2015</v>
      </c>
    </row>
    <row r="1714" spans="1:21" ht="48" hidden="1" x14ac:dyDescent="0.2">
      <c r="A1714">
        <v>1735</v>
      </c>
      <c r="B1714" s="3" t="s">
        <v>1736</v>
      </c>
      <c r="C1714" s="3" t="s">
        <v>5845</v>
      </c>
      <c r="D1714" s="6">
        <v>1000</v>
      </c>
      <c r="E1714" s="8">
        <v>110</v>
      </c>
      <c r="F1714" t="s">
        <v>8220</v>
      </c>
      <c r="G1714" t="s">
        <v>8223</v>
      </c>
      <c r="H1714" t="s">
        <v>8245</v>
      </c>
      <c r="I1714">
        <v>1470598345</v>
      </c>
      <c r="J1714">
        <v>1468006345</v>
      </c>
      <c r="K1714" t="b">
        <v>0</v>
      </c>
      <c r="L1714">
        <v>2</v>
      </c>
      <c r="M1714" t="b">
        <v>0</v>
      </c>
      <c r="N1714" t="s">
        <v>8291</v>
      </c>
      <c r="O1714">
        <f t="shared" si="135"/>
        <v>11</v>
      </c>
      <c r="P1714">
        <f t="shared" si="136"/>
        <v>55</v>
      </c>
      <c r="Q1714" s="11" t="s">
        <v>8323</v>
      </c>
      <c r="R1714" t="s">
        <v>8345</v>
      </c>
      <c r="S1714" s="15">
        <f t="shared" si="137"/>
        <v>42559.814178240747</v>
      </c>
      <c r="T1714" s="15">
        <f t="shared" si="138"/>
        <v>42589.814178240747</v>
      </c>
      <c r="U1714">
        <f t="shared" si="139"/>
        <v>2016</v>
      </c>
    </row>
    <row r="1715" spans="1:21" ht="32" hidden="1" x14ac:dyDescent="0.2">
      <c r="A1715">
        <v>1736</v>
      </c>
      <c r="B1715" s="3" t="s">
        <v>1737</v>
      </c>
      <c r="C1715" s="3" t="s">
        <v>5846</v>
      </c>
      <c r="D1715" s="6">
        <v>3000</v>
      </c>
      <c r="E1715" s="8">
        <v>22</v>
      </c>
      <c r="F1715" t="s">
        <v>8220</v>
      </c>
      <c r="G1715" t="s">
        <v>8223</v>
      </c>
      <c r="H1715" t="s">
        <v>8245</v>
      </c>
      <c r="I1715">
        <v>1447018833</v>
      </c>
      <c r="J1715">
        <v>1444423233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1</v>
      </c>
      <c r="P1715">
        <f t="shared" si="136"/>
        <v>22</v>
      </c>
      <c r="Q1715" s="11" t="s">
        <v>8323</v>
      </c>
      <c r="R1715" t="s">
        <v>8345</v>
      </c>
      <c r="S1715" s="15">
        <f t="shared" si="137"/>
        <v>42286.861493055556</v>
      </c>
      <c r="T1715" s="15">
        <f t="shared" si="138"/>
        <v>42316.90315972222</v>
      </c>
      <c r="U1715">
        <f t="shared" si="139"/>
        <v>2015</v>
      </c>
    </row>
    <row r="1716" spans="1:21" ht="48" hidden="1" x14ac:dyDescent="0.2">
      <c r="A1716">
        <v>1737</v>
      </c>
      <c r="B1716" s="3" t="s">
        <v>1738</v>
      </c>
      <c r="C1716" s="3" t="s">
        <v>5847</v>
      </c>
      <c r="D1716" s="6">
        <v>4000</v>
      </c>
      <c r="E1716" s="8">
        <v>850</v>
      </c>
      <c r="F1716" t="s">
        <v>8220</v>
      </c>
      <c r="G1716" t="s">
        <v>8223</v>
      </c>
      <c r="H1716" t="s">
        <v>8245</v>
      </c>
      <c r="I1716">
        <v>1437432392</v>
      </c>
      <c r="J1716">
        <v>1434840392</v>
      </c>
      <c r="K1716" t="b">
        <v>0</v>
      </c>
      <c r="L1716">
        <v>15</v>
      </c>
      <c r="M1716" t="b">
        <v>0</v>
      </c>
      <c r="N1716" t="s">
        <v>8291</v>
      </c>
      <c r="O1716">
        <f t="shared" si="135"/>
        <v>21</v>
      </c>
      <c r="P1716">
        <f t="shared" si="136"/>
        <v>56.67</v>
      </c>
      <c r="Q1716" s="11" t="s">
        <v>8323</v>
      </c>
      <c r="R1716" t="s">
        <v>8345</v>
      </c>
      <c r="S1716" s="15">
        <f t="shared" si="137"/>
        <v>42175.948981481488</v>
      </c>
      <c r="T1716" s="15">
        <f t="shared" si="138"/>
        <v>42205.948981481488</v>
      </c>
      <c r="U1716">
        <f t="shared" si="139"/>
        <v>2015</v>
      </c>
    </row>
    <row r="1717" spans="1:21" ht="32" hidden="1" x14ac:dyDescent="0.2">
      <c r="A1717">
        <v>1738</v>
      </c>
      <c r="B1717" s="3" t="s">
        <v>1739</v>
      </c>
      <c r="C1717" s="3" t="s">
        <v>5848</v>
      </c>
      <c r="D1717" s="6">
        <v>5000</v>
      </c>
      <c r="E1717" s="8">
        <v>20</v>
      </c>
      <c r="F1717" t="s">
        <v>8220</v>
      </c>
      <c r="G1717" t="s">
        <v>8223</v>
      </c>
      <c r="H1717" t="s">
        <v>8245</v>
      </c>
      <c r="I1717">
        <v>1412283542</v>
      </c>
      <c r="J1717">
        <v>1409691542</v>
      </c>
      <c r="K1717" t="b">
        <v>0</v>
      </c>
      <c r="L1717">
        <v>1</v>
      </c>
      <c r="M1717" t="b">
        <v>0</v>
      </c>
      <c r="N1717" t="s">
        <v>8291</v>
      </c>
      <c r="O1717">
        <f t="shared" si="135"/>
        <v>0</v>
      </c>
      <c r="P1717">
        <f t="shared" si="136"/>
        <v>20</v>
      </c>
      <c r="Q1717" s="11" t="s">
        <v>8323</v>
      </c>
      <c r="R1717" t="s">
        <v>8345</v>
      </c>
      <c r="S1717" s="15">
        <f t="shared" si="137"/>
        <v>41884.874328703707</v>
      </c>
      <c r="T1717" s="15">
        <f t="shared" si="138"/>
        <v>41914.874328703707</v>
      </c>
      <c r="U1717">
        <f t="shared" si="139"/>
        <v>2014</v>
      </c>
    </row>
    <row r="1718" spans="1:21" ht="48" hidden="1" x14ac:dyDescent="0.2">
      <c r="A1718">
        <v>1739</v>
      </c>
      <c r="B1718" s="3" t="s">
        <v>1740</v>
      </c>
      <c r="C1718" s="3" t="s">
        <v>5849</v>
      </c>
      <c r="D1718" s="6">
        <v>1000</v>
      </c>
      <c r="E1718" s="8">
        <v>1</v>
      </c>
      <c r="F1718" t="s">
        <v>8220</v>
      </c>
      <c r="G1718" t="s">
        <v>8223</v>
      </c>
      <c r="H1718" t="s">
        <v>8245</v>
      </c>
      <c r="I1718">
        <v>1462391932</v>
      </c>
      <c r="J1718">
        <v>1457297932</v>
      </c>
      <c r="K1718" t="b">
        <v>0</v>
      </c>
      <c r="L1718">
        <v>1</v>
      </c>
      <c r="M1718" t="b">
        <v>0</v>
      </c>
      <c r="N1718" t="s">
        <v>8291</v>
      </c>
      <c r="O1718">
        <f t="shared" si="135"/>
        <v>0</v>
      </c>
      <c r="P1718">
        <f t="shared" si="136"/>
        <v>1</v>
      </c>
      <c r="Q1718" s="11" t="s">
        <v>8323</v>
      </c>
      <c r="R1718" t="s">
        <v>8345</v>
      </c>
      <c r="S1718" s="15">
        <f t="shared" si="137"/>
        <v>42435.874212962968</v>
      </c>
      <c r="T1718" s="15">
        <f t="shared" si="138"/>
        <v>42494.832546296297</v>
      </c>
      <c r="U1718">
        <f t="shared" si="139"/>
        <v>2016</v>
      </c>
    </row>
    <row r="1719" spans="1:21" ht="48" hidden="1" x14ac:dyDescent="0.2">
      <c r="A1719">
        <v>1740</v>
      </c>
      <c r="B1719" s="3" t="s">
        <v>1741</v>
      </c>
      <c r="C1719" s="3" t="s">
        <v>5850</v>
      </c>
      <c r="D1719" s="6">
        <v>3000</v>
      </c>
      <c r="E1719" s="8">
        <v>0</v>
      </c>
      <c r="F1719" t="s">
        <v>8220</v>
      </c>
      <c r="G1719" t="s">
        <v>8223</v>
      </c>
      <c r="H1719" t="s">
        <v>8245</v>
      </c>
      <c r="I1719">
        <v>1437075422</v>
      </c>
      <c r="J1719">
        <v>1434483422</v>
      </c>
      <c r="K1719" t="b">
        <v>0</v>
      </c>
      <c r="L1719">
        <v>0</v>
      </c>
      <c r="M1719" t="b">
        <v>0</v>
      </c>
      <c r="N1719" t="s">
        <v>8291</v>
      </c>
      <c r="O1719">
        <f t="shared" si="135"/>
        <v>0</v>
      </c>
      <c r="P1719">
        <f t="shared" si="136"/>
        <v>0</v>
      </c>
      <c r="Q1719" s="11" t="s">
        <v>8323</v>
      </c>
      <c r="R1719" t="s">
        <v>8345</v>
      </c>
      <c r="S1719" s="15">
        <f t="shared" si="137"/>
        <v>42171.817384259266</v>
      </c>
      <c r="T1719" s="15">
        <f t="shared" si="138"/>
        <v>42201.817384259266</v>
      </c>
      <c r="U1719">
        <f t="shared" si="139"/>
        <v>2015</v>
      </c>
    </row>
    <row r="1720" spans="1:21" ht="48" hidden="1" x14ac:dyDescent="0.2">
      <c r="A1720">
        <v>1765</v>
      </c>
      <c r="B1720" s="3" t="s">
        <v>1766</v>
      </c>
      <c r="C1720" s="3" t="s">
        <v>5875</v>
      </c>
      <c r="D1720" s="6">
        <v>12500</v>
      </c>
      <c r="E1720" s="8">
        <v>7433.48</v>
      </c>
      <c r="F1720" t="s">
        <v>8220</v>
      </c>
      <c r="G1720" t="s">
        <v>8223</v>
      </c>
      <c r="H1720" t="s">
        <v>8245</v>
      </c>
      <c r="I1720">
        <v>1407972712</v>
      </c>
      <c r="J1720">
        <v>1405380712</v>
      </c>
      <c r="K1720" t="b">
        <v>1</v>
      </c>
      <c r="L1720">
        <v>103</v>
      </c>
      <c r="M1720" t="b">
        <v>0</v>
      </c>
      <c r="N1720" t="s">
        <v>8283</v>
      </c>
      <c r="O1720">
        <f t="shared" si="135"/>
        <v>59</v>
      </c>
      <c r="P1720">
        <f t="shared" si="136"/>
        <v>72.17</v>
      </c>
      <c r="Q1720" s="11" t="s">
        <v>8336</v>
      </c>
      <c r="R1720" t="s">
        <v>8337</v>
      </c>
      <c r="S1720" s="15">
        <f t="shared" si="137"/>
        <v>41834.980462962965</v>
      </c>
      <c r="T1720" s="15">
        <f t="shared" si="138"/>
        <v>41864.980462962965</v>
      </c>
      <c r="U1720">
        <f t="shared" si="139"/>
        <v>2014</v>
      </c>
    </row>
    <row r="1721" spans="1:21" ht="32" hidden="1" x14ac:dyDescent="0.2">
      <c r="A1721">
        <v>1767</v>
      </c>
      <c r="B1721" s="3" t="s">
        <v>1768</v>
      </c>
      <c r="C1721" s="3" t="s">
        <v>5877</v>
      </c>
      <c r="D1721" s="6">
        <v>5000</v>
      </c>
      <c r="E1721" s="8">
        <v>2286</v>
      </c>
      <c r="F1721" t="s">
        <v>8220</v>
      </c>
      <c r="G1721" t="s">
        <v>8223</v>
      </c>
      <c r="H1721" t="s">
        <v>8245</v>
      </c>
      <c r="I1721">
        <v>1407080884</v>
      </c>
      <c r="J1721">
        <v>1404488884</v>
      </c>
      <c r="K1721" t="b">
        <v>1</v>
      </c>
      <c r="L1721">
        <v>39</v>
      </c>
      <c r="M1721" t="b">
        <v>0</v>
      </c>
      <c r="N1721" t="s">
        <v>8283</v>
      </c>
      <c r="O1721">
        <f t="shared" si="135"/>
        <v>46</v>
      </c>
      <c r="P1721">
        <f t="shared" si="136"/>
        <v>58.62</v>
      </c>
      <c r="Q1721" s="11" t="s">
        <v>8336</v>
      </c>
      <c r="R1721" t="s">
        <v>8337</v>
      </c>
      <c r="S1721" s="15">
        <f t="shared" si="137"/>
        <v>41824.658379629633</v>
      </c>
      <c r="T1721" s="15">
        <f t="shared" si="138"/>
        <v>41854.658379629633</v>
      </c>
      <c r="U1721">
        <f t="shared" si="139"/>
        <v>2014</v>
      </c>
    </row>
    <row r="1722" spans="1:21" ht="48" hidden="1" x14ac:dyDescent="0.2">
      <c r="A1722">
        <v>1768</v>
      </c>
      <c r="B1722" s="3" t="s">
        <v>1769</v>
      </c>
      <c r="C1722" s="3" t="s">
        <v>5878</v>
      </c>
      <c r="D1722" s="6">
        <v>5000</v>
      </c>
      <c r="E1722" s="8">
        <v>187</v>
      </c>
      <c r="F1722" t="s">
        <v>8220</v>
      </c>
      <c r="G1722" t="s">
        <v>8223</v>
      </c>
      <c r="H1722" t="s">
        <v>8245</v>
      </c>
      <c r="I1722">
        <v>1411824444</v>
      </c>
      <c r="J1722">
        <v>1406640444</v>
      </c>
      <c r="K1722" t="b">
        <v>1</v>
      </c>
      <c r="L1722">
        <v>15</v>
      </c>
      <c r="M1722" t="b">
        <v>0</v>
      </c>
      <c r="N1722" t="s">
        <v>8283</v>
      </c>
      <c r="O1722">
        <f t="shared" si="135"/>
        <v>4</v>
      </c>
      <c r="P1722">
        <f t="shared" si="136"/>
        <v>12.47</v>
      </c>
      <c r="Q1722" s="11" t="s">
        <v>8336</v>
      </c>
      <c r="R1722" t="s">
        <v>8337</v>
      </c>
      <c r="S1722" s="15">
        <f t="shared" si="137"/>
        <v>41849.560694444444</v>
      </c>
      <c r="T1722" s="15">
        <f t="shared" si="138"/>
        <v>41909.560694444444</v>
      </c>
      <c r="U1722">
        <f t="shared" si="139"/>
        <v>2014</v>
      </c>
    </row>
    <row r="1723" spans="1:21" ht="48" hidden="1" x14ac:dyDescent="0.2">
      <c r="A1723">
        <v>1769</v>
      </c>
      <c r="B1723" s="3" t="s">
        <v>1770</v>
      </c>
      <c r="C1723" s="3" t="s">
        <v>5879</v>
      </c>
      <c r="D1723" s="6">
        <v>40000</v>
      </c>
      <c r="E1723" s="8">
        <v>1081</v>
      </c>
      <c r="F1723" t="s">
        <v>8220</v>
      </c>
      <c r="G1723" t="s">
        <v>8223</v>
      </c>
      <c r="H1723" t="s">
        <v>8245</v>
      </c>
      <c r="I1723">
        <v>1421177959</v>
      </c>
      <c r="J1723">
        <v>1418585959</v>
      </c>
      <c r="K1723" t="b">
        <v>1</v>
      </c>
      <c r="L1723">
        <v>22</v>
      </c>
      <c r="M1723" t="b">
        <v>0</v>
      </c>
      <c r="N1723" t="s">
        <v>8283</v>
      </c>
      <c r="O1723">
        <f t="shared" si="135"/>
        <v>3</v>
      </c>
      <c r="P1723">
        <f t="shared" si="136"/>
        <v>49.14</v>
      </c>
      <c r="Q1723" s="11" t="s">
        <v>8336</v>
      </c>
      <c r="R1723" t="s">
        <v>8337</v>
      </c>
      <c r="S1723" s="15">
        <f t="shared" si="137"/>
        <v>41987.818969907406</v>
      </c>
      <c r="T1723" s="15">
        <f t="shared" si="138"/>
        <v>42017.818969907406</v>
      </c>
      <c r="U1723">
        <f t="shared" si="139"/>
        <v>2014</v>
      </c>
    </row>
    <row r="1724" spans="1:21" ht="48" hidden="1" x14ac:dyDescent="0.2">
      <c r="A1724">
        <v>1770</v>
      </c>
      <c r="B1724" s="3" t="s">
        <v>1771</v>
      </c>
      <c r="C1724" s="3" t="s">
        <v>5880</v>
      </c>
      <c r="D1724" s="6">
        <v>24500</v>
      </c>
      <c r="E1724" s="8">
        <v>13846</v>
      </c>
      <c r="F1724" t="s">
        <v>8220</v>
      </c>
      <c r="G1724" t="s">
        <v>8223</v>
      </c>
      <c r="H1724" t="s">
        <v>8245</v>
      </c>
      <c r="I1724">
        <v>1413312194</v>
      </c>
      <c r="J1724">
        <v>1410288194</v>
      </c>
      <c r="K1724" t="b">
        <v>1</v>
      </c>
      <c r="L1724">
        <v>92</v>
      </c>
      <c r="M1724" t="b">
        <v>0</v>
      </c>
      <c r="N1724" t="s">
        <v>8283</v>
      </c>
      <c r="O1724">
        <f t="shared" si="135"/>
        <v>57</v>
      </c>
      <c r="P1724">
        <f t="shared" si="136"/>
        <v>150.5</v>
      </c>
      <c r="Q1724" s="11" t="s">
        <v>8336</v>
      </c>
      <c r="R1724" t="s">
        <v>8337</v>
      </c>
      <c r="S1724" s="15">
        <f t="shared" si="137"/>
        <v>41891.780023148152</v>
      </c>
      <c r="T1724" s="15">
        <f t="shared" si="138"/>
        <v>41926.780023148152</v>
      </c>
      <c r="U1724">
        <f t="shared" si="139"/>
        <v>2014</v>
      </c>
    </row>
    <row r="1725" spans="1:21" ht="48" hidden="1" x14ac:dyDescent="0.2">
      <c r="A1725">
        <v>1773</v>
      </c>
      <c r="B1725" s="3" t="s">
        <v>1774</v>
      </c>
      <c r="C1725" s="3" t="s">
        <v>5883</v>
      </c>
      <c r="D1725" s="6">
        <v>30000</v>
      </c>
      <c r="E1725" s="8">
        <v>1877</v>
      </c>
      <c r="F1725" t="s">
        <v>8220</v>
      </c>
      <c r="G1725" t="s">
        <v>8223</v>
      </c>
      <c r="H1725" t="s">
        <v>8245</v>
      </c>
      <c r="I1725">
        <v>1421691298</v>
      </c>
      <c r="J1725">
        <v>1417803298</v>
      </c>
      <c r="K1725" t="b">
        <v>1</v>
      </c>
      <c r="L1725">
        <v>19</v>
      </c>
      <c r="M1725" t="b">
        <v>0</v>
      </c>
      <c r="N1725" t="s">
        <v>8283</v>
      </c>
      <c r="O1725">
        <f t="shared" si="135"/>
        <v>6</v>
      </c>
      <c r="P1725">
        <f t="shared" si="136"/>
        <v>98.79</v>
      </c>
      <c r="Q1725" s="11" t="s">
        <v>8336</v>
      </c>
      <c r="R1725" t="s">
        <v>8337</v>
      </c>
      <c r="S1725" s="15">
        <f t="shared" si="137"/>
        <v>41978.760393518518</v>
      </c>
      <c r="T1725" s="15">
        <f t="shared" si="138"/>
        <v>42023.760393518518</v>
      </c>
      <c r="U1725">
        <f t="shared" si="139"/>
        <v>2014</v>
      </c>
    </row>
    <row r="1726" spans="1:21" ht="48" hidden="1" x14ac:dyDescent="0.2">
      <c r="A1726">
        <v>1774</v>
      </c>
      <c r="B1726" s="3" t="s">
        <v>1775</v>
      </c>
      <c r="C1726" s="3" t="s">
        <v>5884</v>
      </c>
      <c r="D1726" s="6">
        <v>2500</v>
      </c>
      <c r="E1726" s="8">
        <v>1148</v>
      </c>
      <c r="F1726" t="s">
        <v>8220</v>
      </c>
      <c r="G1726" t="s">
        <v>8223</v>
      </c>
      <c r="H1726" t="s">
        <v>8245</v>
      </c>
      <c r="I1726">
        <v>1417273140</v>
      </c>
      <c r="J1726">
        <v>1413609292</v>
      </c>
      <c r="K1726" t="b">
        <v>1</v>
      </c>
      <c r="L1726">
        <v>13</v>
      </c>
      <c r="M1726" t="b">
        <v>0</v>
      </c>
      <c r="N1726" t="s">
        <v>8283</v>
      </c>
      <c r="O1726">
        <f t="shared" si="135"/>
        <v>46</v>
      </c>
      <c r="P1726">
        <f t="shared" si="136"/>
        <v>88.31</v>
      </c>
      <c r="Q1726" s="11" t="s">
        <v>8336</v>
      </c>
      <c r="R1726" t="s">
        <v>8337</v>
      </c>
      <c r="S1726" s="15">
        <f t="shared" si="137"/>
        <v>41930.218657407408</v>
      </c>
      <c r="T1726" s="15">
        <f t="shared" si="138"/>
        <v>41972.624305555553</v>
      </c>
      <c r="U1726">
        <f t="shared" si="139"/>
        <v>2014</v>
      </c>
    </row>
    <row r="1727" spans="1:21" ht="48" hidden="1" x14ac:dyDescent="0.2">
      <c r="A1727">
        <v>1775</v>
      </c>
      <c r="B1727" s="3" t="s">
        <v>1776</v>
      </c>
      <c r="C1727" s="3" t="s">
        <v>5885</v>
      </c>
      <c r="D1727" s="6">
        <v>32500</v>
      </c>
      <c r="E1727" s="8">
        <v>21158</v>
      </c>
      <c r="F1727" t="s">
        <v>8220</v>
      </c>
      <c r="G1727" t="s">
        <v>8223</v>
      </c>
      <c r="H1727" t="s">
        <v>8245</v>
      </c>
      <c r="I1727">
        <v>1414193160</v>
      </c>
      <c r="J1727">
        <v>1410305160</v>
      </c>
      <c r="K1727" t="b">
        <v>1</v>
      </c>
      <c r="L1727">
        <v>124</v>
      </c>
      <c r="M1727" t="b">
        <v>0</v>
      </c>
      <c r="N1727" t="s">
        <v>8283</v>
      </c>
      <c r="O1727">
        <f t="shared" si="135"/>
        <v>65</v>
      </c>
      <c r="P1727">
        <f t="shared" si="136"/>
        <v>170.63</v>
      </c>
      <c r="Q1727" s="11" t="s">
        <v>8336</v>
      </c>
      <c r="R1727" t="s">
        <v>8337</v>
      </c>
      <c r="S1727" s="15">
        <f t="shared" si="137"/>
        <v>41891.976388888892</v>
      </c>
      <c r="T1727" s="15">
        <f t="shared" si="138"/>
        <v>41936.976388888892</v>
      </c>
      <c r="U1727">
        <f t="shared" si="139"/>
        <v>2014</v>
      </c>
    </row>
    <row r="1728" spans="1:21" ht="48" hidden="1" x14ac:dyDescent="0.2">
      <c r="A1728">
        <v>1778</v>
      </c>
      <c r="B1728" s="3" t="s">
        <v>1779</v>
      </c>
      <c r="C1728" s="3" t="s">
        <v>5888</v>
      </c>
      <c r="D1728" s="6">
        <v>50000</v>
      </c>
      <c r="E1728" s="8">
        <v>995</v>
      </c>
      <c r="F1728" t="s">
        <v>8220</v>
      </c>
      <c r="G1728" t="s">
        <v>8223</v>
      </c>
      <c r="H1728" t="s">
        <v>8245</v>
      </c>
      <c r="I1728">
        <v>1427485395</v>
      </c>
      <c r="J1728">
        <v>1423600995</v>
      </c>
      <c r="K1728" t="b">
        <v>1</v>
      </c>
      <c r="L1728">
        <v>15</v>
      </c>
      <c r="M1728" t="b">
        <v>0</v>
      </c>
      <c r="N1728" t="s">
        <v>8283</v>
      </c>
      <c r="O1728">
        <f t="shared" si="135"/>
        <v>2</v>
      </c>
      <c r="P1728">
        <f t="shared" si="136"/>
        <v>66.33</v>
      </c>
      <c r="Q1728" s="11" t="s">
        <v>8336</v>
      </c>
      <c r="R1728" t="s">
        <v>8337</v>
      </c>
      <c r="S1728" s="15">
        <f t="shared" si="137"/>
        <v>42045.86336805555</v>
      </c>
      <c r="T1728" s="15">
        <f t="shared" si="138"/>
        <v>42090.821701388893</v>
      </c>
      <c r="U1728">
        <f t="shared" si="139"/>
        <v>2015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s="11" t="s">
        <v>8323</v>
      </c>
      <c r="R1729" t="s">
        <v>8345</v>
      </c>
      <c r="S1729" s="15">
        <f t="shared" si="137"/>
        <v>42044.927974537044</v>
      </c>
      <c r="T1729" s="15">
        <f t="shared" si="138"/>
        <v>42099.458333333328</v>
      </c>
      <c r="U1729">
        <f t="shared" si="139"/>
        <v>2015</v>
      </c>
    </row>
    <row r="1730" spans="1:21" ht="48" hidden="1" x14ac:dyDescent="0.2">
      <c r="A1730">
        <v>1779</v>
      </c>
      <c r="B1730" s="3" t="s">
        <v>1780</v>
      </c>
      <c r="C1730" s="3" t="s">
        <v>5889</v>
      </c>
      <c r="D1730" s="6">
        <v>11000</v>
      </c>
      <c r="E1730" s="8">
        <v>3986</v>
      </c>
      <c r="F1730" t="s">
        <v>8220</v>
      </c>
      <c r="G1730" t="s">
        <v>8223</v>
      </c>
      <c r="H1730" t="s">
        <v>8245</v>
      </c>
      <c r="I1730">
        <v>1472834180</v>
      </c>
      <c r="J1730">
        <v>1470242180</v>
      </c>
      <c r="K1730" t="b">
        <v>1</v>
      </c>
      <c r="L1730">
        <v>38</v>
      </c>
      <c r="M1730" t="b">
        <v>0</v>
      </c>
      <c r="N1730" t="s">
        <v>8283</v>
      </c>
      <c r="O1730">
        <f t="shared" si="135"/>
        <v>36</v>
      </c>
      <c r="P1730">
        <f t="shared" si="136"/>
        <v>104.89</v>
      </c>
      <c r="Q1730" s="11" t="s">
        <v>8336</v>
      </c>
      <c r="R1730" t="s">
        <v>8337</v>
      </c>
      <c r="S1730" s="15">
        <f t="shared" si="137"/>
        <v>42585.691898148143</v>
      </c>
      <c r="T1730" s="15">
        <f t="shared" si="138"/>
        <v>42615.691898148143</v>
      </c>
      <c r="U1730">
        <f t="shared" si="139"/>
        <v>2016</v>
      </c>
    </row>
    <row r="1731" spans="1:21" ht="48" hidden="1" x14ac:dyDescent="0.2">
      <c r="A1731">
        <v>1780</v>
      </c>
      <c r="B1731" s="3" t="s">
        <v>1781</v>
      </c>
      <c r="C1731" s="3" t="s">
        <v>5890</v>
      </c>
      <c r="D1731" s="6">
        <v>30000</v>
      </c>
      <c r="E1731" s="8">
        <v>11923</v>
      </c>
      <c r="F1731" t="s">
        <v>8220</v>
      </c>
      <c r="G1731" t="s">
        <v>8223</v>
      </c>
      <c r="H1731" t="s">
        <v>8245</v>
      </c>
      <c r="I1731">
        <v>1467469510</v>
      </c>
      <c r="J1731">
        <v>1462285510</v>
      </c>
      <c r="K1731" t="b">
        <v>1</v>
      </c>
      <c r="L1731">
        <v>152</v>
      </c>
      <c r="M1731" t="b">
        <v>0</v>
      </c>
      <c r="N1731" t="s">
        <v>8283</v>
      </c>
      <c r="O1731">
        <f t="shared" si="135"/>
        <v>40</v>
      </c>
      <c r="P1731">
        <f t="shared" si="136"/>
        <v>78.44</v>
      </c>
      <c r="Q1731" s="11" t="s">
        <v>8336</v>
      </c>
      <c r="R1731" t="s">
        <v>8337</v>
      </c>
      <c r="S1731" s="15">
        <f t="shared" si="137"/>
        <v>42493.600810185191</v>
      </c>
      <c r="T1731" s="15">
        <f t="shared" si="138"/>
        <v>42553.600810185191</v>
      </c>
      <c r="U1731">
        <f t="shared" si="139"/>
        <v>2016</v>
      </c>
    </row>
    <row r="1732" spans="1:21" ht="48" hidden="1" x14ac:dyDescent="0.2">
      <c r="A1732">
        <v>1781</v>
      </c>
      <c r="B1732" s="3" t="s">
        <v>1782</v>
      </c>
      <c r="C1732" s="3" t="s">
        <v>5891</v>
      </c>
      <c r="D1732" s="6">
        <v>5500</v>
      </c>
      <c r="E1732" s="8">
        <v>1417</v>
      </c>
      <c r="F1732" t="s">
        <v>8220</v>
      </c>
      <c r="G1732" t="s">
        <v>8223</v>
      </c>
      <c r="H1732" t="s">
        <v>8245</v>
      </c>
      <c r="I1732">
        <v>1473950945</v>
      </c>
      <c r="J1732">
        <v>1471272545</v>
      </c>
      <c r="K1732" t="b">
        <v>1</v>
      </c>
      <c r="L1732">
        <v>24</v>
      </c>
      <c r="M1732" t="b">
        <v>0</v>
      </c>
      <c r="N1732" t="s">
        <v>8283</v>
      </c>
      <c r="O1732">
        <f t="shared" si="135"/>
        <v>26</v>
      </c>
      <c r="P1732">
        <f t="shared" si="136"/>
        <v>59.04</v>
      </c>
      <c r="Q1732" s="11" t="s">
        <v>8336</v>
      </c>
      <c r="R1732" t="s">
        <v>8337</v>
      </c>
      <c r="S1732" s="15">
        <f t="shared" si="137"/>
        <v>42597.617418981477</v>
      </c>
      <c r="T1732" s="15">
        <f t="shared" si="138"/>
        <v>42628.617418981477</v>
      </c>
      <c r="U1732">
        <f t="shared" si="139"/>
        <v>2016</v>
      </c>
    </row>
    <row r="1733" spans="1:21" ht="48" hidden="1" x14ac:dyDescent="0.2">
      <c r="A1733">
        <v>1782</v>
      </c>
      <c r="B1733" s="3" t="s">
        <v>1783</v>
      </c>
      <c r="C1733" s="3" t="s">
        <v>5892</v>
      </c>
      <c r="D1733" s="6">
        <v>35000</v>
      </c>
      <c r="E1733" s="8">
        <v>5422</v>
      </c>
      <c r="F1733" t="s">
        <v>8220</v>
      </c>
      <c r="G1733" t="s">
        <v>8223</v>
      </c>
      <c r="H1733" t="s">
        <v>8245</v>
      </c>
      <c r="I1733">
        <v>1456062489</v>
      </c>
      <c r="J1733">
        <v>1453211289</v>
      </c>
      <c r="K1733" t="b">
        <v>1</v>
      </c>
      <c r="L1733">
        <v>76</v>
      </c>
      <c r="M1733" t="b">
        <v>0</v>
      </c>
      <c r="N1733" t="s">
        <v>8283</v>
      </c>
      <c r="O1733">
        <f t="shared" si="135"/>
        <v>15</v>
      </c>
      <c r="P1733">
        <f t="shared" si="136"/>
        <v>71.34</v>
      </c>
      <c r="Q1733" s="11" t="s">
        <v>8336</v>
      </c>
      <c r="R1733" t="s">
        <v>8337</v>
      </c>
      <c r="S1733" s="15">
        <f t="shared" si="137"/>
        <v>42388.575104166666</v>
      </c>
      <c r="T1733" s="15">
        <f t="shared" si="138"/>
        <v>42421.575104166666</v>
      </c>
      <c r="U1733">
        <f t="shared" si="139"/>
        <v>2016</v>
      </c>
    </row>
    <row r="1734" spans="1:21" ht="48" hidden="1" x14ac:dyDescent="0.2">
      <c r="A1734">
        <v>1783</v>
      </c>
      <c r="B1734" s="3" t="s">
        <v>1784</v>
      </c>
      <c r="C1734" s="3" t="s">
        <v>5893</v>
      </c>
      <c r="D1734" s="6">
        <v>40000</v>
      </c>
      <c r="E1734" s="8">
        <v>9477</v>
      </c>
      <c r="F1734" t="s">
        <v>8220</v>
      </c>
      <c r="G1734" t="s">
        <v>8223</v>
      </c>
      <c r="H1734" t="s">
        <v>8245</v>
      </c>
      <c r="I1734">
        <v>1432248478</v>
      </c>
      <c r="J1734">
        <v>1429656478</v>
      </c>
      <c r="K1734" t="b">
        <v>1</v>
      </c>
      <c r="L1734">
        <v>185</v>
      </c>
      <c r="M1734" t="b">
        <v>0</v>
      </c>
      <c r="N1734" t="s">
        <v>8283</v>
      </c>
      <c r="O1734">
        <f t="shared" si="135"/>
        <v>24</v>
      </c>
      <c r="P1734">
        <f t="shared" si="136"/>
        <v>51.23</v>
      </c>
      <c r="Q1734" s="11" t="s">
        <v>8336</v>
      </c>
      <c r="R1734" t="s">
        <v>8337</v>
      </c>
      <c r="S1734" s="15">
        <f t="shared" si="137"/>
        <v>42115.949976851851</v>
      </c>
      <c r="T1734" s="15">
        <f t="shared" si="138"/>
        <v>42145.949976851851</v>
      </c>
      <c r="U1734">
        <f t="shared" si="139"/>
        <v>2015</v>
      </c>
    </row>
    <row r="1735" spans="1:21" ht="48" hidden="1" x14ac:dyDescent="0.2">
      <c r="A1735">
        <v>1784</v>
      </c>
      <c r="B1735" s="3" t="s">
        <v>1785</v>
      </c>
      <c r="C1735" s="3" t="s">
        <v>5894</v>
      </c>
      <c r="D1735" s="6">
        <v>5000</v>
      </c>
      <c r="E1735" s="8">
        <v>1988</v>
      </c>
      <c r="F1735" t="s">
        <v>8220</v>
      </c>
      <c r="G1735" t="s">
        <v>8223</v>
      </c>
      <c r="H1735" t="s">
        <v>8245</v>
      </c>
      <c r="I1735">
        <v>1422674700</v>
      </c>
      <c r="J1735">
        <v>1419954240</v>
      </c>
      <c r="K1735" t="b">
        <v>1</v>
      </c>
      <c r="L1735">
        <v>33</v>
      </c>
      <c r="M1735" t="b">
        <v>0</v>
      </c>
      <c r="N1735" t="s">
        <v>8283</v>
      </c>
      <c r="O1735">
        <f t="shared" si="135"/>
        <v>40</v>
      </c>
      <c r="P1735">
        <f t="shared" si="136"/>
        <v>60.24</v>
      </c>
      <c r="Q1735" s="11" t="s">
        <v>8336</v>
      </c>
      <c r="R1735" t="s">
        <v>8337</v>
      </c>
      <c r="S1735" s="15">
        <f t="shared" si="137"/>
        <v>42003.655555555553</v>
      </c>
      <c r="T1735" s="15">
        <f t="shared" si="138"/>
        <v>42035.142361111109</v>
      </c>
      <c r="U1735">
        <f t="shared" si="139"/>
        <v>2014</v>
      </c>
    </row>
    <row r="1736" spans="1:21" ht="48" hidden="1" x14ac:dyDescent="0.2">
      <c r="A1736">
        <v>1785</v>
      </c>
      <c r="B1736" s="3" t="s">
        <v>1786</v>
      </c>
      <c r="C1736" s="3" t="s">
        <v>5895</v>
      </c>
      <c r="D1736" s="6">
        <v>24000</v>
      </c>
      <c r="E1736" s="8">
        <v>4853</v>
      </c>
      <c r="F1736" t="s">
        <v>8220</v>
      </c>
      <c r="G1736" t="s">
        <v>8223</v>
      </c>
      <c r="H1736" t="s">
        <v>8245</v>
      </c>
      <c r="I1736">
        <v>1413417600</v>
      </c>
      <c r="J1736">
        <v>1410750855</v>
      </c>
      <c r="K1736" t="b">
        <v>1</v>
      </c>
      <c r="L1736">
        <v>108</v>
      </c>
      <c r="M1736" t="b">
        <v>0</v>
      </c>
      <c r="N1736" t="s">
        <v>8283</v>
      </c>
      <c r="O1736">
        <f t="shared" si="135"/>
        <v>20</v>
      </c>
      <c r="P1736">
        <f t="shared" si="136"/>
        <v>44.94</v>
      </c>
      <c r="Q1736" s="11" t="s">
        <v>8336</v>
      </c>
      <c r="R1736" t="s">
        <v>8337</v>
      </c>
      <c r="S1736" s="15">
        <f t="shared" si="137"/>
        <v>41897.134895833333</v>
      </c>
      <c r="T1736" s="15">
        <f t="shared" si="138"/>
        <v>41928</v>
      </c>
      <c r="U1736">
        <f t="shared" si="139"/>
        <v>2014</v>
      </c>
    </row>
    <row r="1737" spans="1:21" ht="48" hidden="1" x14ac:dyDescent="0.2">
      <c r="A1737">
        <v>1787</v>
      </c>
      <c r="B1737" s="3" t="s">
        <v>1788</v>
      </c>
      <c r="C1737" s="3" t="s">
        <v>5897</v>
      </c>
      <c r="D1737" s="6">
        <v>10000</v>
      </c>
      <c r="E1737" s="8">
        <v>1533</v>
      </c>
      <c r="F1737" t="s">
        <v>8220</v>
      </c>
      <c r="G1737" t="s">
        <v>8223</v>
      </c>
      <c r="H1737" t="s">
        <v>8245</v>
      </c>
      <c r="I1737">
        <v>1428158637</v>
      </c>
      <c r="J1737">
        <v>1425570237</v>
      </c>
      <c r="K1737" t="b">
        <v>1</v>
      </c>
      <c r="L1737">
        <v>24</v>
      </c>
      <c r="M1737" t="b">
        <v>0</v>
      </c>
      <c r="N1737" t="s">
        <v>8283</v>
      </c>
      <c r="O1737">
        <f t="shared" si="135"/>
        <v>15</v>
      </c>
      <c r="P1737">
        <f t="shared" si="136"/>
        <v>63.88</v>
      </c>
      <c r="Q1737" s="11" t="s">
        <v>8336</v>
      </c>
      <c r="R1737" t="s">
        <v>8337</v>
      </c>
      <c r="S1737" s="15">
        <f t="shared" si="137"/>
        <v>42068.65552083333</v>
      </c>
      <c r="T1737" s="15">
        <f t="shared" si="138"/>
        <v>42098.613854166666</v>
      </c>
      <c r="U1737">
        <f t="shared" si="139"/>
        <v>2015</v>
      </c>
    </row>
    <row r="1738" spans="1:21" ht="48" hidden="1" x14ac:dyDescent="0.2">
      <c r="A1738">
        <v>1789</v>
      </c>
      <c r="B1738" s="3" t="s">
        <v>1790</v>
      </c>
      <c r="C1738" s="3" t="s">
        <v>5899</v>
      </c>
      <c r="D1738" s="6">
        <v>8000</v>
      </c>
      <c r="E1738" s="8">
        <v>40</v>
      </c>
      <c r="F1738" t="s">
        <v>8220</v>
      </c>
      <c r="G1738" t="s">
        <v>8223</v>
      </c>
      <c r="H1738" t="s">
        <v>8245</v>
      </c>
      <c r="I1738">
        <v>1421042403</v>
      </c>
      <c r="J1738">
        <v>1415858403</v>
      </c>
      <c r="K1738" t="b">
        <v>1</v>
      </c>
      <c r="L1738">
        <v>4</v>
      </c>
      <c r="M1738" t="b">
        <v>0</v>
      </c>
      <c r="N1738" t="s">
        <v>8283</v>
      </c>
      <c r="O1738">
        <f t="shared" si="135"/>
        <v>1</v>
      </c>
      <c r="P1738">
        <f t="shared" si="136"/>
        <v>10</v>
      </c>
      <c r="Q1738" s="11" t="s">
        <v>8336</v>
      </c>
      <c r="R1738" t="s">
        <v>8337</v>
      </c>
      <c r="S1738" s="15">
        <f t="shared" si="137"/>
        <v>41956.250034722223</v>
      </c>
      <c r="T1738" s="15">
        <f t="shared" si="138"/>
        <v>42016.250034722223</v>
      </c>
      <c r="U1738">
        <f t="shared" si="139"/>
        <v>2014</v>
      </c>
    </row>
    <row r="1739" spans="1:21" ht="48" hidden="1" x14ac:dyDescent="0.2">
      <c r="A1739">
        <v>1790</v>
      </c>
      <c r="B1739" s="3" t="s">
        <v>1791</v>
      </c>
      <c r="C1739" s="3" t="s">
        <v>5900</v>
      </c>
      <c r="D1739" s="6">
        <v>33000</v>
      </c>
      <c r="E1739" s="8">
        <v>1636</v>
      </c>
      <c r="F1739" t="s">
        <v>8220</v>
      </c>
      <c r="G1739" t="s">
        <v>8223</v>
      </c>
      <c r="H1739" t="s">
        <v>8245</v>
      </c>
      <c r="I1739">
        <v>1423152678</v>
      </c>
      <c r="J1739">
        <v>1420560678</v>
      </c>
      <c r="K1739" t="b">
        <v>1</v>
      </c>
      <c r="L1739">
        <v>15</v>
      </c>
      <c r="M1739" t="b">
        <v>0</v>
      </c>
      <c r="N1739" t="s">
        <v>8283</v>
      </c>
      <c r="O1739">
        <f t="shared" si="135"/>
        <v>5</v>
      </c>
      <c r="P1739">
        <f t="shared" si="136"/>
        <v>109.07</v>
      </c>
      <c r="Q1739" s="11" t="s">
        <v>8336</v>
      </c>
      <c r="R1739" t="s">
        <v>8337</v>
      </c>
      <c r="S1739" s="15">
        <f t="shared" si="137"/>
        <v>42010.674513888895</v>
      </c>
      <c r="T1739" s="15">
        <f t="shared" si="138"/>
        <v>42040.674513888895</v>
      </c>
      <c r="U1739">
        <f t="shared" si="139"/>
        <v>2015</v>
      </c>
    </row>
    <row r="1740" spans="1:21" ht="32" hidden="1" x14ac:dyDescent="0.2">
      <c r="A1740">
        <v>1792</v>
      </c>
      <c r="B1740" s="3" t="s">
        <v>1793</v>
      </c>
      <c r="C1740" s="3" t="s">
        <v>5902</v>
      </c>
      <c r="D1740" s="6">
        <v>25000</v>
      </c>
      <c r="E1740" s="8">
        <v>15281</v>
      </c>
      <c r="F1740" t="s">
        <v>8220</v>
      </c>
      <c r="G1740" t="s">
        <v>8223</v>
      </c>
      <c r="H1740" t="s">
        <v>8245</v>
      </c>
      <c r="I1740">
        <v>1439189940</v>
      </c>
      <c r="J1740">
        <v>1435970682</v>
      </c>
      <c r="K1740" t="b">
        <v>1</v>
      </c>
      <c r="L1740">
        <v>139</v>
      </c>
      <c r="M1740" t="b">
        <v>0</v>
      </c>
      <c r="N1740" t="s">
        <v>8283</v>
      </c>
      <c r="O1740">
        <f t="shared" si="135"/>
        <v>61</v>
      </c>
      <c r="P1740">
        <f t="shared" si="136"/>
        <v>109.94</v>
      </c>
      <c r="Q1740" s="11" t="s">
        <v>8336</v>
      </c>
      <c r="R1740" t="s">
        <v>8337</v>
      </c>
      <c r="S1740" s="15">
        <f t="shared" si="137"/>
        <v>42189.031041666662</v>
      </c>
      <c r="T1740" s="15">
        <f t="shared" si="138"/>
        <v>42226.290972222225</v>
      </c>
      <c r="U1740">
        <f t="shared" si="139"/>
        <v>2015</v>
      </c>
    </row>
    <row r="1741" spans="1:21" ht="48" hidden="1" x14ac:dyDescent="0.2">
      <c r="A1741">
        <v>1794</v>
      </c>
      <c r="B1741" s="3" t="s">
        <v>1795</v>
      </c>
      <c r="C1741" s="3" t="s">
        <v>5904</v>
      </c>
      <c r="D1741" s="6">
        <v>9000</v>
      </c>
      <c r="E1741" s="8">
        <v>997</v>
      </c>
      <c r="F1741" t="s">
        <v>8220</v>
      </c>
      <c r="G1741" t="s">
        <v>8223</v>
      </c>
      <c r="H1741" t="s">
        <v>8245</v>
      </c>
      <c r="I1741">
        <v>1423660422</v>
      </c>
      <c r="J1741">
        <v>1420636422</v>
      </c>
      <c r="K1741" t="b">
        <v>1</v>
      </c>
      <c r="L1741">
        <v>18</v>
      </c>
      <c r="M1741" t="b">
        <v>0</v>
      </c>
      <c r="N1741" t="s">
        <v>8283</v>
      </c>
      <c r="O1741">
        <f t="shared" si="135"/>
        <v>11</v>
      </c>
      <c r="P1741">
        <f t="shared" si="136"/>
        <v>55.39</v>
      </c>
      <c r="Q1741" s="11" t="s">
        <v>8336</v>
      </c>
      <c r="R1741" t="s">
        <v>8337</v>
      </c>
      <c r="S1741" s="15">
        <f t="shared" si="137"/>
        <v>42011.551180555558</v>
      </c>
      <c r="T1741" s="15">
        <f t="shared" si="138"/>
        <v>42046.551180555558</v>
      </c>
      <c r="U1741">
        <f t="shared" si="139"/>
        <v>2015</v>
      </c>
    </row>
    <row r="1742" spans="1:21" ht="48" hidden="1" x14ac:dyDescent="0.2">
      <c r="A1742">
        <v>1797</v>
      </c>
      <c r="B1742" s="3" t="s">
        <v>1798</v>
      </c>
      <c r="C1742" s="3" t="s">
        <v>5907</v>
      </c>
      <c r="D1742" s="6">
        <v>10000</v>
      </c>
      <c r="E1742" s="8">
        <v>6755</v>
      </c>
      <c r="F1742" t="s">
        <v>8220</v>
      </c>
      <c r="G1742" t="s">
        <v>8223</v>
      </c>
      <c r="H1742" t="s">
        <v>8245</v>
      </c>
      <c r="I1742">
        <v>1481809189</v>
      </c>
      <c r="J1742">
        <v>1479217189</v>
      </c>
      <c r="K1742" t="b">
        <v>1</v>
      </c>
      <c r="L1742">
        <v>140</v>
      </c>
      <c r="M1742" t="b">
        <v>0</v>
      </c>
      <c r="N1742" t="s">
        <v>8283</v>
      </c>
      <c r="O1742">
        <f t="shared" si="135"/>
        <v>68</v>
      </c>
      <c r="P1742">
        <f t="shared" si="136"/>
        <v>48.25</v>
      </c>
      <c r="Q1742" s="11" t="s">
        <v>8336</v>
      </c>
      <c r="R1742" t="s">
        <v>8337</v>
      </c>
      <c r="S1742" s="15">
        <f t="shared" si="137"/>
        <v>42689.56931712963</v>
      </c>
      <c r="T1742" s="15">
        <f t="shared" si="138"/>
        <v>42719.56931712963</v>
      </c>
      <c r="U1742">
        <f t="shared" si="139"/>
        <v>2016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ref="O1762:O1825" si="140">ROUND(E1762/D1762*100,0)</f>
        <v>165</v>
      </c>
      <c r="P1762">
        <f t="shared" ref="P1762:P1825" si="141">IFERROR(ROUND(E1762/L1762,2),0)</f>
        <v>81.099999999999994</v>
      </c>
      <c r="Q1762" s="11" t="s">
        <v>8336</v>
      </c>
      <c r="R1762" t="s">
        <v>8337</v>
      </c>
      <c r="S1762" s="15">
        <f t="shared" ref="S1762:S1825" si="142">(((J1762/60)/60)/24)+DATE(1970,1,1)</f>
        <v>42405.67260416667</v>
      </c>
      <c r="T1762" s="15">
        <f t="shared" ref="T1762:T1825" si="143">(((I1762/60)/60)/24)+DATE(1970,1,1)</f>
        <v>42425.67260416667</v>
      </c>
      <c r="U1762">
        <f t="shared" ref="U1762:U1825" si="144">YEAR(S:S)</f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 s="11" t="s">
        <v>8336</v>
      </c>
      <c r="R1763" t="s">
        <v>8337</v>
      </c>
      <c r="S1763" s="15">
        <f t="shared" si="142"/>
        <v>42209.567824074074</v>
      </c>
      <c r="T1763" s="15">
        <f t="shared" si="143"/>
        <v>42259.567824074074</v>
      </c>
      <c r="U1763">
        <f t="shared" si="144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s="11" t="s">
        <v>8336</v>
      </c>
      <c r="R1764" t="s">
        <v>8337</v>
      </c>
      <c r="S1764" s="15">
        <f t="shared" si="142"/>
        <v>42410.982002314813</v>
      </c>
      <c r="T1764" s="15">
        <f t="shared" si="143"/>
        <v>42440.982002314813</v>
      </c>
      <c r="U1764">
        <f t="shared" si="144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s="11" t="s">
        <v>8336</v>
      </c>
      <c r="R1765" t="s">
        <v>8337</v>
      </c>
      <c r="S1765" s="15">
        <f t="shared" si="142"/>
        <v>42636.868518518517</v>
      </c>
      <c r="T1765" s="15">
        <f t="shared" si="143"/>
        <v>42666.868518518517</v>
      </c>
      <c r="U1765">
        <f t="shared" si="144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 s="11" t="s">
        <v>8336</v>
      </c>
      <c r="R1766" t="s">
        <v>8337</v>
      </c>
      <c r="S1766" s="15">
        <f t="shared" si="142"/>
        <v>41825.485868055555</v>
      </c>
      <c r="T1766" s="15">
        <f t="shared" si="143"/>
        <v>41854.485868055555</v>
      </c>
      <c r="U1766">
        <f t="shared" si="144"/>
        <v>2014</v>
      </c>
    </row>
    <row r="1767" spans="1:21" ht="48" hidden="1" x14ac:dyDescent="0.2">
      <c r="A1767">
        <v>1798</v>
      </c>
      <c r="B1767" s="3" t="s">
        <v>1799</v>
      </c>
      <c r="C1767" s="3" t="s">
        <v>5908</v>
      </c>
      <c r="D1767" s="6">
        <v>16000</v>
      </c>
      <c r="E1767" s="8">
        <v>2182</v>
      </c>
      <c r="F1767" t="s">
        <v>8220</v>
      </c>
      <c r="G1767" t="s">
        <v>8223</v>
      </c>
      <c r="H1767" t="s">
        <v>8245</v>
      </c>
      <c r="I1767">
        <v>1454572233</v>
      </c>
      <c r="J1767">
        <v>1449388233</v>
      </c>
      <c r="K1767" t="b">
        <v>1</v>
      </c>
      <c r="L1767">
        <v>37</v>
      </c>
      <c r="M1767" t="b">
        <v>0</v>
      </c>
      <c r="N1767" t="s">
        <v>8283</v>
      </c>
      <c r="O1767">
        <f t="shared" si="140"/>
        <v>14</v>
      </c>
      <c r="P1767">
        <f t="shared" si="141"/>
        <v>58.97</v>
      </c>
      <c r="Q1767" s="11" t="s">
        <v>8336</v>
      </c>
      <c r="R1767" t="s">
        <v>8337</v>
      </c>
      <c r="S1767" s="15">
        <f t="shared" si="142"/>
        <v>42344.32677083333</v>
      </c>
      <c r="T1767" s="15">
        <f t="shared" si="143"/>
        <v>42404.32677083333</v>
      </c>
      <c r="U1767">
        <f t="shared" si="144"/>
        <v>2015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>
        <f t="shared" si="141"/>
        <v>0</v>
      </c>
      <c r="Q1768" s="11" t="s">
        <v>8336</v>
      </c>
      <c r="R1768" t="s">
        <v>8337</v>
      </c>
      <c r="S1768" s="15">
        <f t="shared" si="142"/>
        <v>41855.859814814816</v>
      </c>
      <c r="T1768" s="15">
        <f t="shared" si="143"/>
        <v>41876.859814814816</v>
      </c>
      <c r="U1768">
        <f t="shared" si="144"/>
        <v>2014</v>
      </c>
    </row>
    <row r="1769" spans="1:21" ht="48" hidden="1" x14ac:dyDescent="0.2">
      <c r="A1769">
        <v>1803</v>
      </c>
      <c r="B1769" s="3" t="s">
        <v>1804</v>
      </c>
      <c r="C1769" s="3" t="s">
        <v>5913</v>
      </c>
      <c r="D1769" s="6">
        <v>17500</v>
      </c>
      <c r="E1769" s="8">
        <v>5390</v>
      </c>
      <c r="F1769" t="s">
        <v>8220</v>
      </c>
      <c r="G1769" t="s">
        <v>8223</v>
      </c>
      <c r="H1769" t="s">
        <v>8245</v>
      </c>
      <c r="I1769">
        <v>1423878182</v>
      </c>
      <c r="J1769">
        <v>1421199782</v>
      </c>
      <c r="K1769" t="b">
        <v>1</v>
      </c>
      <c r="L1769">
        <v>75</v>
      </c>
      <c r="M1769" t="b">
        <v>0</v>
      </c>
      <c r="N1769" t="s">
        <v>8283</v>
      </c>
      <c r="O1769">
        <f t="shared" si="140"/>
        <v>31</v>
      </c>
      <c r="P1769">
        <f t="shared" si="141"/>
        <v>71.87</v>
      </c>
      <c r="Q1769" s="11" t="s">
        <v>8336</v>
      </c>
      <c r="R1769" t="s">
        <v>8337</v>
      </c>
      <c r="S1769" s="15">
        <f t="shared" si="142"/>
        <v>42018.071550925932</v>
      </c>
      <c r="T1769" s="15">
        <f t="shared" si="143"/>
        <v>42049.071550925932</v>
      </c>
      <c r="U1769">
        <f t="shared" si="144"/>
        <v>2015</v>
      </c>
    </row>
    <row r="1770" spans="1:21" ht="48" hidden="1" x14ac:dyDescent="0.2">
      <c r="A1770">
        <v>1804</v>
      </c>
      <c r="B1770" s="3" t="s">
        <v>1805</v>
      </c>
      <c r="C1770" s="3" t="s">
        <v>5914</v>
      </c>
      <c r="D1770" s="6">
        <v>15500</v>
      </c>
      <c r="E1770" s="8">
        <v>5452</v>
      </c>
      <c r="F1770" t="s">
        <v>8220</v>
      </c>
      <c r="G1770" t="s">
        <v>8223</v>
      </c>
      <c r="H1770" t="s">
        <v>8245</v>
      </c>
      <c r="I1770">
        <v>1447521404</v>
      </c>
      <c r="J1770">
        <v>1444061804</v>
      </c>
      <c r="K1770" t="b">
        <v>1</v>
      </c>
      <c r="L1770">
        <v>52</v>
      </c>
      <c r="M1770" t="b">
        <v>0</v>
      </c>
      <c r="N1770" t="s">
        <v>8283</v>
      </c>
      <c r="O1770">
        <f t="shared" si="140"/>
        <v>35</v>
      </c>
      <c r="P1770">
        <f t="shared" si="141"/>
        <v>104.85</v>
      </c>
      <c r="Q1770" s="11" t="s">
        <v>8336</v>
      </c>
      <c r="R1770" t="s">
        <v>8337</v>
      </c>
      <c r="S1770" s="15">
        <f t="shared" si="142"/>
        <v>42282.678287037037</v>
      </c>
      <c r="T1770" s="15">
        <f t="shared" si="143"/>
        <v>42322.719953703709</v>
      </c>
      <c r="U1770">
        <f t="shared" si="144"/>
        <v>2015</v>
      </c>
    </row>
    <row r="1771" spans="1:21" ht="32" hidden="1" x14ac:dyDescent="0.2">
      <c r="A1771">
        <v>1807</v>
      </c>
      <c r="B1771" s="3" t="s">
        <v>1808</v>
      </c>
      <c r="C1771" s="3" t="s">
        <v>5917</v>
      </c>
      <c r="D1771" s="6">
        <v>5000</v>
      </c>
      <c r="E1771" s="8">
        <v>553</v>
      </c>
      <c r="F1771" t="s">
        <v>8220</v>
      </c>
      <c r="G1771" t="s">
        <v>8223</v>
      </c>
      <c r="H1771" t="s">
        <v>8245</v>
      </c>
      <c r="I1771">
        <v>1411868313</v>
      </c>
      <c r="J1771">
        <v>1409276313</v>
      </c>
      <c r="K1771" t="b">
        <v>1</v>
      </c>
      <c r="L1771">
        <v>8</v>
      </c>
      <c r="M1771" t="b">
        <v>0</v>
      </c>
      <c r="N1771" t="s">
        <v>8283</v>
      </c>
      <c r="O1771">
        <f t="shared" si="140"/>
        <v>11</v>
      </c>
      <c r="P1771">
        <f t="shared" si="141"/>
        <v>69.13</v>
      </c>
      <c r="Q1771" s="11" t="s">
        <v>8336</v>
      </c>
      <c r="R1771" t="s">
        <v>8337</v>
      </c>
      <c r="S1771" s="15">
        <f t="shared" si="142"/>
        <v>41880.068437499998</v>
      </c>
      <c r="T1771" s="15">
        <f t="shared" si="143"/>
        <v>41910.068437499998</v>
      </c>
      <c r="U1771">
        <f t="shared" si="144"/>
        <v>2014</v>
      </c>
    </row>
    <row r="1772" spans="1:21" ht="48" hidden="1" x14ac:dyDescent="0.2">
      <c r="A1772">
        <v>1808</v>
      </c>
      <c r="B1772" s="3" t="s">
        <v>1809</v>
      </c>
      <c r="C1772" s="3" t="s">
        <v>5918</v>
      </c>
      <c r="D1772" s="6">
        <v>28000</v>
      </c>
      <c r="E1772" s="8">
        <v>11594</v>
      </c>
      <c r="F1772" t="s">
        <v>8220</v>
      </c>
      <c r="G1772" t="s">
        <v>8223</v>
      </c>
      <c r="H1772" t="s">
        <v>8245</v>
      </c>
      <c r="I1772">
        <v>1486830030</v>
      </c>
      <c r="J1772">
        <v>1483806030</v>
      </c>
      <c r="K1772" t="b">
        <v>1</v>
      </c>
      <c r="L1772">
        <v>96</v>
      </c>
      <c r="M1772" t="b">
        <v>0</v>
      </c>
      <c r="N1772" t="s">
        <v>8283</v>
      </c>
      <c r="O1772">
        <f t="shared" si="140"/>
        <v>41</v>
      </c>
      <c r="P1772">
        <f t="shared" si="141"/>
        <v>120.77</v>
      </c>
      <c r="Q1772" s="11" t="s">
        <v>8336</v>
      </c>
      <c r="R1772" t="s">
        <v>8337</v>
      </c>
      <c r="S1772" s="15">
        <f t="shared" si="142"/>
        <v>42742.680902777778</v>
      </c>
      <c r="T1772" s="15">
        <f t="shared" si="143"/>
        <v>42777.680902777778</v>
      </c>
      <c r="U1772">
        <f t="shared" si="144"/>
        <v>2017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 s="11" t="s">
        <v>8336</v>
      </c>
      <c r="R1773" t="s">
        <v>8337</v>
      </c>
      <c r="S1773" s="15">
        <f t="shared" si="142"/>
        <v>41905.979629629634</v>
      </c>
      <c r="T1773" s="15">
        <f t="shared" si="143"/>
        <v>41935.979629629634</v>
      </c>
      <c r="U1773">
        <f t="shared" si="144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 s="11" t="s">
        <v>8336</v>
      </c>
      <c r="R1774" t="s">
        <v>8337</v>
      </c>
      <c r="S1774" s="15">
        <f t="shared" si="142"/>
        <v>41766.718009259261</v>
      </c>
      <c r="T1774" s="15">
        <f t="shared" si="143"/>
        <v>41826.718009259261</v>
      </c>
      <c r="U1774">
        <f t="shared" si="144"/>
        <v>2014</v>
      </c>
    </row>
    <row r="1775" spans="1:21" ht="48" hidden="1" x14ac:dyDescent="0.2">
      <c r="A1775">
        <v>1810</v>
      </c>
      <c r="B1775" s="3" t="s">
        <v>1811</v>
      </c>
      <c r="C1775" s="3" t="s">
        <v>5920</v>
      </c>
      <c r="D1775" s="6">
        <v>450</v>
      </c>
      <c r="E1775" s="8">
        <v>15</v>
      </c>
      <c r="F1775" t="s">
        <v>8220</v>
      </c>
      <c r="G1775" t="s">
        <v>8223</v>
      </c>
      <c r="H1775" t="s">
        <v>8245</v>
      </c>
      <c r="I1775">
        <v>1408657826</v>
      </c>
      <c r="J1775">
        <v>1407621026</v>
      </c>
      <c r="K1775" t="b">
        <v>0</v>
      </c>
      <c r="L1775">
        <v>2</v>
      </c>
      <c r="M1775" t="b">
        <v>0</v>
      </c>
      <c r="N1775" t="s">
        <v>8283</v>
      </c>
      <c r="O1775">
        <f t="shared" si="140"/>
        <v>3</v>
      </c>
      <c r="P1775">
        <f t="shared" si="141"/>
        <v>7.5</v>
      </c>
      <c r="Q1775" s="11" t="s">
        <v>8336</v>
      </c>
      <c r="R1775" t="s">
        <v>8337</v>
      </c>
      <c r="S1775" s="15">
        <f t="shared" si="142"/>
        <v>41860.91002314815</v>
      </c>
      <c r="T1775" s="15">
        <f t="shared" si="143"/>
        <v>41872.91002314815</v>
      </c>
      <c r="U1775">
        <f t="shared" si="144"/>
        <v>2014</v>
      </c>
    </row>
    <row r="1776" spans="1:21" ht="32" hidden="1" x14ac:dyDescent="0.2">
      <c r="A1776">
        <v>1811</v>
      </c>
      <c r="B1776" s="3" t="s">
        <v>1812</v>
      </c>
      <c r="C1776" s="3" t="s">
        <v>5921</v>
      </c>
      <c r="D1776" s="6">
        <v>54000</v>
      </c>
      <c r="E1776" s="8">
        <v>40</v>
      </c>
      <c r="F1776" t="s">
        <v>8220</v>
      </c>
      <c r="G1776" t="s">
        <v>8223</v>
      </c>
      <c r="H1776" t="s">
        <v>8245</v>
      </c>
      <c r="I1776">
        <v>1414123200</v>
      </c>
      <c r="J1776">
        <v>1408962270</v>
      </c>
      <c r="K1776" t="b">
        <v>0</v>
      </c>
      <c r="L1776">
        <v>26</v>
      </c>
      <c r="M1776" t="b">
        <v>0</v>
      </c>
      <c r="N1776" t="s">
        <v>8283</v>
      </c>
      <c r="O1776">
        <f t="shared" si="140"/>
        <v>0</v>
      </c>
      <c r="P1776">
        <f t="shared" si="141"/>
        <v>1.54</v>
      </c>
      <c r="Q1776" s="11" t="s">
        <v>8336</v>
      </c>
      <c r="R1776" t="s">
        <v>8337</v>
      </c>
      <c r="S1776" s="15">
        <f t="shared" si="142"/>
        <v>41876.433680555558</v>
      </c>
      <c r="T1776" s="15">
        <f t="shared" si="143"/>
        <v>41936.166666666664</v>
      </c>
      <c r="U1776">
        <f t="shared" si="144"/>
        <v>2014</v>
      </c>
    </row>
    <row r="1777" spans="1:21" ht="48" hidden="1" x14ac:dyDescent="0.2">
      <c r="A1777">
        <v>1815</v>
      </c>
      <c r="B1777" s="3" t="s">
        <v>1816</v>
      </c>
      <c r="C1777" s="3" t="s">
        <v>5925</v>
      </c>
      <c r="D1777" s="6">
        <v>3000</v>
      </c>
      <c r="E1777" s="8">
        <v>0</v>
      </c>
      <c r="F1777" t="s">
        <v>8220</v>
      </c>
      <c r="G1777" t="s">
        <v>8223</v>
      </c>
      <c r="H1777" t="s">
        <v>8245</v>
      </c>
      <c r="I1777">
        <v>1435787137</v>
      </c>
      <c r="J1777">
        <v>1434577537</v>
      </c>
      <c r="K1777" t="b">
        <v>0</v>
      </c>
      <c r="L1777">
        <v>0</v>
      </c>
      <c r="M1777" t="b">
        <v>0</v>
      </c>
      <c r="N1777" t="s">
        <v>8283</v>
      </c>
      <c r="O1777">
        <f t="shared" si="140"/>
        <v>0</v>
      </c>
      <c r="P1777">
        <f t="shared" si="141"/>
        <v>0</v>
      </c>
      <c r="Q1777" s="11" t="s">
        <v>8336</v>
      </c>
      <c r="R1777" t="s">
        <v>8337</v>
      </c>
      <c r="S1777" s="15">
        <f t="shared" si="142"/>
        <v>42172.906678240746</v>
      </c>
      <c r="T1777" s="15">
        <f t="shared" si="143"/>
        <v>42186.906678240746</v>
      </c>
      <c r="U1777">
        <f t="shared" si="144"/>
        <v>2015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 s="11" t="s">
        <v>8336</v>
      </c>
      <c r="R1778" t="s">
        <v>8337</v>
      </c>
      <c r="S1778" s="15">
        <f t="shared" si="142"/>
        <v>41905.95684027778</v>
      </c>
      <c r="T1778" s="15">
        <f t="shared" si="143"/>
        <v>41941.95684027778</v>
      </c>
      <c r="U1778">
        <f t="shared" si="144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s="11" t="s">
        <v>8336</v>
      </c>
      <c r="R1779" t="s">
        <v>8337</v>
      </c>
      <c r="S1779" s="15">
        <f t="shared" si="142"/>
        <v>42025.357094907406</v>
      </c>
      <c r="T1779" s="15">
        <f t="shared" si="143"/>
        <v>42055.357094907406</v>
      </c>
      <c r="U1779">
        <f t="shared" si="144"/>
        <v>2015</v>
      </c>
    </row>
    <row r="1780" spans="1:21" ht="32" hidden="1" x14ac:dyDescent="0.2">
      <c r="A1780">
        <v>1817</v>
      </c>
      <c r="B1780" s="3" t="s">
        <v>1818</v>
      </c>
      <c r="C1780" s="3" t="s">
        <v>5927</v>
      </c>
      <c r="D1780" s="6">
        <v>18000</v>
      </c>
      <c r="E1780" s="8">
        <v>9419</v>
      </c>
      <c r="F1780" t="s">
        <v>8220</v>
      </c>
      <c r="G1780" t="s">
        <v>8223</v>
      </c>
      <c r="H1780" t="s">
        <v>8245</v>
      </c>
      <c r="I1780">
        <v>1485759540</v>
      </c>
      <c r="J1780">
        <v>1480607607</v>
      </c>
      <c r="K1780" t="b">
        <v>0</v>
      </c>
      <c r="L1780">
        <v>100</v>
      </c>
      <c r="M1780" t="b">
        <v>0</v>
      </c>
      <c r="N1780" t="s">
        <v>8283</v>
      </c>
      <c r="O1780">
        <f t="shared" si="140"/>
        <v>52</v>
      </c>
      <c r="P1780">
        <f t="shared" si="141"/>
        <v>94.19</v>
      </c>
      <c r="Q1780" s="11" t="s">
        <v>8336</v>
      </c>
      <c r="R1780" t="s">
        <v>8337</v>
      </c>
      <c r="S1780" s="15">
        <f t="shared" si="142"/>
        <v>42705.662118055552</v>
      </c>
      <c r="T1780" s="15">
        <f t="shared" si="143"/>
        <v>42765.290972222225</v>
      </c>
      <c r="U1780">
        <f t="shared" si="144"/>
        <v>2016</v>
      </c>
    </row>
    <row r="1781" spans="1:21" ht="32" hidden="1" x14ac:dyDescent="0.2">
      <c r="A1781">
        <v>1818</v>
      </c>
      <c r="B1781" s="3" t="s">
        <v>1819</v>
      </c>
      <c r="C1781" s="3" t="s">
        <v>5928</v>
      </c>
      <c r="D1781" s="6">
        <v>15000</v>
      </c>
      <c r="E1781" s="8">
        <v>0</v>
      </c>
      <c r="F1781" t="s">
        <v>8220</v>
      </c>
      <c r="G1781" t="s">
        <v>8223</v>
      </c>
      <c r="H1781" t="s">
        <v>8245</v>
      </c>
      <c r="I1781">
        <v>1428035850</v>
      </c>
      <c r="J1781">
        <v>1425447450</v>
      </c>
      <c r="K1781" t="b">
        <v>0</v>
      </c>
      <c r="L1781">
        <v>0</v>
      </c>
      <c r="M1781" t="b">
        <v>0</v>
      </c>
      <c r="N1781" t="s">
        <v>8283</v>
      </c>
      <c r="O1781">
        <f t="shared" si="140"/>
        <v>0</v>
      </c>
      <c r="P1781">
        <f t="shared" si="141"/>
        <v>0</v>
      </c>
      <c r="Q1781" s="11" t="s">
        <v>8336</v>
      </c>
      <c r="R1781" t="s">
        <v>8337</v>
      </c>
      <c r="S1781" s="15">
        <f t="shared" si="142"/>
        <v>42067.234375</v>
      </c>
      <c r="T1781" s="15">
        <f t="shared" si="143"/>
        <v>42097.192708333328</v>
      </c>
      <c r="U1781">
        <f t="shared" si="144"/>
        <v>2015</v>
      </c>
    </row>
    <row r="1782" spans="1:21" ht="48" hidden="1" x14ac:dyDescent="0.2">
      <c r="A1782">
        <v>1819</v>
      </c>
      <c r="B1782" s="3" t="s">
        <v>1820</v>
      </c>
      <c r="C1782" s="3" t="s">
        <v>5929</v>
      </c>
      <c r="D1782" s="6">
        <v>1200</v>
      </c>
      <c r="E1782" s="8">
        <v>25</v>
      </c>
      <c r="F1782" t="s">
        <v>8220</v>
      </c>
      <c r="G1782" t="s">
        <v>8223</v>
      </c>
      <c r="H1782" t="s">
        <v>8245</v>
      </c>
      <c r="I1782">
        <v>1406743396</v>
      </c>
      <c r="J1782">
        <v>1404151396</v>
      </c>
      <c r="K1782" t="b">
        <v>0</v>
      </c>
      <c r="L1782">
        <v>4</v>
      </c>
      <c r="M1782" t="b">
        <v>0</v>
      </c>
      <c r="N1782" t="s">
        <v>8283</v>
      </c>
      <c r="O1782">
        <f t="shared" si="140"/>
        <v>2</v>
      </c>
      <c r="P1782">
        <f t="shared" si="141"/>
        <v>6.25</v>
      </c>
      <c r="Q1782" s="11" t="s">
        <v>8336</v>
      </c>
      <c r="R1782" t="s">
        <v>8337</v>
      </c>
      <c r="S1782" s="15">
        <f t="shared" si="142"/>
        <v>41820.752268518518</v>
      </c>
      <c r="T1782" s="15">
        <f t="shared" si="143"/>
        <v>41850.752268518518</v>
      </c>
      <c r="U1782">
        <f t="shared" si="144"/>
        <v>2014</v>
      </c>
    </row>
    <row r="1783" spans="1:21" ht="48" hidden="1" x14ac:dyDescent="0.2">
      <c r="A1783">
        <v>1820</v>
      </c>
      <c r="B1783" s="3" t="s">
        <v>1821</v>
      </c>
      <c r="C1783" s="3" t="s">
        <v>5930</v>
      </c>
      <c r="D1783" s="6">
        <v>26000</v>
      </c>
      <c r="E1783" s="8">
        <v>1707</v>
      </c>
      <c r="F1783" t="s">
        <v>8220</v>
      </c>
      <c r="G1783" t="s">
        <v>8223</v>
      </c>
      <c r="H1783" t="s">
        <v>8245</v>
      </c>
      <c r="I1783">
        <v>1427850090</v>
      </c>
      <c r="J1783">
        <v>1425261690</v>
      </c>
      <c r="K1783" t="b">
        <v>0</v>
      </c>
      <c r="L1783">
        <v>8</v>
      </c>
      <c r="M1783" t="b">
        <v>0</v>
      </c>
      <c r="N1783" t="s">
        <v>8283</v>
      </c>
      <c r="O1783">
        <f t="shared" si="140"/>
        <v>7</v>
      </c>
      <c r="P1783">
        <f t="shared" si="141"/>
        <v>213.38</v>
      </c>
      <c r="Q1783" s="11" t="s">
        <v>8336</v>
      </c>
      <c r="R1783" t="s">
        <v>8337</v>
      </c>
      <c r="S1783" s="15">
        <f t="shared" si="142"/>
        <v>42065.084375000006</v>
      </c>
      <c r="T1783" s="15">
        <f t="shared" si="143"/>
        <v>42095.042708333334</v>
      </c>
      <c r="U1783">
        <f t="shared" si="144"/>
        <v>2015</v>
      </c>
    </row>
    <row r="1784" spans="1:21" ht="48" hidden="1" x14ac:dyDescent="0.2">
      <c r="A1784">
        <v>1862</v>
      </c>
      <c r="B1784" s="3" t="s">
        <v>1863</v>
      </c>
      <c r="C1784" s="3" t="s">
        <v>5972</v>
      </c>
      <c r="D1784" s="6">
        <v>18000</v>
      </c>
      <c r="E1784" s="8">
        <v>1455</v>
      </c>
      <c r="F1784" t="s">
        <v>8220</v>
      </c>
      <c r="G1784" t="s">
        <v>8223</v>
      </c>
      <c r="H1784" t="s">
        <v>8245</v>
      </c>
      <c r="I1784">
        <v>1488958200</v>
      </c>
      <c r="J1784">
        <v>1484912974</v>
      </c>
      <c r="K1784" t="b">
        <v>0</v>
      </c>
      <c r="L1784">
        <v>16</v>
      </c>
      <c r="M1784" t="b">
        <v>0</v>
      </c>
      <c r="N1784" t="s">
        <v>8281</v>
      </c>
      <c r="O1784">
        <f t="shared" si="140"/>
        <v>8</v>
      </c>
      <c r="P1784">
        <f t="shared" si="141"/>
        <v>90.94</v>
      </c>
      <c r="Q1784" s="11" t="s">
        <v>8331</v>
      </c>
      <c r="R1784" t="s">
        <v>8333</v>
      </c>
      <c r="S1784" s="15">
        <f t="shared" si="142"/>
        <v>42755.492754629624</v>
      </c>
      <c r="T1784" s="15">
        <f t="shared" si="143"/>
        <v>42802.3125</v>
      </c>
      <c r="U1784">
        <f t="shared" si="144"/>
        <v>2017</v>
      </c>
    </row>
    <row r="1785" spans="1:21" ht="48" hidden="1" x14ac:dyDescent="0.2">
      <c r="A1785">
        <v>1863</v>
      </c>
      <c r="B1785" s="3" t="s">
        <v>1864</v>
      </c>
      <c r="C1785" s="3" t="s">
        <v>5973</v>
      </c>
      <c r="D1785" s="6">
        <v>2500</v>
      </c>
      <c r="E1785" s="8">
        <v>10</v>
      </c>
      <c r="F1785" t="s">
        <v>8220</v>
      </c>
      <c r="G1785" t="s">
        <v>8223</v>
      </c>
      <c r="H1785" t="s">
        <v>8245</v>
      </c>
      <c r="I1785">
        <v>1402600085</v>
      </c>
      <c r="J1785">
        <v>1400008085</v>
      </c>
      <c r="K1785" t="b">
        <v>0</v>
      </c>
      <c r="L1785">
        <v>2</v>
      </c>
      <c r="M1785" t="b">
        <v>0</v>
      </c>
      <c r="N1785" t="s">
        <v>8281</v>
      </c>
      <c r="O1785">
        <f t="shared" si="140"/>
        <v>0</v>
      </c>
      <c r="P1785">
        <f t="shared" si="141"/>
        <v>5</v>
      </c>
      <c r="Q1785" s="11" t="s">
        <v>8331</v>
      </c>
      <c r="R1785" t="s">
        <v>8333</v>
      </c>
      <c r="S1785" s="15">
        <f t="shared" si="142"/>
        <v>41772.797280092593</v>
      </c>
      <c r="T1785" s="15">
        <f t="shared" si="143"/>
        <v>41802.797280092593</v>
      </c>
      <c r="U1785">
        <f t="shared" si="144"/>
        <v>2014</v>
      </c>
    </row>
    <row r="1786" spans="1:21" ht="48" hidden="1" x14ac:dyDescent="0.2">
      <c r="A1786">
        <v>1864</v>
      </c>
      <c r="B1786" s="3" t="s">
        <v>1865</v>
      </c>
      <c r="C1786" s="3" t="s">
        <v>5974</v>
      </c>
      <c r="D1786" s="6">
        <v>6500</v>
      </c>
      <c r="E1786" s="8">
        <v>2788</v>
      </c>
      <c r="F1786" t="s">
        <v>8220</v>
      </c>
      <c r="G1786" t="s">
        <v>8223</v>
      </c>
      <c r="H1786" t="s">
        <v>8245</v>
      </c>
      <c r="I1786">
        <v>1399223500</v>
      </c>
      <c r="J1786">
        <v>1396631500</v>
      </c>
      <c r="K1786" t="b">
        <v>0</v>
      </c>
      <c r="L1786">
        <v>48</v>
      </c>
      <c r="M1786" t="b">
        <v>0</v>
      </c>
      <c r="N1786" t="s">
        <v>8281</v>
      </c>
      <c r="O1786">
        <f t="shared" si="140"/>
        <v>43</v>
      </c>
      <c r="P1786">
        <f t="shared" si="141"/>
        <v>58.08</v>
      </c>
      <c r="Q1786" s="11" t="s">
        <v>8331</v>
      </c>
      <c r="R1786" t="s">
        <v>8333</v>
      </c>
      <c r="S1786" s="15">
        <f t="shared" si="142"/>
        <v>41733.716435185182</v>
      </c>
      <c r="T1786" s="15">
        <f t="shared" si="143"/>
        <v>41763.716435185182</v>
      </c>
      <c r="U1786">
        <f t="shared" si="144"/>
        <v>2014</v>
      </c>
    </row>
    <row r="1787" spans="1:21" ht="48" hidden="1" x14ac:dyDescent="0.2">
      <c r="A1787">
        <v>1866</v>
      </c>
      <c r="B1787" s="3" t="s">
        <v>1867</v>
      </c>
      <c r="C1787" s="3" t="s">
        <v>5976</v>
      </c>
      <c r="D1787" s="6">
        <v>25000</v>
      </c>
      <c r="E1787" s="8">
        <v>125</v>
      </c>
      <c r="F1787" t="s">
        <v>8220</v>
      </c>
      <c r="G1787" t="s">
        <v>8223</v>
      </c>
      <c r="H1787" t="s">
        <v>8245</v>
      </c>
      <c r="I1787">
        <v>1488340800</v>
      </c>
      <c r="J1787">
        <v>1483768497</v>
      </c>
      <c r="K1787" t="b">
        <v>0</v>
      </c>
      <c r="L1787">
        <v>2</v>
      </c>
      <c r="M1787" t="b">
        <v>0</v>
      </c>
      <c r="N1787" t="s">
        <v>8281</v>
      </c>
      <c r="O1787">
        <f t="shared" si="140"/>
        <v>1</v>
      </c>
      <c r="P1787">
        <f t="shared" si="141"/>
        <v>62.5</v>
      </c>
      <c r="Q1787" s="11" t="s">
        <v>8331</v>
      </c>
      <c r="R1787" t="s">
        <v>8333</v>
      </c>
      <c r="S1787" s="15">
        <f t="shared" si="142"/>
        <v>42742.246493055558</v>
      </c>
      <c r="T1787" s="15">
        <f t="shared" si="143"/>
        <v>42795.166666666672</v>
      </c>
      <c r="U1787">
        <f t="shared" si="144"/>
        <v>2017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s="11" t="s">
        <v>8336</v>
      </c>
      <c r="R1788" t="s">
        <v>8337</v>
      </c>
      <c r="S1788" s="15">
        <f t="shared" si="142"/>
        <v>41958.550659722227</v>
      </c>
      <c r="T1788" s="15">
        <f t="shared" si="143"/>
        <v>41988.550659722227</v>
      </c>
      <c r="U1788">
        <f t="shared" si="144"/>
        <v>2014</v>
      </c>
    </row>
    <row r="1789" spans="1:21" ht="48" hidden="1" x14ac:dyDescent="0.2">
      <c r="A1789">
        <v>1867</v>
      </c>
      <c r="B1789" s="3" t="s">
        <v>1868</v>
      </c>
      <c r="C1789" s="3" t="s">
        <v>5977</v>
      </c>
      <c r="D1789" s="6">
        <v>20000</v>
      </c>
      <c r="E1789" s="8">
        <v>10</v>
      </c>
      <c r="F1789" t="s">
        <v>8220</v>
      </c>
      <c r="G1789" t="s">
        <v>8223</v>
      </c>
      <c r="H1789" t="s">
        <v>8245</v>
      </c>
      <c r="I1789">
        <v>1478383912</v>
      </c>
      <c r="J1789">
        <v>1475791912</v>
      </c>
      <c r="K1789" t="b">
        <v>0</v>
      </c>
      <c r="L1789">
        <v>1</v>
      </c>
      <c r="M1789" t="b">
        <v>0</v>
      </c>
      <c r="N1789" t="s">
        <v>8281</v>
      </c>
      <c r="O1789">
        <f t="shared" si="140"/>
        <v>0</v>
      </c>
      <c r="P1789">
        <f t="shared" si="141"/>
        <v>10</v>
      </c>
      <c r="Q1789" s="11" t="s">
        <v>8331</v>
      </c>
      <c r="R1789" t="s">
        <v>8333</v>
      </c>
      <c r="S1789" s="15">
        <f t="shared" si="142"/>
        <v>42649.924907407403</v>
      </c>
      <c r="T1789" s="15">
        <f t="shared" si="143"/>
        <v>42679.924907407403</v>
      </c>
      <c r="U1789">
        <f t="shared" si="144"/>
        <v>2016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s="11" t="s">
        <v>8336</v>
      </c>
      <c r="R1790" t="s">
        <v>8337</v>
      </c>
      <c r="S1790" s="15">
        <f t="shared" si="142"/>
        <v>41913.94840277778</v>
      </c>
      <c r="T1790" s="15">
        <f t="shared" si="143"/>
        <v>41943.94840277778</v>
      </c>
      <c r="U1790">
        <f t="shared" si="144"/>
        <v>2014</v>
      </c>
    </row>
    <row r="1791" spans="1:21" ht="48" hidden="1" x14ac:dyDescent="0.2">
      <c r="A1791">
        <v>1868</v>
      </c>
      <c r="B1791" s="3" t="s">
        <v>1869</v>
      </c>
      <c r="C1791" s="3" t="s">
        <v>5978</v>
      </c>
      <c r="D1791" s="6">
        <v>25000</v>
      </c>
      <c r="E1791" s="8">
        <v>1217</v>
      </c>
      <c r="F1791" t="s">
        <v>8220</v>
      </c>
      <c r="G1791" t="s">
        <v>8223</v>
      </c>
      <c r="H1791" t="s">
        <v>8245</v>
      </c>
      <c r="I1791">
        <v>1450166340</v>
      </c>
      <c r="J1791">
        <v>1448044925</v>
      </c>
      <c r="K1791" t="b">
        <v>0</v>
      </c>
      <c r="L1791">
        <v>17</v>
      </c>
      <c r="M1791" t="b">
        <v>0</v>
      </c>
      <c r="N1791" t="s">
        <v>8281</v>
      </c>
      <c r="O1791">
        <f t="shared" si="140"/>
        <v>5</v>
      </c>
      <c r="P1791">
        <f t="shared" si="141"/>
        <v>71.59</v>
      </c>
      <c r="Q1791" s="11" t="s">
        <v>8331</v>
      </c>
      <c r="R1791" t="s">
        <v>8333</v>
      </c>
      <c r="S1791" s="15">
        <f t="shared" si="142"/>
        <v>42328.779224537036</v>
      </c>
      <c r="T1791" s="15">
        <f t="shared" si="143"/>
        <v>42353.332638888889</v>
      </c>
      <c r="U1791">
        <f t="shared" si="144"/>
        <v>2015</v>
      </c>
    </row>
    <row r="1792" spans="1:21" ht="48" hidden="1" x14ac:dyDescent="0.2">
      <c r="A1792">
        <v>1869</v>
      </c>
      <c r="B1792" s="3" t="s">
        <v>1870</v>
      </c>
      <c r="C1792" s="3" t="s">
        <v>5979</v>
      </c>
      <c r="D1792" s="6">
        <v>10000</v>
      </c>
      <c r="E1792" s="8">
        <v>0</v>
      </c>
      <c r="F1792" t="s">
        <v>8220</v>
      </c>
      <c r="G1792" t="s">
        <v>8223</v>
      </c>
      <c r="H1792" t="s">
        <v>8245</v>
      </c>
      <c r="I1792">
        <v>1483488249</v>
      </c>
      <c r="J1792">
        <v>1480896249</v>
      </c>
      <c r="K1792" t="b">
        <v>0</v>
      </c>
      <c r="L1792">
        <v>0</v>
      </c>
      <c r="M1792" t="b">
        <v>0</v>
      </c>
      <c r="N1792" t="s">
        <v>8281</v>
      </c>
      <c r="O1792">
        <f t="shared" si="140"/>
        <v>0</v>
      </c>
      <c r="P1792">
        <f t="shared" si="141"/>
        <v>0</v>
      </c>
      <c r="Q1792" s="11" t="s">
        <v>8331</v>
      </c>
      <c r="R1792" t="s">
        <v>8333</v>
      </c>
      <c r="S1792" s="15">
        <f t="shared" si="142"/>
        <v>42709.002881944441</v>
      </c>
      <c r="T1792" s="15">
        <f t="shared" si="143"/>
        <v>42739.002881944441</v>
      </c>
      <c r="U1792">
        <f t="shared" si="144"/>
        <v>2016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s="11" t="s">
        <v>8336</v>
      </c>
      <c r="R1793" t="s">
        <v>8337</v>
      </c>
      <c r="S1793" s="15">
        <f t="shared" si="142"/>
        <v>41973.740335648152</v>
      </c>
      <c r="T1793" s="15">
        <f t="shared" si="143"/>
        <v>42033.740335648152</v>
      </c>
      <c r="U1793">
        <f t="shared" si="144"/>
        <v>2014</v>
      </c>
    </row>
    <row r="1794" spans="1:21" ht="48" hidden="1" x14ac:dyDescent="0.2">
      <c r="A1794">
        <v>1870</v>
      </c>
      <c r="B1794" s="3" t="s">
        <v>1871</v>
      </c>
      <c r="C1794" s="3" t="s">
        <v>5980</v>
      </c>
      <c r="D1794" s="6">
        <v>3500</v>
      </c>
      <c r="E1794" s="8">
        <v>361</v>
      </c>
      <c r="F1794" t="s">
        <v>8220</v>
      </c>
      <c r="G1794" t="s">
        <v>8223</v>
      </c>
      <c r="H1794" t="s">
        <v>8245</v>
      </c>
      <c r="I1794">
        <v>1454213820</v>
      </c>
      <c r="J1794">
        <v>1451723535</v>
      </c>
      <c r="K1794" t="b">
        <v>0</v>
      </c>
      <c r="L1794">
        <v>11</v>
      </c>
      <c r="M1794" t="b">
        <v>0</v>
      </c>
      <c r="N1794" t="s">
        <v>8281</v>
      </c>
      <c r="O1794">
        <f t="shared" si="140"/>
        <v>10</v>
      </c>
      <c r="P1794">
        <f t="shared" si="141"/>
        <v>32.82</v>
      </c>
      <c r="Q1794" s="11" t="s">
        <v>8331</v>
      </c>
      <c r="R1794" t="s">
        <v>8333</v>
      </c>
      <c r="S1794" s="15">
        <f t="shared" si="142"/>
        <v>42371.355729166666</v>
      </c>
      <c r="T1794" s="15">
        <f t="shared" si="143"/>
        <v>42400.178472222222</v>
      </c>
      <c r="U1794">
        <f t="shared" si="144"/>
        <v>2016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si="144"/>
        <v>2014</v>
      </c>
    </row>
    <row r="1796" spans="1:21" ht="48" hidden="1" x14ac:dyDescent="0.2">
      <c r="A1796">
        <v>1871</v>
      </c>
      <c r="B1796" s="3" t="s">
        <v>1872</v>
      </c>
      <c r="C1796" s="3" t="s">
        <v>5981</v>
      </c>
      <c r="D1796" s="6">
        <v>6500</v>
      </c>
      <c r="E1796" s="8">
        <v>4666</v>
      </c>
      <c r="F1796" t="s">
        <v>8220</v>
      </c>
      <c r="G1796" t="s">
        <v>8223</v>
      </c>
      <c r="H1796" t="s">
        <v>8245</v>
      </c>
      <c r="I1796">
        <v>1416512901</v>
      </c>
      <c r="J1796">
        <v>1413053301</v>
      </c>
      <c r="K1796" t="b">
        <v>0</v>
      </c>
      <c r="L1796">
        <v>95</v>
      </c>
      <c r="M1796" t="b">
        <v>0</v>
      </c>
      <c r="N1796" t="s">
        <v>8281</v>
      </c>
      <c r="O1796">
        <f t="shared" si="140"/>
        <v>72</v>
      </c>
      <c r="P1796">
        <f t="shared" si="141"/>
        <v>49.12</v>
      </c>
      <c r="Q1796" s="11" t="s">
        <v>8331</v>
      </c>
      <c r="R1796" t="s">
        <v>8333</v>
      </c>
      <c r="S1796" s="15">
        <f t="shared" si="142"/>
        <v>41923.783576388887</v>
      </c>
      <c r="T1796" s="15">
        <f t="shared" si="143"/>
        <v>41963.825243055559</v>
      </c>
      <c r="U1796">
        <f t="shared" si="144"/>
        <v>2014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1872</v>
      </c>
      <c r="B1799" s="3" t="s">
        <v>1873</v>
      </c>
      <c r="C1799" s="3" t="s">
        <v>5982</v>
      </c>
      <c r="D1799" s="6">
        <v>20000</v>
      </c>
      <c r="E1799" s="8">
        <v>212</v>
      </c>
      <c r="F1799" t="s">
        <v>8220</v>
      </c>
      <c r="G1799" t="s">
        <v>8223</v>
      </c>
      <c r="H1799" t="s">
        <v>8245</v>
      </c>
      <c r="I1799">
        <v>1435633602</v>
      </c>
      <c r="J1799">
        <v>1433041602</v>
      </c>
      <c r="K1799" t="b">
        <v>0</v>
      </c>
      <c r="L1799">
        <v>13</v>
      </c>
      <c r="M1799" t="b">
        <v>0</v>
      </c>
      <c r="N1799" t="s">
        <v>8281</v>
      </c>
      <c r="O1799">
        <f t="shared" si="140"/>
        <v>1</v>
      </c>
      <c r="P1799">
        <f t="shared" si="141"/>
        <v>16.309999999999999</v>
      </c>
      <c r="Q1799" s="11" t="s">
        <v>8331</v>
      </c>
      <c r="R1799" t="s">
        <v>8333</v>
      </c>
      <c r="S1799" s="15">
        <f t="shared" si="142"/>
        <v>42155.129652777774</v>
      </c>
      <c r="T1799" s="15">
        <f t="shared" si="143"/>
        <v>42185.129652777774</v>
      </c>
      <c r="U1799">
        <f t="shared" si="144"/>
        <v>2015</v>
      </c>
    </row>
    <row r="1800" spans="1:21" ht="48" hidden="1" x14ac:dyDescent="0.2">
      <c r="A1800">
        <v>1874</v>
      </c>
      <c r="B1800" s="3" t="s">
        <v>1875</v>
      </c>
      <c r="C1800" s="3" t="s">
        <v>5984</v>
      </c>
      <c r="D1800" s="6">
        <v>160000</v>
      </c>
      <c r="E1800" s="8">
        <v>26</v>
      </c>
      <c r="F1800" t="s">
        <v>8220</v>
      </c>
      <c r="G1800" t="s">
        <v>8223</v>
      </c>
      <c r="H1800" t="s">
        <v>8245</v>
      </c>
      <c r="I1800">
        <v>1467155733</v>
      </c>
      <c r="J1800">
        <v>1465427733</v>
      </c>
      <c r="K1800" t="b">
        <v>0</v>
      </c>
      <c r="L1800">
        <v>2</v>
      </c>
      <c r="M1800" t="b">
        <v>0</v>
      </c>
      <c r="N1800" t="s">
        <v>8281</v>
      </c>
      <c r="O1800">
        <f t="shared" si="140"/>
        <v>0</v>
      </c>
      <c r="P1800">
        <f t="shared" si="141"/>
        <v>13</v>
      </c>
      <c r="Q1800" s="11" t="s">
        <v>8331</v>
      </c>
      <c r="R1800" t="s">
        <v>8333</v>
      </c>
      <c r="S1800" s="15">
        <f t="shared" si="142"/>
        <v>42529.969131944439</v>
      </c>
      <c r="T1800" s="15">
        <f t="shared" si="143"/>
        <v>42549.969131944439</v>
      </c>
      <c r="U1800">
        <f t="shared" si="144"/>
        <v>2016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32" hidden="1" x14ac:dyDescent="0.2">
      <c r="A1805">
        <v>1875</v>
      </c>
      <c r="B1805" s="3" t="s">
        <v>1876</v>
      </c>
      <c r="C1805" s="3" t="s">
        <v>5985</v>
      </c>
      <c r="D1805" s="6">
        <v>10000</v>
      </c>
      <c r="E1805" s="8">
        <v>51</v>
      </c>
      <c r="F1805" t="s">
        <v>8220</v>
      </c>
      <c r="G1805" t="s">
        <v>8223</v>
      </c>
      <c r="H1805" t="s">
        <v>8245</v>
      </c>
      <c r="I1805">
        <v>1470519308</v>
      </c>
      <c r="J1805">
        <v>1465335308</v>
      </c>
      <c r="K1805" t="b">
        <v>0</v>
      </c>
      <c r="L1805">
        <v>3</v>
      </c>
      <c r="M1805" t="b">
        <v>0</v>
      </c>
      <c r="N1805" t="s">
        <v>8281</v>
      </c>
      <c r="O1805">
        <f t="shared" si="140"/>
        <v>1</v>
      </c>
      <c r="P1805">
        <f t="shared" si="141"/>
        <v>17</v>
      </c>
      <c r="Q1805" s="11" t="s">
        <v>8331</v>
      </c>
      <c r="R1805" t="s">
        <v>8333</v>
      </c>
      <c r="S1805" s="15">
        <f t="shared" si="142"/>
        <v>42528.899398148147</v>
      </c>
      <c r="T1805" s="15">
        <f t="shared" si="143"/>
        <v>42588.899398148147</v>
      </c>
      <c r="U1805">
        <f t="shared" si="144"/>
        <v>2016</v>
      </c>
    </row>
    <row r="1806" spans="1:21" ht="32" hidden="1" x14ac:dyDescent="0.2">
      <c r="A1806">
        <v>1877</v>
      </c>
      <c r="B1806" s="3" t="s">
        <v>1878</v>
      </c>
      <c r="C1806" s="3" t="s">
        <v>5987</v>
      </c>
      <c r="D1806" s="6">
        <v>60</v>
      </c>
      <c r="E1806" s="8">
        <v>0</v>
      </c>
      <c r="F1806" t="s">
        <v>8220</v>
      </c>
      <c r="G1806" t="s">
        <v>8223</v>
      </c>
      <c r="H1806" t="s">
        <v>8245</v>
      </c>
      <c r="I1806">
        <v>1425170525</v>
      </c>
      <c r="J1806">
        <v>1422664925</v>
      </c>
      <c r="K1806" t="b">
        <v>0</v>
      </c>
      <c r="L1806">
        <v>0</v>
      </c>
      <c r="M1806" t="b">
        <v>0</v>
      </c>
      <c r="N1806" t="s">
        <v>8281</v>
      </c>
      <c r="O1806">
        <f t="shared" si="140"/>
        <v>0</v>
      </c>
      <c r="P1806">
        <f t="shared" si="141"/>
        <v>0</v>
      </c>
      <c r="Q1806" s="11" t="s">
        <v>8331</v>
      </c>
      <c r="R1806" t="s">
        <v>8333</v>
      </c>
      <c r="S1806" s="15">
        <f t="shared" si="142"/>
        <v>42035.029224537036</v>
      </c>
      <c r="T1806" s="15">
        <f t="shared" si="143"/>
        <v>42064.029224537036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48" hidden="1" x14ac:dyDescent="0.2">
      <c r="A1809">
        <v>1903</v>
      </c>
      <c r="B1809" s="3" t="s">
        <v>1904</v>
      </c>
      <c r="C1809" s="3" t="s">
        <v>6013</v>
      </c>
      <c r="D1809" s="6">
        <v>3000</v>
      </c>
      <c r="E1809" s="8">
        <v>1398</v>
      </c>
      <c r="F1809" t="s">
        <v>8220</v>
      </c>
      <c r="G1809" t="s">
        <v>8223</v>
      </c>
      <c r="H1809" t="s">
        <v>8245</v>
      </c>
      <c r="I1809">
        <v>1485541791</v>
      </c>
      <c r="J1809">
        <v>1480357791</v>
      </c>
      <c r="K1809" t="b">
        <v>0</v>
      </c>
      <c r="L1809">
        <v>41</v>
      </c>
      <c r="M1809" t="b">
        <v>0</v>
      </c>
      <c r="N1809" t="s">
        <v>8292</v>
      </c>
      <c r="O1809">
        <f t="shared" si="140"/>
        <v>47</v>
      </c>
      <c r="P1809">
        <f t="shared" si="141"/>
        <v>34.1</v>
      </c>
      <c r="Q1809" s="11" t="s">
        <v>8317</v>
      </c>
      <c r="R1809" t="s">
        <v>8346</v>
      </c>
      <c r="S1809" s="15">
        <f t="shared" si="142"/>
        <v>42702.770729166667</v>
      </c>
      <c r="T1809" s="15">
        <f t="shared" si="143"/>
        <v>42762.770729166667</v>
      </c>
      <c r="U1809">
        <f t="shared" si="144"/>
        <v>2016</v>
      </c>
    </row>
    <row r="1810" spans="1:21" ht="48" hidden="1" x14ac:dyDescent="0.2">
      <c r="A1810">
        <v>1904</v>
      </c>
      <c r="B1810" s="3" t="s">
        <v>1905</v>
      </c>
      <c r="C1810" s="3" t="s">
        <v>6014</v>
      </c>
      <c r="D1810" s="6">
        <v>50000</v>
      </c>
      <c r="E1810" s="8">
        <v>50</v>
      </c>
      <c r="F1810" t="s">
        <v>8220</v>
      </c>
      <c r="G1810" t="s">
        <v>8223</v>
      </c>
      <c r="H1810" t="s">
        <v>8245</v>
      </c>
      <c r="I1810">
        <v>1451752021</v>
      </c>
      <c r="J1810">
        <v>1447864021</v>
      </c>
      <c r="K1810" t="b">
        <v>0</v>
      </c>
      <c r="L1810">
        <v>2</v>
      </c>
      <c r="M1810" t="b">
        <v>0</v>
      </c>
      <c r="N1810" t="s">
        <v>8292</v>
      </c>
      <c r="O1810">
        <f t="shared" si="140"/>
        <v>0</v>
      </c>
      <c r="P1810">
        <f t="shared" si="141"/>
        <v>25</v>
      </c>
      <c r="Q1810" s="11" t="s">
        <v>8317</v>
      </c>
      <c r="R1810" t="s">
        <v>8346</v>
      </c>
      <c r="S1810" s="15">
        <f t="shared" si="142"/>
        <v>42326.685428240744</v>
      </c>
      <c r="T1810" s="15">
        <f t="shared" si="143"/>
        <v>42371.685428240744</v>
      </c>
      <c r="U1810">
        <f t="shared" si="144"/>
        <v>2015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1905</v>
      </c>
      <c r="B1812" s="3" t="s">
        <v>1906</v>
      </c>
      <c r="C1812" s="3" t="s">
        <v>6015</v>
      </c>
      <c r="D1812" s="6">
        <v>25000</v>
      </c>
      <c r="E1812" s="8">
        <v>42</v>
      </c>
      <c r="F1812" t="s">
        <v>8220</v>
      </c>
      <c r="G1812" t="s">
        <v>8223</v>
      </c>
      <c r="H1812" t="s">
        <v>8245</v>
      </c>
      <c r="I1812">
        <v>1410127994</v>
      </c>
      <c r="J1812">
        <v>1407535994</v>
      </c>
      <c r="K1812" t="b">
        <v>0</v>
      </c>
      <c r="L1812">
        <v>4</v>
      </c>
      <c r="M1812" t="b">
        <v>0</v>
      </c>
      <c r="N1812" t="s">
        <v>8292</v>
      </c>
      <c r="O1812">
        <f t="shared" si="140"/>
        <v>0</v>
      </c>
      <c r="P1812">
        <f t="shared" si="141"/>
        <v>10.5</v>
      </c>
      <c r="Q1812" s="11" t="s">
        <v>8317</v>
      </c>
      <c r="R1812" t="s">
        <v>8346</v>
      </c>
      <c r="S1812" s="15">
        <f t="shared" si="142"/>
        <v>41859.925856481481</v>
      </c>
      <c r="T1812" s="15">
        <f t="shared" si="143"/>
        <v>41889.925856481481</v>
      </c>
      <c r="U1812">
        <f t="shared" si="144"/>
        <v>2014</v>
      </c>
    </row>
    <row r="1813" spans="1:21" ht="48" hidden="1" x14ac:dyDescent="0.2">
      <c r="A1813">
        <v>1906</v>
      </c>
      <c r="B1813" s="3" t="s">
        <v>1907</v>
      </c>
      <c r="C1813" s="3" t="s">
        <v>6016</v>
      </c>
      <c r="D1813" s="6">
        <v>50000</v>
      </c>
      <c r="E1813" s="8">
        <v>21380</v>
      </c>
      <c r="F1813" t="s">
        <v>8220</v>
      </c>
      <c r="G1813" t="s">
        <v>8223</v>
      </c>
      <c r="H1813" t="s">
        <v>8245</v>
      </c>
      <c r="I1813">
        <v>1466697983</v>
      </c>
      <c r="J1813">
        <v>1464105983</v>
      </c>
      <c r="K1813" t="b">
        <v>0</v>
      </c>
      <c r="L1813">
        <v>99</v>
      </c>
      <c r="M1813" t="b">
        <v>0</v>
      </c>
      <c r="N1813" t="s">
        <v>8292</v>
      </c>
      <c r="O1813">
        <f t="shared" si="140"/>
        <v>43</v>
      </c>
      <c r="P1813">
        <f t="shared" si="141"/>
        <v>215.96</v>
      </c>
      <c r="Q1813" s="11" t="s">
        <v>8317</v>
      </c>
      <c r="R1813" t="s">
        <v>8346</v>
      </c>
      <c r="S1813" s="15">
        <f t="shared" si="142"/>
        <v>42514.671099537038</v>
      </c>
      <c r="T1813" s="15">
        <f t="shared" si="143"/>
        <v>42544.671099537038</v>
      </c>
      <c r="U1813">
        <f t="shared" si="144"/>
        <v>2016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1907</v>
      </c>
      <c r="B1817" s="3" t="s">
        <v>1908</v>
      </c>
      <c r="C1817" s="3" t="s">
        <v>6017</v>
      </c>
      <c r="D1817" s="6">
        <v>30000</v>
      </c>
      <c r="E1817" s="8">
        <v>85</v>
      </c>
      <c r="F1817" t="s">
        <v>8220</v>
      </c>
      <c r="G1817" t="s">
        <v>8223</v>
      </c>
      <c r="H1817" t="s">
        <v>8245</v>
      </c>
      <c r="I1817">
        <v>1400853925</v>
      </c>
      <c r="J1817">
        <v>1399557925</v>
      </c>
      <c r="K1817" t="b">
        <v>0</v>
      </c>
      <c r="L1817">
        <v>4</v>
      </c>
      <c r="M1817" t="b">
        <v>0</v>
      </c>
      <c r="N1817" t="s">
        <v>8292</v>
      </c>
      <c r="O1817">
        <f t="shared" si="140"/>
        <v>0</v>
      </c>
      <c r="P1817">
        <f t="shared" si="141"/>
        <v>21.25</v>
      </c>
      <c r="Q1817" s="11" t="s">
        <v>8317</v>
      </c>
      <c r="R1817" t="s">
        <v>8346</v>
      </c>
      <c r="S1817" s="15">
        <f t="shared" si="142"/>
        <v>41767.587094907409</v>
      </c>
      <c r="T1817" s="15">
        <f t="shared" si="143"/>
        <v>41782.587094907409</v>
      </c>
      <c r="U1817">
        <f t="shared" si="144"/>
        <v>2014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8" hidden="1" x14ac:dyDescent="0.2">
      <c r="A1819">
        <v>1908</v>
      </c>
      <c r="B1819" s="3" t="s">
        <v>1909</v>
      </c>
      <c r="C1819" s="3" t="s">
        <v>6018</v>
      </c>
      <c r="D1819" s="6">
        <v>25000</v>
      </c>
      <c r="E1819" s="8">
        <v>433</v>
      </c>
      <c r="F1819" t="s">
        <v>8220</v>
      </c>
      <c r="G1819" t="s">
        <v>8223</v>
      </c>
      <c r="H1819" t="s">
        <v>8245</v>
      </c>
      <c r="I1819">
        <v>1483048900</v>
      </c>
      <c r="J1819">
        <v>1480456900</v>
      </c>
      <c r="K1819" t="b">
        <v>0</v>
      </c>
      <c r="L1819">
        <v>4</v>
      </c>
      <c r="M1819" t="b">
        <v>0</v>
      </c>
      <c r="N1819" t="s">
        <v>8292</v>
      </c>
      <c r="O1819">
        <f t="shared" si="140"/>
        <v>2</v>
      </c>
      <c r="P1819">
        <f t="shared" si="141"/>
        <v>108.25</v>
      </c>
      <c r="Q1819" s="11" t="s">
        <v>8317</v>
      </c>
      <c r="R1819" t="s">
        <v>8346</v>
      </c>
      <c r="S1819" s="15">
        <f t="shared" si="142"/>
        <v>42703.917824074073</v>
      </c>
      <c r="T1819" s="15">
        <f t="shared" si="143"/>
        <v>42733.917824074073</v>
      </c>
      <c r="U1819">
        <f t="shared" si="144"/>
        <v>2016</v>
      </c>
    </row>
    <row r="1820" spans="1:21" ht="48" hidden="1" x14ac:dyDescent="0.2">
      <c r="A1820">
        <v>1909</v>
      </c>
      <c r="B1820" s="3" t="s">
        <v>1910</v>
      </c>
      <c r="C1820" s="3" t="s">
        <v>6019</v>
      </c>
      <c r="D1820" s="6">
        <v>35000</v>
      </c>
      <c r="E1820" s="8">
        <v>4939</v>
      </c>
      <c r="F1820" t="s">
        <v>8220</v>
      </c>
      <c r="G1820" t="s">
        <v>8223</v>
      </c>
      <c r="H1820" t="s">
        <v>8245</v>
      </c>
      <c r="I1820">
        <v>1414059479</v>
      </c>
      <c r="J1820">
        <v>1411467479</v>
      </c>
      <c r="K1820" t="b">
        <v>0</v>
      </c>
      <c r="L1820">
        <v>38</v>
      </c>
      <c r="M1820" t="b">
        <v>0</v>
      </c>
      <c r="N1820" t="s">
        <v>8292</v>
      </c>
      <c r="O1820">
        <f t="shared" si="140"/>
        <v>14</v>
      </c>
      <c r="P1820">
        <f t="shared" si="141"/>
        <v>129.97</v>
      </c>
      <c r="Q1820" s="11" t="s">
        <v>8317</v>
      </c>
      <c r="R1820" t="s">
        <v>8346</v>
      </c>
      <c r="S1820" s="15">
        <f t="shared" si="142"/>
        <v>41905.429155092592</v>
      </c>
      <c r="T1820" s="15">
        <f t="shared" si="143"/>
        <v>41935.429155092592</v>
      </c>
      <c r="U1820">
        <f t="shared" si="144"/>
        <v>2014</v>
      </c>
    </row>
    <row r="1821" spans="1:21" ht="48" hidden="1" x14ac:dyDescent="0.2">
      <c r="A1821">
        <v>1912</v>
      </c>
      <c r="B1821" s="3" t="s">
        <v>1913</v>
      </c>
      <c r="C1821" s="3" t="s">
        <v>6022</v>
      </c>
      <c r="D1821" s="6">
        <v>5000</v>
      </c>
      <c r="E1821" s="8">
        <v>2965</v>
      </c>
      <c r="F1821" t="s">
        <v>8220</v>
      </c>
      <c r="G1821" t="s">
        <v>8223</v>
      </c>
      <c r="H1821" t="s">
        <v>8245</v>
      </c>
      <c r="I1821">
        <v>1433395560</v>
      </c>
      <c r="J1821">
        <v>1430803560</v>
      </c>
      <c r="K1821" t="b">
        <v>0</v>
      </c>
      <c r="L1821">
        <v>42</v>
      </c>
      <c r="M1821" t="b">
        <v>0</v>
      </c>
      <c r="N1821" t="s">
        <v>8292</v>
      </c>
      <c r="O1821">
        <f t="shared" si="140"/>
        <v>59</v>
      </c>
      <c r="P1821">
        <f t="shared" si="141"/>
        <v>70.599999999999994</v>
      </c>
      <c r="Q1821" s="11" t="s">
        <v>8317</v>
      </c>
      <c r="R1821" t="s">
        <v>8346</v>
      </c>
      <c r="S1821" s="15">
        <f t="shared" si="142"/>
        <v>42129.226388888885</v>
      </c>
      <c r="T1821" s="15">
        <f t="shared" si="143"/>
        <v>42159.226388888885</v>
      </c>
      <c r="U1821">
        <f t="shared" si="144"/>
        <v>2015</v>
      </c>
    </row>
    <row r="1822" spans="1:21" ht="48" hidden="1" x14ac:dyDescent="0.2">
      <c r="A1822">
        <v>1914</v>
      </c>
      <c r="B1822" s="3" t="s">
        <v>1915</v>
      </c>
      <c r="C1822" s="3" t="s">
        <v>6024</v>
      </c>
      <c r="D1822" s="6">
        <v>666</v>
      </c>
      <c r="E1822" s="8">
        <v>60</v>
      </c>
      <c r="F1822" t="s">
        <v>8220</v>
      </c>
      <c r="G1822" t="s">
        <v>8223</v>
      </c>
      <c r="H1822" t="s">
        <v>8245</v>
      </c>
      <c r="I1822">
        <v>1414814340</v>
      </c>
      <c r="J1822">
        <v>1413519073</v>
      </c>
      <c r="K1822" t="b">
        <v>0</v>
      </c>
      <c r="L1822">
        <v>2</v>
      </c>
      <c r="M1822" t="b">
        <v>0</v>
      </c>
      <c r="N1822" t="s">
        <v>8292</v>
      </c>
      <c r="O1822">
        <f t="shared" si="140"/>
        <v>9</v>
      </c>
      <c r="P1822">
        <f t="shared" si="141"/>
        <v>30</v>
      </c>
      <c r="Q1822" s="11" t="s">
        <v>8317</v>
      </c>
      <c r="R1822" t="s">
        <v>8346</v>
      </c>
      <c r="S1822" s="15">
        <f t="shared" si="142"/>
        <v>41929.174456018518</v>
      </c>
      <c r="T1822" s="15">
        <f t="shared" si="143"/>
        <v>41944.165972222225</v>
      </c>
      <c r="U1822">
        <f t="shared" si="144"/>
        <v>2014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ref="O1826:O1889" si="145">ROUND(E1826/D1826*100,0)</f>
        <v>100</v>
      </c>
      <c r="P1826">
        <f t="shared" ref="P1826:P1889" si="146">IFERROR(ROUND(E1826/L1826,2),0)</f>
        <v>75.05</v>
      </c>
      <c r="Q1826" s="11" t="s">
        <v>8323</v>
      </c>
      <c r="R1826" t="s">
        <v>8324</v>
      </c>
      <c r="S1826" s="15">
        <f t="shared" ref="S1826:S1889" si="147">(((J1826/60)/60)/24)+DATE(1970,1,1)</f>
        <v>41626.916284722225</v>
      </c>
      <c r="T1826" s="15">
        <f t="shared" ref="T1826:T1889" si="148">(((I1826/60)/60)/24)+DATE(1970,1,1)</f>
        <v>41647.088888888888</v>
      </c>
      <c r="U1826">
        <f t="shared" ref="U1826:U1889" si="149">YEAR(S:S)</f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s="11" t="s">
        <v>8323</v>
      </c>
      <c r="R1827" t="s">
        <v>8324</v>
      </c>
      <c r="S1827" s="15">
        <f t="shared" si="147"/>
        <v>41443.83452546296</v>
      </c>
      <c r="T1827" s="15">
        <f t="shared" si="148"/>
        <v>41466.83452546296</v>
      </c>
      <c r="U1827">
        <f t="shared" si="149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s="11" t="s">
        <v>8323</v>
      </c>
      <c r="R1828" t="s">
        <v>8324</v>
      </c>
      <c r="S1828" s="15">
        <f t="shared" si="147"/>
        <v>41657.923807870371</v>
      </c>
      <c r="T1828" s="15">
        <f t="shared" si="148"/>
        <v>41687.923807870371</v>
      </c>
      <c r="U1828">
        <f t="shared" si="149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s="11" t="s">
        <v>8323</v>
      </c>
      <c r="R1829" t="s">
        <v>8324</v>
      </c>
      <c r="S1829" s="15">
        <f t="shared" si="147"/>
        <v>40555.325937499998</v>
      </c>
      <c r="T1829" s="15">
        <f t="shared" si="148"/>
        <v>40605.325937499998</v>
      </c>
      <c r="U1829">
        <f t="shared" si="149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s="11" t="s">
        <v>8323</v>
      </c>
      <c r="R1830" t="s">
        <v>8324</v>
      </c>
      <c r="S1830" s="15">
        <f t="shared" si="147"/>
        <v>41736.899652777778</v>
      </c>
      <c r="T1830" s="15">
        <f t="shared" si="148"/>
        <v>41768.916666666664</v>
      </c>
      <c r="U1830">
        <f t="shared" si="149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s="11" t="s">
        <v>8323</v>
      </c>
      <c r="R1831" t="s">
        <v>8324</v>
      </c>
      <c r="S1831" s="15">
        <f t="shared" si="147"/>
        <v>40516.087627314817</v>
      </c>
      <c r="T1831" s="15">
        <f t="shared" si="148"/>
        <v>40564.916666666664</v>
      </c>
      <c r="U1831">
        <f t="shared" si="149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s="11" t="s">
        <v>8323</v>
      </c>
      <c r="R1832" t="s">
        <v>8324</v>
      </c>
      <c r="S1832" s="15">
        <f t="shared" si="147"/>
        <v>41664.684108796297</v>
      </c>
      <c r="T1832" s="15">
        <f t="shared" si="148"/>
        <v>41694.684108796297</v>
      </c>
      <c r="U1832">
        <f t="shared" si="149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s="11" t="s">
        <v>8323</v>
      </c>
      <c r="R1833" t="s">
        <v>8324</v>
      </c>
      <c r="S1833" s="15">
        <f t="shared" si="147"/>
        <v>41026.996099537035</v>
      </c>
      <c r="T1833" s="15">
        <f t="shared" si="148"/>
        <v>41041.996099537035</v>
      </c>
      <c r="U1833">
        <f t="shared" si="149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s="11" t="s">
        <v>8323</v>
      </c>
      <c r="R1834" t="s">
        <v>8324</v>
      </c>
      <c r="S1834" s="15">
        <f t="shared" si="147"/>
        <v>40576.539664351854</v>
      </c>
      <c r="T1834" s="15">
        <f t="shared" si="148"/>
        <v>40606.539664351854</v>
      </c>
      <c r="U1834">
        <f t="shared" si="149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s="11" t="s">
        <v>8323</v>
      </c>
      <c r="R1835" t="s">
        <v>8324</v>
      </c>
      <c r="S1835" s="15">
        <f t="shared" si="147"/>
        <v>41303.044016203705</v>
      </c>
      <c r="T1835" s="15">
        <f t="shared" si="148"/>
        <v>41335.332638888889</v>
      </c>
      <c r="U1835">
        <f t="shared" si="149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s="11" t="s">
        <v>8323</v>
      </c>
      <c r="R1836" t="s">
        <v>8324</v>
      </c>
      <c r="S1836" s="15">
        <f t="shared" si="147"/>
        <v>41988.964062500003</v>
      </c>
      <c r="T1836" s="15">
        <f t="shared" si="148"/>
        <v>42028.964062500003</v>
      </c>
      <c r="U1836">
        <f t="shared" si="149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 s="11" t="s">
        <v>8323</v>
      </c>
      <c r="R1837" t="s">
        <v>8324</v>
      </c>
      <c r="S1837" s="15">
        <f t="shared" si="147"/>
        <v>42430.702210648145</v>
      </c>
      <c r="T1837" s="15">
        <f t="shared" si="148"/>
        <v>42460.660543981481</v>
      </c>
      <c r="U1837">
        <f t="shared" si="149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s="11" t="s">
        <v>8323</v>
      </c>
      <c r="R1838" t="s">
        <v>8324</v>
      </c>
      <c r="S1838" s="15">
        <f t="shared" si="147"/>
        <v>41305.809363425928</v>
      </c>
      <c r="T1838" s="15">
        <f t="shared" si="148"/>
        <v>41322.809363425928</v>
      </c>
      <c r="U1838">
        <f t="shared" si="149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s="11" t="s">
        <v>8323</v>
      </c>
      <c r="R1839" t="s">
        <v>8324</v>
      </c>
      <c r="S1839" s="15">
        <f t="shared" si="147"/>
        <v>40926.047858796301</v>
      </c>
      <c r="T1839" s="15">
        <f t="shared" si="148"/>
        <v>40986.006192129629</v>
      </c>
      <c r="U1839">
        <f t="shared" si="149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s="11" t="s">
        <v>8323</v>
      </c>
      <c r="R1840" t="s">
        <v>8324</v>
      </c>
      <c r="S1840" s="15">
        <f t="shared" si="147"/>
        <v>40788.786539351851</v>
      </c>
      <c r="T1840" s="15">
        <f t="shared" si="148"/>
        <v>40817.125</v>
      </c>
      <c r="U1840">
        <f t="shared" si="149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s="11" t="s">
        <v>8323</v>
      </c>
      <c r="R1841" t="s">
        <v>8324</v>
      </c>
      <c r="S1841" s="15">
        <f t="shared" si="147"/>
        <v>42614.722013888888</v>
      </c>
      <c r="T1841" s="15">
        <f t="shared" si="148"/>
        <v>42644.722013888888</v>
      </c>
      <c r="U1841">
        <f t="shared" si="149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s="11" t="s">
        <v>8323</v>
      </c>
      <c r="R1842" t="s">
        <v>8324</v>
      </c>
      <c r="S1842" s="15">
        <f t="shared" si="147"/>
        <v>41382.096180555556</v>
      </c>
      <c r="T1842" s="15">
        <f t="shared" si="148"/>
        <v>41401.207638888889</v>
      </c>
      <c r="U1842">
        <f t="shared" si="149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s="11" t="s">
        <v>8323</v>
      </c>
      <c r="R1843" t="s">
        <v>8324</v>
      </c>
      <c r="S1843" s="15">
        <f t="shared" si="147"/>
        <v>41745.84542824074</v>
      </c>
      <c r="T1843" s="15">
        <f t="shared" si="148"/>
        <v>41779.207638888889</v>
      </c>
      <c r="U1843">
        <f t="shared" si="149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s="11" t="s">
        <v>8323</v>
      </c>
      <c r="R1844" t="s">
        <v>8324</v>
      </c>
      <c r="S1844" s="15">
        <f t="shared" si="147"/>
        <v>42031.631724537037</v>
      </c>
      <c r="T1844" s="15">
        <f t="shared" si="148"/>
        <v>42065.249305555553</v>
      </c>
      <c r="U1844">
        <f t="shared" si="149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s="11" t="s">
        <v>8323</v>
      </c>
      <c r="R1845" t="s">
        <v>8324</v>
      </c>
      <c r="S1845" s="15">
        <f t="shared" si="147"/>
        <v>40564.994837962964</v>
      </c>
      <c r="T1845" s="15">
        <f t="shared" si="148"/>
        <v>40594.994837962964</v>
      </c>
      <c r="U1845">
        <f t="shared" si="149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s="11" t="s">
        <v>8323</v>
      </c>
      <c r="R1846" t="s">
        <v>8324</v>
      </c>
      <c r="S1846" s="15">
        <f t="shared" si="147"/>
        <v>40666.973541666666</v>
      </c>
      <c r="T1846" s="15">
        <f t="shared" si="148"/>
        <v>40705.125</v>
      </c>
      <c r="U1846">
        <f t="shared" si="149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s="11" t="s">
        <v>8323</v>
      </c>
      <c r="R1847" t="s">
        <v>8324</v>
      </c>
      <c r="S1847" s="15">
        <f t="shared" si="147"/>
        <v>42523.333310185189</v>
      </c>
      <c r="T1847" s="15">
        <f t="shared" si="148"/>
        <v>42538.204861111109</v>
      </c>
      <c r="U1847">
        <f t="shared" si="149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s="11" t="s">
        <v>8323</v>
      </c>
      <c r="R1848" t="s">
        <v>8324</v>
      </c>
      <c r="S1848" s="15">
        <f t="shared" si="147"/>
        <v>41228.650196759263</v>
      </c>
      <c r="T1848" s="15">
        <f t="shared" si="148"/>
        <v>41258.650196759263</v>
      </c>
      <c r="U1848">
        <f t="shared" si="149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s="11" t="s">
        <v>8323</v>
      </c>
      <c r="R1849" t="s">
        <v>8324</v>
      </c>
      <c r="S1849" s="15">
        <f t="shared" si="147"/>
        <v>42094.236481481479</v>
      </c>
      <c r="T1849" s="15">
        <f t="shared" si="148"/>
        <v>42115.236481481479</v>
      </c>
      <c r="U1849">
        <f t="shared" si="149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s="11" t="s">
        <v>8323</v>
      </c>
      <c r="R1850" t="s">
        <v>8324</v>
      </c>
      <c r="S1850" s="15">
        <f t="shared" si="147"/>
        <v>40691.788055555553</v>
      </c>
      <c r="T1850" s="15">
        <f t="shared" si="148"/>
        <v>40755.290972222225</v>
      </c>
      <c r="U1850">
        <f t="shared" si="149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s="11" t="s">
        <v>8323</v>
      </c>
      <c r="R1851" t="s">
        <v>8324</v>
      </c>
      <c r="S1851" s="15">
        <f t="shared" si="147"/>
        <v>41169.845590277779</v>
      </c>
      <c r="T1851" s="15">
        <f t="shared" si="148"/>
        <v>41199.845590277779</v>
      </c>
      <c r="U1851">
        <f t="shared" si="149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s="11" t="s">
        <v>8323</v>
      </c>
      <c r="R1852" t="s">
        <v>8324</v>
      </c>
      <c r="S1852" s="15">
        <f t="shared" si="147"/>
        <v>41800.959490740745</v>
      </c>
      <c r="T1852" s="15">
        <f t="shared" si="148"/>
        <v>41830.959490740745</v>
      </c>
      <c r="U1852">
        <f t="shared" si="149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s="11" t="s">
        <v>8323</v>
      </c>
      <c r="R1853" t="s">
        <v>8324</v>
      </c>
      <c r="S1853" s="15">
        <f t="shared" si="147"/>
        <v>41827.906689814816</v>
      </c>
      <c r="T1853" s="15">
        <f t="shared" si="148"/>
        <v>41848.041666666664</v>
      </c>
      <c r="U1853">
        <f t="shared" si="149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s="11" t="s">
        <v>8323</v>
      </c>
      <c r="R1854" t="s">
        <v>8324</v>
      </c>
      <c r="S1854" s="15">
        <f t="shared" si="147"/>
        <v>42081.77143518519</v>
      </c>
      <c r="T1854" s="15">
        <f t="shared" si="148"/>
        <v>42119</v>
      </c>
      <c r="U1854">
        <f t="shared" si="149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s="11" t="s">
        <v>8323</v>
      </c>
      <c r="R1855" t="s">
        <v>8324</v>
      </c>
      <c r="S1855" s="15">
        <f t="shared" si="147"/>
        <v>41177.060381944444</v>
      </c>
      <c r="T1855" s="15">
        <f t="shared" si="148"/>
        <v>41227.102048611108</v>
      </c>
      <c r="U1855">
        <f t="shared" si="149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s="11" t="s">
        <v>8323</v>
      </c>
      <c r="R1856" t="s">
        <v>8324</v>
      </c>
      <c r="S1856" s="15">
        <f t="shared" si="147"/>
        <v>41388.021261574075</v>
      </c>
      <c r="T1856" s="15">
        <f t="shared" si="148"/>
        <v>41418.021261574075</v>
      </c>
      <c r="U1856">
        <f t="shared" si="149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s="11" t="s">
        <v>8323</v>
      </c>
      <c r="R1857" t="s">
        <v>8324</v>
      </c>
      <c r="S1857" s="15">
        <f t="shared" si="147"/>
        <v>41600.538657407407</v>
      </c>
      <c r="T1857" s="15">
        <f t="shared" si="148"/>
        <v>41645.538657407407</v>
      </c>
      <c r="U1857">
        <f t="shared" si="149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s="11" t="s">
        <v>8323</v>
      </c>
      <c r="R1858" t="s">
        <v>8324</v>
      </c>
      <c r="S1858" s="15">
        <f t="shared" si="147"/>
        <v>41817.854999999996</v>
      </c>
      <c r="T1858" s="15">
        <f t="shared" si="148"/>
        <v>41838.854999999996</v>
      </c>
      <c r="U1858">
        <f t="shared" si="149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si="149"/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1915</v>
      </c>
      <c r="B1864" s="3" t="s">
        <v>1916</v>
      </c>
      <c r="C1864" s="3" t="s">
        <v>6025</v>
      </c>
      <c r="D1864" s="6">
        <v>500</v>
      </c>
      <c r="E1864" s="8">
        <v>8</v>
      </c>
      <c r="F1864" t="s">
        <v>8220</v>
      </c>
      <c r="G1864" t="s">
        <v>8223</v>
      </c>
      <c r="H1864" t="s">
        <v>8245</v>
      </c>
      <c r="I1864">
        <v>1409620222</v>
      </c>
      <c r="J1864">
        <v>1407892222</v>
      </c>
      <c r="K1864" t="b">
        <v>0</v>
      </c>
      <c r="L1864">
        <v>4</v>
      </c>
      <c r="M1864" t="b">
        <v>0</v>
      </c>
      <c r="N1864" t="s">
        <v>8292</v>
      </c>
      <c r="O1864">
        <f t="shared" si="145"/>
        <v>2</v>
      </c>
      <c r="P1864">
        <f t="shared" si="146"/>
        <v>2</v>
      </c>
      <c r="Q1864" s="11" t="s">
        <v>8317</v>
      </c>
      <c r="R1864" t="s">
        <v>8346</v>
      </c>
      <c r="S1864" s="15">
        <f t="shared" si="147"/>
        <v>41864.04886574074</v>
      </c>
      <c r="T1864" s="15">
        <f t="shared" si="148"/>
        <v>41884.04886574074</v>
      </c>
      <c r="U1864">
        <f t="shared" si="149"/>
        <v>2014</v>
      </c>
    </row>
    <row r="1865" spans="1:21" ht="32" hidden="1" x14ac:dyDescent="0.2">
      <c r="A1865">
        <v>1916</v>
      </c>
      <c r="B1865" s="3" t="s">
        <v>1917</v>
      </c>
      <c r="C1865" s="3" t="s">
        <v>6026</v>
      </c>
      <c r="D1865" s="6">
        <v>20000</v>
      </c>
      <c r="E1865" s="8">
        <v>102</v>
      </c>
      <c r="F1865" t="s">
        <v>8220</v>
      </c>
      <c r="G1865" t="s">
        <v>8223</v>
      </c>
      <c r="H1865" t="s">
        <v>8245</v>
      </c>
      <c r="I1865">
        <v>1478542375</v>
      </c>
      <c r="J1865">
        <v>1476378775</v>
      </c>
      <c r="K1865" t="b">
        <v>0</v>
      </c>
      <c r="L1865">
        <v>6</v>
      </c>
      <c r="M1865" t="b">
        <v>0</v>
      </c>
      <c r="N1865" t="s">
        <v>8292</v>
      </c>
      <c r="O1865">
        <f t="shared" si="145"/>
        <v>1</v>
      </c>
      <c r="P1865">
        <f t="shared" si="146"/>
        <v>17</v>
      </c>
      <c r="Q1865" s="11" t="s">
        <v>8317</v>
      </c>
      <c r="R1865" t="s">
        <v>8346</v>
      </c>
      <c r="S1865" s="15">
        <f t="shared" si="147"/>
        <v>42656.717303240745</v>
      </c>
      <c r="T1865" s="15">
        <f t="shared" si="148"/>
        <v>42681.758969907409</v>
      </c>
      <c r="U1865">
        <f t="shared" si="149"/>
        <v>2016</v>
      </c>
    </row>
    <row r="1866" spans="1:21" ht="48" hidden="1" x14ac:dyDescent="0.2">
      <c r="A1866">
        <v>1918</v>
      </c>
      <c r="B1866" s="3" t="s">
        <v>1919</v>
      </c>
      <c r="C1866" s="3" t="s">
        <v>6028</v>
      </c>
      <c r="D1866" s="6">
        <v>25000</v>
      </c>
      <c r="E1866" s="8">
        <v>260</v>
      </c>
      <c r="F1866" t="s">
        <v>8220</v>
      </c>
      <c r="G1866" t="s">
        <v>8223</v>
      </c>
      <c r="H1866" t="s">
        <v>8245</v>
      </c>
      <c r="I1866">
        <v>1407869851</v>
      </c>
      <c r="J1866">
        <v>1404845851</v>
      </c>
      <c r="K1866" t="b">
        <v>0</v>
      </c>
      <c r="L1866">
        <v>9</v>
      </c>
      <c r="M1866" t="b">
        <v>0</v>
      </c>
      <c r="N1866" t="s">
        <v>8292</v>
      </c>
      <c r="O1866">
        <f t="shared" si="145"/>
        <v>1</v>
      </c>
      <c r="P1866">
        <f t="shared" si="146"/>
        <v>28.89</v>
      </c>
      <c r="Q1866" s="11" t="s">
        <v>8317</v>
      </c>
      <c r="R1866" t="s">
        <v>8346</v>
      </c>
      <c r="S1866" s="15">
        <f t="shared" si="147"/>
        <v>41828.789942129632</v>
      </c>
      <c r="T1866" s="15">
        <f t="shared" si="148"/>
        <v>41863.789942129632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1919</v>
      </c>
      <c r="B1868" s="3" t="s">
        <v>1920</v>
      </c>
      <c r="C1868" s="3" t="s">
        <v>6029</v>
      </c>
      <c r="D1868" s="6">
        <v>500</v>
      </c>
      <c r="E1868" s="8">
        <v>237</v>
      </c>
      <c r="F1868" t="s">
        <v>8220</v>
      </c>
      <c r="G1868" t="s">
        <v>8223</v>
      </c>
      <c r="H1868" t="s">
        <v>8245</v>
      </c>
      <c r="I1868">
        <v>1432069249</v>
      </c>
      <c r="J1868">
        <v>1429477249</v>
      </c>
      <c r="K1868" t="b">
        <v>0</v>
      </c>
      <c r="L1868">
        <v>8</v>
      </c>
      <c r="M1868" t="b">
        <v>0</v>
      </c>
      <c r="N1868" t="s">
        <v>8292</v>
      </c>
      <c r="O1868">
        <f t="shared" si="145"/>
        <v>47</v>
      </c>
      <c r="P1868">
        <f t="shared" si="146"/>
        <v>29.63</v>
      </c>
      <c r="Q1868" s="11" t="s">
        <v>8317</v>
      </c>
      <c r="R1868" t="s">
        <v>8346</v>
      </c>
      <c r="S1868" s="15">
        <f t="shared" si="147"/>
        <v>42113.875567129624</v>
      </c>
      <c r="T1868" s="15">
        <f t="shared" si="148"/>
        <v>42143.875567129624</v>
      </c>
      <c r="U1868">
        <f t="shared" si="149"/>
        <v>2015</v>
      </c>
    </row>
    <row r="1869" spans="1:21" ht="48" hidden="1" x14ac:dyDescent="0.2">
      <c r="A1869">
        <v>1983</v>
      </c>
      <c r="B1869" s="3" t="s">
        <v>1984</v>
      </c>
      <c r="C1869" s="3" t="s">
        <v>6093</v>
      </c>
      <c r="D1869" s="6">
        <v>33000</v>
      </c>
      <c r="E1869" s="8">
        <v>1419</v>
      </c>
      <c r="F1869" t="s">
        <v>8220</v>
      </c>
      <c r="G1869" t="s">
        <v>8223</v>
      </c>
      <c r="H1869" t="s">
        <v>8245</v>
      </c>
      <c r="I1869">
        <v>1472799600</v>
      </c>
      <c r="J1869">
        <v>1470874618</v>
      </c>
      <c r="K1869" t="b">
        <v>0</v>
      </c>
      <c r="L1869">
        <v>16</v>
      </c>
      <c r="M1869" t="b">
        <v>0</v>
      </c>
      <c r="N1869" t="s">
        <v>8294</v>
      </c>
      <c r="O1869">
        <f t="shared" si="145"/>
        <v>4</v>
      </c>
      <c r="P1869">
        <f t="shared" si="146"/>
        <v>88.69</v>
      </c>
      <c r="Q1869" s="11" t="s">
        <v>8336</v>
      </c>
      <c r="R1869" t="s">
        <v>8348</v>
      </c>
      <c r="S1869" s="15">
        <f t="shared" si="147"/>
        <v>42593.011782407411</v>
      </c>
      <c r="T1869" s="15">
        <f t="shared" si="148"/>
        <v>42615.291666666672</v>
      </c>
      <c r="U1869">
        <f t="shared" si="149"/>
        <v>2016</v>
      </c>
    </row>
    <row r="1870" spans="1:21" ht="64" hidden="1" x14ac:dyDescent="0.2">
      <c r="A1870">
        <v>1984</v>
      </c>
      <c r="B1870" s="3" t="s">
        <v>1985</v>
      </c>
      <c r="C1870" s="3" t="s">
        <v>6094</v>
      </c>
      <c r="D1870" s="6">
        <v>15000</v>
      </c>
      <c r="E1870" s="8">
        <v>3172</v>
      </c>
      <c r="F1870" t="s">
        <v>8220</v>
      </c>
      <c r="G1870" t="s">
        <v>8223</v>
      </c>
      <c r="H1870" t="s">
        <v>8245</v>
      </c>
      <c r="I1870">
        <v>1417377481</v>
      </c>
      <c r="J1870">
        <v>1412189881</v>
      </c>
      <c r="K1870" t="b">
        <v>0</v>
      </c>
      <c r="L1870">
        <v>7</v>
      </c>
      <c r="M1870" t="b">
        <v>0</v>
      </c>
      <c r="N1870" t="s">
        <v>8294</v>
      </c>
      <c r="O1870">
        <f t="shared" si="145"/>
        <v>21</v>
      </c>
      <c r="P1870">
        <f t="shared" si="146"/>
        <v>453.14</v>
      </c>
      <c r="Q1870" s="11" t="s">
        <v>8336</v>
      </c>
      <c r="R1870" t="s">
        <v>8348</v>
      </c>
      <c r="S1870" s="15">
        <f t="shared" si="147"/>
        <v>41913.790289351848</v>
      </c>
      <c r="T1870" s="15">
        <f t="shared" si="148"/>
        <v>41973.831956018519</v>
      </c>
      <c r="U1870">
        <f t="shared" si="149"/>
        <v>2014</v>
      </c>
    </row>
    <row r="1871" spans="1:21" ht="16" hidden="1" x14ac:dyDescent="0.2">
      <c r="A1871">
        <v>1988</v>
      </c>
      <c r="B1871" s="3" t="s">
        <v>1989</v>
      </c>
      <c r="C1871" s="3" t="s">
        <v>6098</v>
      </c>
      <c r="D1871" s="6">
        <v>6000</v>
      </c>
      <c r="E1871" s="8">
        <v>25</v>
      </c>
      <c r="F1871" t="s">
        <v>8220</v>
      </c>
      <c r="G1871" t="s">
        <v>8223</v>
      </c>
      <c r="H1871" t="s">
        <v>8245</v>
      </c>
      <c r="I1871">
        <v>1440094742</v>
      </c>
      <c r="J1871">
        <v>1437502742</v>
      </c>
      <c r="K1871" t="b">
        <v>0</v>
      </c>
      <c r="L1871">
        <v>1</v>
      </c>
      <c r="M1871" t="b">
        <v>0</v>
      </c>
      <c r="N1871" t="s">
        <v>8294</v>
      </c>
      <c r="O1871">
        <f t="shared" si="145"/>
        <v>0</v>
      </c>
      <c r="P1871">
        <f t="shared" si="146"/>
        <v>25</v>
      </c>
      <c r="Q1871" s="11" t="s">
        <v>8336</v>
      </c>
      <c r="R1871" t="s">
        <v>8348</v>
      </c>
      <c r="S1871" s="15">
        <f t="shared" si="147"/>
        <v>42206.763217592597</v>
      </c>
      <c r="T1871" s="15">
        <f t="shared" si="148"/>
        <v>42236.763217592597</v>
      </c>
      <c r="U1871">
        <f t="shared" si="149"/>
        <v>2015</v>
      </c>
    </row>
    <row r="1872" spans="1:21" ht="48" hidden="1" x14ac:dyDescent="0.2">
      <c r="A1872">
        <v>1989</v>
      </c>
      <c r="B1872" s="3" t="s">
        <v>1990</v>
      </c>
      <c r="C1872" s="3" t="s">
        <v>6099</v>
      </c>
      <c r="D1872" s="6">
        <v>5000</v>
      </c>
      <c r="E1872" s="8">
        <v>50</v>
      </c>
      <c r="F1872" t="s">
        <v>8220</v>
      </c>
      <c r="G1872" t="s">
        <v>8223</v>
      </c>
      <c r="H1872" t="s">
        <v>8245</v>
      </c>
      <c r="I1872">
        <v>1481473208</v>
      </c>
      <c r="J1872">
        <v>1478881208</v>
      </c>
      <c r="K1872" t="b">
        <v>0</v>
      </c>
      <c r="L1872">
        <v>1</v>
      </c>
      <c r="M1872" t="b">
        <v>0</v>
      </c>
      <c r="N1872" t="s">
        <v>8294</v>
      </c>
      <c r="O1872">
        <f t="shared" si="145"/>
        <v>1</v>
      </c>
      <c r="P1872">
        <f t="shared" si="146"/>
        <v>50</v>
      </c>
      <c r="Q1872" s="11" t="s">
        <v>8336</v>
      </c>
      <c r="R1872" t="s">
        <v>8348</v>
      </c>
      <c r="S1872" s="15">
        <f t="shared" si="147"/>
        <v>42685.680648148147</v>
      </c>
      <c r="T1872" s="15">
        <f t="shared" si="148"/>
        <v>42715.680648148147</v>
      </c>
      <c r="U1872">
        <f t="shared" si="149"/>
        <v>2016</v>
      </c>
    </row>
    <row r="1873" spans="1:21" ht="48" hidden="1" x14ac:dyDescent="0.2">
      <c r="A1873">
        <v>1990</v>
      </c>
      <c r="B1873" s="3" t="s">
        <v>1991</v>
      </c>
      <c r="C1873" s="3" t="s">
        <v>6100</v>
      </c>
      <c r="D1873" s="6">
        <v>3000</v>
      </c>
      <c r="E1873" s="8">
        <v>509</v>
      </c>
      <c r="F1873" t="s">
        <v>8220</v>
      </c>
      <c r="G1873" t="s">
        <v>8223</v>
      </c>
      <c r="H1873" t="s">
        <v>8245</v>
      </c>
      <c r="I1873">
        <v>1455338532</v>
      </c>
      <c r="J1873">
        <v>1454042532</v>
      </c>
      <c r="K1873" t="b">
        <v>0</v>
      </c>
      <c r="L1873">
        <v>5</v>
      </c>
      <c r="M1873" t="b">
        <v>0</v>
      </c>
      <c r="N1873" t="s">
        <v>8294</v>
      </c>
      <c r="O1873">
        <f t="shared" si="145"/>
        <v>17</v>
      </c>
      <c r="P1873">
        <f t="shared" si="146"/>
        <v>101.8</v>
      </c>
      <c r="Q1873" s="11" t="s">
        <v>8336</v>
      </c>
      <c r="R1873" t="s">
        <v>8348</v>
      </c>
      <c r="S1873" s="15">
        <f t="shared" si="147"/>
        <v>42398.195972222224</v>
      </c>
      <c r="T1873" s="15">
        <f t="shared" si="148"/>
        <v>42413.195972222224</v>
      </c>
      <c r="U1873">
        <f t="shared" si="149"/>
        <v>2016</v>
      </c>
    </row>
    <row r="1874" spans="1:21" ht="32" hidden="1" x14ac:dyDescent="0.2">
      <c r="A1874">
        <v>1991</v>
      </c>
      <c r="B1874" s="3" t="s">
        <v>1992</v>
      </c>
      <c r="C1874" s="3" t="s">
        <v>6101</v>
      </c>
      <c r="D1874" s="6">
        <v>2000</v>
      </c>
      <c r="E1874" s="8">
        <v>140</v>
      </c>
      <c r="F1874" t="s">
        <v>8220</v>
      </c>
      <c r="G1874" t="s">
        <v>8223</v>
      </c>
      <c r="H1874" t="s">
        <v>8245</v>
      </c>
      <c r="I1874">
        <v>1435958786</v>
      </c>
      <c r="J1874">
        <v>1434144386</v>
      </c>
      <c r="K1874" t="b">
        <v>0</v>
      </c>
      <c r="L1874">
        <v>3</v>
      </c>
      <c r="M1874" t="b">
        <v>0</v>
      </c>
      <c r="N1874" t="s">
        <v>8294</v>
      </c>
      <c r="O1874">
        <f t="shared" si="145"/>
        <v>7</v>
      </c>
      <c r="P1874">
        <f t="shared" si="146"/>
        <v>46.67</v>
      </c>
      <c r="Q1874" s="11" t="s">
        <v>8336</v>
      </c>
      <c r="R1874" t="s">
        <v>8348</v>
      </c>
      <c r="S1874" s="15">
        <f t="shared" si="147"/>
        <v>42167.89335648148</v>
      </c>
      <c r="T1874" s="15">
        <f t="shared" si="148"/>
        <v>42188.89335648148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32" hidden="1" x14ac:dyDescent="0.2">
      <c r="A1876">
        <v>1992</v>
      </c>
      <c r="B1876" s="3" t="s">
        <v>1993</v>
      </c>
      <c r="C1876" s="3" t="s">
        <v>6102</v>
      </c>
      <c r="D1876" s="6">
        <v>1500</v>
      </c>
      <c r="E1876" s="8">
        <v>2</v>
      </c>
      <c r="F1876" t="s">
        <v>8220</v>
      </c>
      <c r="G1876" t="s">
        <v>8223</v>
      </c>
      <c r="H1876" t="s">
        <v>8245</v>
      </c>
      <c r="I1876">
        <v>1424229991</v>
      </c>
      <c r="J1876">
        <v>1421637991</v>
      </c>
      <c r="K1876" t="b">
        <v>0</v>
      </c>
      <c r="L1876">
        <v>2</v>
      </c>
      <c r="M1876" t="b">
        <v>0</v>
      </c>
      <c r="N1876" t="s">
        <v>8294</v>
      </c>
      <c r="O1876">
        <f t="shared" si="145"/>
        <v>0</v>
      </c>
      <c r="P1876">
        <f t="shared" si="146"/>
        <v>1</v>
      </c>
      <c r="Q1876" s="11" t="s">
        <v>8336</v>
      </c>
      <c r="R1876" t="s">
        <v>8348</v>
      </c>
      <c r="S1876" s="15">
        <f t="shared" si="147"/>
        <v>42023.143414351856</v>
      </c>
      <c r="T1876" s="15">
        <f t="shared" si="148"/>
        <v>42053.143414351856</v>
      </c>
      <c r="U1876">
        <f t="shared" si="149"/>
        <v>2015</v>
      </c>
    </row>
    <row r="1877" spans="1:21" ht="48" hidden="1" x14ac:dyDescent="0.2">
      <c r="A1877">
        <v>1994</v>
      </c>
      <c r="B1877" s="3" t="s">
        <v>1995</v>
      </c>
      <c r="C1877" s="3" t="s">
        <v>6104</v>
      </c>
      <c r="D1877" s="6">
        <v>3200</v>
      </c>
      <c r="E1877" s="8">
        <v>0</v>
      </c>
      <c r="F1877" t="s">
        <v>8220</v>
      </c>
      <c r="G1877" t="s">
        <v>8223</v>
      </c>
      <c r="H1877" t="s">
        <v>8245</v>
      </c>
      <c r="I1877">
        <v>1481072942</v>
      </c>
      <c r="J1877">
        <v>1475885342</v>
      </c>
      <c r="K1877" t="b">
        <v>0</v>
      </c>
      <c r="L1877">
        <v>0</v>
      </c>
      <c r="M1877" t="b">
        <v>0</v>
      </c>
      <c r="N1877" t="s">
        <v>8294</v>
      </c>
      <c r="O1877">
        <f t="shared" si="145"/>
        <v>0</v>
      </c>
      <c r="P1877">
        <f t="shared" si="146"/>
        <v>0</v>
      </c>
      <c r="Q1877" s="11" t="s">
        <v>8336</v>
      </c>
      <c r="R1877" t="s">
        <v>8348</v>
      </c>
      <c r="S1877" s="15">
        <f t="shared" si="147"/>
        <v>42651.006273148145</v>
      </c>
      <c r="T1877" s="15">
        <f t="shared" si="148"/>
        <v>42711.047939814816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8" hidden="1" x14ac:dyDescent="0.2">
      <c r="A1879">
        <v>1996</v>
      </c>
      <c r="B1879" s="3" t="s">
        <v>1997</v>
      </c>
      <c r="C1879" s="3" t="s">
        <v>6106</v>
      </c>
      <c r="D1879" s="6">
        <v>133800</v>
      </c>
      <c r="E1879" s="8">
        <v>0</v>
      </c>
      <c r="F1879" t="s">
        <v>8220</v>
      </c>
      <c r="G1879" t="s">
        <v>8223</v>
      </c>
      <c r="H1879" t="s">
        <v>8245</v>
      </c>
      <c r="I1879">
        <v>1405021211</v>
      </c>
      <c r="J1879">
        <v>1402429211</v>
      </c>
      <c r="K1879" t="b">
        <v>0</v>
      </c>
      <c r="L1879">
        <v>0</v>
      </c>
      <c r="M1879" t="b">
        <v>0</v>
      </c>
      <c r="N1879" t="s">
        <v>8294</v>
      </c>
      <c r="O1879">
        <f t="shared" si="145"/>
        <v>0</v>
      </c>
      <c r="P1879">
        <f t="shared" si="146"/>
        <v>0</v>
      </c>
      <c r="Q1879" s="11" t="s">
        <v>8336</v>
      </c>
      <c r="R1879" t="s">
        <v>8348</v>
      </c>
      <c r="S1879" s="15">
        <f t="shared" si="147"/>
        <v>41800.819571759261</v>
      </c>
      <c r="T1879" s="15">
        <f t="shared" si="148"/>
        <v>41830.819571759261</v>
      </c>
      <c r="U1879">
        <f t="shared" si="149"/>
        <v>2014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ref="O1890:O1953" si="150">ROUND(E1890/D1890*100,0)</f>
        <v>166</v>
      </c>
      <c r="P1890">
        <f t="shared" ref="P1890:P1953" si="151">IFERROR(ROUND(E1890/L1890,2),0)</f>
        <v>46.65</v>
      </c>
      <c r="Q1890" s="11" t="s">
        <v>8323</v>
      </c>
      <c r="R1890" t="s">
        <v>8327</v>
      </c>
      <c r="S1890" s="15">
        <f t="shared" ref="S1890:S1953" si="152">(((J1890/60)/60)/24)+DATE(1970,1,1)</f>
        <v>40299.239953703705</v>
      </c>
      <c r="T1890" s="15">
        <f t="shared" ref="T1890:T1953" si="153">(((I1890/60)/60)/24)+DATE(1970,1,1)</f>
        <v>40330.207638888889</v>
      </c>
      <c r="U1890">
        <f t="shared" ref="U1890:U1953" si="154">YEAR(S:S)</f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s="11" t="s">
        <v>8323</v>
      </c>
      <c r="R1891" t="s">
        <v>8327</v>
      </c>
      <c r="S1891" s="15">
        <f t="shared" si="152"/>
        <v>41299.793356481481</v>
      </c>
      <c r="T1891" s="15">
        <f t="shared" si="153"/>
        <v>41344.751689814817</v>
      </c>
      <c r="U1891">
        <f t="shared" si="154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s="11" t="s">
        <v>8323</v>
      </c>
      <c r="R1892" t="s">
        <v>8327</v>
      </c>
      <c r="S1892" s="15">
        <f t="shared" si="152"/>
        <v>41228.786203703705</v>
      </c>
      <c r="T1892" s="15">
        <f t="shared" si="153"/>
        <v>41258.786203703705</v>
      </c>
      <c r="U1892">
        <f t="shared" si="154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s="11" t="s">
        <v>8323</v>
      </c>
      <c r="R1893" t="s">
        <v>8327</v>
      </c>
      <c r="S1893" s="15">
        <f t="shared" si="152"/>
        <v>40335.798078703701</v>
      </c>
      <c r="T1893" s="15">
        <f t="shared" si="153"/>
        <v>40381.25</v>
      </c>
      <c r="U1893">
        <f t="shared" si="154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s="11" t="s">
        <v>8323</v>
      </c>
      <c r="R1894" t="s">
        <v>8327</v>
      </c>
      <c r="S1894" s="15">
        <f t="shared" si="152"/>
        <v>40671.637511574074</v>
      </c>
      <c r="T1894" s="15">
        <f t="shared" si="153"/>
        <v>40701.637511574074</v>
      </c>
      <c r="U1894">
        <f t="shared" si="154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s="11" t="s">
        <v>8323</v>
      </c>
      <c r="R1895" t="s">
        <v>8327</v>
      </c>
      <c r="S1895" s="15">
        <f t="shared" si="152"/>
        <v>40632.94195601852</v>
      </c>
      <c r="T1895" s="15">
        <f t="shared" si="153"/>
        <v>40649.165972222225</v>
      </c>
      <c r="U1895">
        <f t="shared" si="154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s="11" t="s">
        <v>8323</v>
      </c>
      <c r="R1896" t="s">
        <v>8327</v>
      </c>
      <c r="S1896" s="15">
        <f t="shared" si="152"/>
        <v>40920.904895833337</v>
      </c>
      <c r="T1896" s="15">
        <f t="shared" si="153"/>
        <v>40951.904895833337</v>
      </c>
      <c r="U1896">
        <f t="shared" si="154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s="11" t="s">
        <v>8323</v>
      </c>
      <c r="R1897" t="s">
        <v>8327</v>
      </c>
      <c r="S1897" s="15">
        <f t="shared" si="152"/>
        <v>42267.746782407412</v>
      </c>
      <c r="T1897" s="15">
        <f t="shared" si="153"/>
        <v>42297.746782407412</v>
      </c>
      <c r="U1897">
        <f t="shared" si="154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s="11" t="s">
        <v>8323</v>
      </c>
      <c r="R1898" t="s">
        <v>8327</v>
      </c>
      <c r="S1898" s="15">
        <f t="shared" si="152"/>
        <v>40981.710243055553</v>
      </c>
      <c r="T1898" s="15">
        <f t="shared" si="153"/>
        <v>41011.710243055553</v>
      </c>
      <c r="U1898">
        <f t="shared" si="154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s="11" t="s">
        <v>8323</v>
      </c>
      <c r="R1899" t="s">
        <v>8327</v>
      </c>
      <c r="S1899" s="15">
        <f t="shared" si="152"/>
        <v>41680.583402777782</v>
      </c>
      <c r="T1899" s="15">
        <f t="shared" si="153"/>
        <v>41702.875</v>
      </c>
      <c r="U1899">
        <f t="shared" si="154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s="11" t="s">
        <v>8323</v>
      </c>
      <c r="R1900" t="s">
        <v>8327</v>
      </c>
      <c r="S1900" s="15">
        <f t="shared" si="152"/>
        <v>42366.192974537036</v>
      </c>
      <c r="T1900" s="15">
        <f t="shared" si="153"/>
        <v>42401.75</v>
      </c>
      <c r="U1900">
        <f t="shared" si="154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s="11" t="s">
        <v>8323</v>
      </c>
      <c r="R1901" t="s">
        <v>8327</v>
      </c>
      <c r="S1901" s="15">
        <f t="shared" si="152"/>
        <v>42058.941736111112</v>
      </c>
      <c r="T1901" s="15">
        <f t="shared" si="153"/>
        <v>42088.90006944444</v>
      </c>
      <c r="U1901">
        <f t="shared" si="154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s="11" t="s">
        <v>8323</v>
      </c>
      <c r="R1902" t="s">
        <v>8327</v>
      </c>
      <c r="S1902" s="15">
        <f t="shared" si="152"/>
        <v>41160.871886574074</v>
      </c>
      <c r="T1902" s="15">
        <f t="shared" si="153"/>
        <v>41188.415972222225</v>
      </c>
      <c r="U1902">
        <f t="shared" si="154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 s="11" t="s">
        <v>8317</v>
      </c>
      <c r="R1903" t="s">
        <v>8346</v>
      </c>
      <c r="S1903" s="15">
        <f t="shared" si="152"/>
        <v>42116.54315972222</v>
      </c>
      <c r="T1903" s="15">
        <f t="shared" si="153"/>
        <v>42146.541666666672</v>
      </c>
      <c r="U1903">
        <f t="shared" si="154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s="11" t="s">
        <v>8317</v>
      </c>
      <c r="R1904" t="s">
        <v>8346</v>
      </c>
      <c r="S1904" s="15">
        <f t="shared" si="152"/>
        <v>42037.789895833332</v>
      </c>
      <c r="T1904" s="15">
        <f t="shared" si="153"/>
        <v>42067.789895833332</v>
      </c>
      <c r="U1904">
        <f t="shared" si="154"/>
        <v>2015</v>
      </c>
    </row>
    <row r="1905" spans="1:21" ht="48" hidden="1" x14ac:dyDescent="0.2">
      <c r="A1905">
        <v>1997</v>
      </c>
      <c r="B1905" s="3" t="s">
        <v>1998</v>
      </c>
      <c r="C1905" s="3" t="s">
        <v>6107</v>
      </c>
      <c r="D1905" s="6">
        <v>6500</v>
      </c>
      <c r="E1905" s="8">
        <v>0</v>
      </c>
      <c r="F1905" t="s">
        <v>8220</v>
      </c>
      <c r="G1905" t="s">
        <v>8223</v>
      </c>
      <c r="H1905" t="s">
        <v>8245</v>
      </c>
      <c r="I1905">
        <v>1409091612</v>
      </c>
      <c r="J1905">
        <v>1406499612</v>
      </c>
      <c r="K1905" t="b">
        <v>0</v>
      </c>
      <c r="L1905">
        <v>0</v>
      </c>
      <c r="M1905" t="b">
        <v>0</v>
      </c>
      <c r="N1905" t="s">
        <v>8294</v>
      </c>
      <c r="O1905">
        <f t="shared" si="150"/>
        <v>0</v>
      </c>
      <c r="P1905">
        <f t="shared" si="151"/>
        <v>0</v>
      </c>
      <c r="Q1905" s="11" t="s">
        <v>8336</v>
      </c>
      <c r="R1905" t="s">
        <v>8348</v>
      </c>
      <c r="S1905" s="15">
        <f t="shared" si="152"/>
        <v>41847.930694444447</v>
      </c>
      <c r="T1905" s="15">
        <f t="shared" si="153"/>
        <v>41877.930694444447</v>
      </c>
      <c r="U1905">
        <f t="shared" si="154"/>
        <v>2014</v>
      </c>
    </row>
    <row r="1906" spans="1:21" ht="48" hidden="1" x14ac:dyDescent="0.2">
      <c r="A1906">
        <v>1998</v>
      </c>
      <c r="B1906" s="3" t="s">
        <v>1999</v>
      </c>
      <c r="C1906" s="3" t="s">
        <v>6108</v>
      </c>
      <c r="D1906" s="6">
        <v>2500</v>
      </c>
      <c r="E1906" s="8">
        <v>655</v>
      </c>
      <c r="F1906" t="s">
        <v>8220</v>
      </c>
      <c r="G1906" t="s">
        <v>8223</v>
      </c>
      <c r="H1906" t="s">
        <v>8245</v>
      </c>
      <c r="I1906">
        <v>1406861438</v>
      </c>
      <c r="J1906">
        <v>1402973438</v>
      </c>
      <c r="K1906" t="b">
        <v>0</v>
      </c>
      <c r="L1906">
        <v>3</v>
      </c>
      <c r="M1906" t="b">
        <v>0</v>
      </c>
      <c r="N1906" t="s">
        <v>8294</v>
      </c>
      <c r="O1906">
        <f t="shared" si="150"/>
        <v>26</v>
      </c>
      <c r="P1906">
        <f t="shared" si="151"/>
        <v>218.33</v>
      </c>
      <c r="Q1906" s="11" t="s">
        <v>8336</v>
      </c>
      <c r="R1906" t="s">
        <v>8348</v>
      </c>
      <c r="S1906" s="15">
        <f t="shared" si="152"/>
        <v>41807.118495370371</v>
      </c>
      <c r="T1906" s="15">
        <f t="shared" si="153"/>
        <v>41852.118495370371</v>
      </c>
      <c r="U1906">
        <f t="shared" si="154"/>
        <v>2014</v>
      </c>
    </row>
    <row r="1907" spans="1:21" ht="64" hidden="1" x14ac:dyDescent="0.2">
      <c r="A1907">
        <v>2123</v>
      </c>
      <c r="B1907" s="3" t="s">
        <v>2124</v>
      </c>
      <c r="C1907" s="3" t="s">
        <v>6233</v>
      </c>
      <c r="D1907" s="6">
        <v>500</v>
      </c>
      <c r="E1907" s="8">
        <v>50</v>
      </c>
      <c r="F1907" t="s">
        <v>8220</v>
      </c>
      <c r="G1907" t="s">
        <v>8223</v>
      </c>
      <c r="H1907" t="s">
        <v>8245</v>
      </c>
      <c r="I1907">
        <v>1268636340</v>
      </c>
      <c r="J1907">
        <v>1263982307</v>
      </c>
      <c r="K1907" t="b">
        <v>0</v>
      </c>
      <c r="L1907">
        <v>5</v>
      </c>
      <c r="M1907" t="b">
        <v>0</v>
      </c>
      <c r="N1907" t="s">
        <v>8280</v>
      </c>
      <c r="O1907">
        <f t="shared" si="150"/>
        <v>10</v>
      </c>
      <c r="P1907">
        <f t="shared" si="151"/>
        <v>10</v>
      </c>
      <c r="Q1907" s="11" t="s">
        <v>8331</v>
      </c>
      <c r="R1907" t="s">
        <v>8332</v>
      </c>
      <c r="S1907" s="15">
        <f t="shared" si="152"/>
        <v>40198.424849537041</v>
      </c>
      <c r="T1907" s="15">
        <f t="shared" si="153"/>
        <v>40252.290972222225</v>
      </c>
      <c r="U1907">
        <f t="shared" si="154"/>
        <v>2010</v>
      </c>
    </row>
    <row r="1908" spans="1:21" ht="48" hidden="1" x14ac:dyDescent="0.2">
      <c r="A1908">
        <v>2124</v>
      </c>
      <c r="B1908" s="3" t="s">
        <v>2125</v>
      </c>
      <c r="C1908" s="3" t="s">
        <v>6234</v>
      </c>
      <c r="D1908" s="6">
        <v>1100</v>
      </c>
      <c r="E1908" s="8">
        <v>115</v>
      </c>
      <c r="F1908" t="s">
        <v>8220</v>
      </c>
      <c r="G1908" t="s">
        <v>8223</v>
      </c>
      <c r="H1908" t="s">
        <v>8245</v>
      </c>
      <c r="I1908">
        <v>1291093200</v>
      </c>
      <c r="J1908">
        <v>1286930435</v>
      </c>
      <c r="K1908" t="b">
        <v>0</v>
      </c>
      <c r="L1908">
        <v>5</v>
      </c>
      <c r="M1908" t="b">
        <v>0</v>
      </c>
      <c r="N1908" t="s">
        <v>8280</v>
      </c>
      <c r="O1908">
        <f t="shared" si="150"/>
        <v>10</v>
      </c>
      <c r="P1908">
        <f t="shared" si="151"/>
        <v>23</v>
      </c>
      <c r="Q1908" s="11" t="s">
        <v>8331</v>
      </c>
      <c r="R1908" t="s">
        <v>8332</v>
      </c>
      <c r="S1908" s="15">
        <f t="shared" si="152"/>
        <v>40464.028182870366</v>
      </c>
      <c r="T1908" s="15">
        <f t="shared" si="153"/>
        <v>40512.208333333336</v>
      </c>
      <c r="U1908">
        <f t="shared" si="154"/>
        <v>2010</v>
      </c>
    </row>
    <row r="1909" spans="1:21" ht="48" hidden="1" x14ac:dyDescent="0.2">
      <c r="A1909">
        <v>2125</v>
      </c>
      <c r="B1909" s="3" t="s">
        <v>2126</v>
      </c>
      <c r="C1909" s="3" t="s">
        <v>6235</v>
      </c>
      <c r="D1909" s="6">
        <v>60000</v>
      </c>
      <c r="E1909" s="8">
        <v>852</v>
      </c>
      <c r="F1909" t="s">
        <v>8220</v>
      </c>
      <c r="G1909" t="s">
        <v>8223</v>
      </c>
      <c r="H1909" t="s">
        <v>8245</v>
      </c>
      <c r="I1909">
        <v>1438734833</v>
      </c>
      <c r="J1909">
        <v>1436142833</v>
      </c>
      <c r="K1909" t="b">
        <v>0</v>
      </c>
      <c r="L1909">
        <v>27</v>
      </c>
      <c r="M1909" t="b">
        <v>0</v>
      </c>
      <c r="N1909" t="s">
        <v>8280</v>
      </c>
      <c r="O1909">
        <f t="shared" si="150"/>
        <v>1</v>
      </c>
      <c r="P1909">
        <f t="shared" si="151"/>
        <v>31.56</v>
      </c>
      <c r="Q1909" s="11" t="s">
        <v>8331</v>
      </c>
      <c r="R1909" t="s">
        <v>8332</v>
      </c>
      <c r="S1909" s="15">
        <f t="shared" si="152"/>
        <v>42191.023530092592</v>
      </c>
      <c r="T1909" s="15">
        <f t="shared" si="153"/>
        <v>42221.023530092592</v>
      </c>
      <c r="U1909">
        <f t="shared" si="154"/>
        <v>2015</v>
      </c>
    </row>
    <row r="1910" spans="1:21" ht="48" hidden="1" x14ac:dyDescent="0.2">
      <c r="A1910">
        <v>2126</v>
      </c>
      <c r="B1910" s="3" t="s">
        <v>2127</v>
      </c>
      <c r="C1910" s="3" t="s">
        <v>6236</v>
      </c>
      <c r="D1910" s="6">
        <v>20000</v>
      </c>
      <c r="E1910" s="8">
        <v>10</v>
      </c>
      <c r="F1910" t="s">
        <v>8220</v>
      </c>
      <c r="G1910" t="s">
        <v>8223</v>
      </c>
      <c r="H1910" t="s">
        <v>8245</v>
      </c>
      <c r="I1910">
        <v>1418080887</v>
      </c>
      <c r="J1910">
        <v>1415488887</v>
      </c>
      <c r="K1910" t="b">
        <v>0</v>
      </c>
      <c r="L1910">
        <v>2</v>
      </c>
      <c r="M1910" t="b">
        <v>0</v>
      </c>
      <c r="N1910" t="s">
        <v>8280</v>
      </c>
      <c r="O1910">
        <f t="shared" si="150"/>
        <v>0</v>
      </c>
      <c r="P1910">
        <f t="shared" si="151"/>
        <v>5</v>
      </c>
      <c r="Q1910" s="11" t="s">
        <v>8331</v>
      </c>
      <c r="R1910" t="s">
        <v>8332</v>
      </c>
      <c r="S1910" s="15">
        <f t="shared" si="152"/>
        <v>41951.973229166666</v>
      </c>
      <c r="T1910" s="15">
        <f t="shared" si="153"/>
        <v>41981.973229166666</v>
      </c>
      <c r="U1910">
        <f t="shared" si="154"/>
        <v>2014</v>
      </c>
    </row>
    <row r="1911" spans="1:21" ht="48" hidden="1" x14ac:dyDescent="0.2">
      <c r="A1911">
        <v>2129</v>
      </c>
      <c r="B1911" s="3" t="s">
        <v>2130</v>
      </c>
      <c r="C1911" s="3" t="s">
        <v>6239</v>
      </c>
      <c r="D1911" s="6">
        <v>2000</v>
      </c>
      <c r="E1911" s="8">
        <v>236</v>
      </c>
      <c r="F1911" t="s">
        <v>8220</v>
      </c>
      <c r="G1911" t="s">
        <v>8223</v>
      </c>
      <c r="H1911" t="s">
        <v>8245</v>
      </c>
      <c r="I1911">
        <v>1457570100</v>
      </c>
      <c r="J1911">
        <v>1454978100</v>
      </c>
      <c r="K1911" t="b">
        <v>0</v>
      </c>
      <c r="L1911">
        <v>12</v>
      </c>
      <c r="M1911" t="b">
        <v>0</v>
      </c>
      <c r="N1911" t="s">
        <v>8280</v>
      </c>
      <c r="O1911">
        <f t="shared" si="150"/>
        <v>12</v>
      </c>
      <c r="P1911">
        <f t="shared" si="151"/>
        <v>19.670000000000002</v>
      </c>
      <c r="Q1911" s="11" t="s">
        <v>8331</v>
      </c>
      <c r="R1911" t="s">
        <v>8332</v>
      </c>
      <c r="S1911" s="15">
        <f t="shared" si="152"/>
        <v>42409.024305555555</v>
      </c>
      <c r="T1911" s="15">
        <f t="shared" si="153"/>
        <v>42439.024305555555</v>
      </c>
      <c r="U1911">
        <f t="shared" si="154"/>
        <v>2016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s="11" t="s">
        <v>8317</v>
      </c>
      <c r="R1912" t="s">
        <v>8346</v>
      </c>
      <c r="S1912" s="15">
        <f t="shared" si="152"/>
        <v>42264.963159722218</v>
      </c>
      <c r="T1912" s="15">
        <f t="shared" si="153"/>
        <v>42308.947916666672</v>
      </c>
      <c r="U1912">
        <f t="shared" si="154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s="11" t="s">
        <v>8317</v>
      </c>
      <c r="R1913" t="s">
        <v>8346</v>
      </c>
      <c r="S1913" s="15">
        <f t="shared" si="152"/>
        <v>41830.033958333333</v>
      </c>
      <c r="T1913" s="15">
        <f t="shared" si="153"/>
        <v>41860.033958333333</v>
      </c>
      <c r="U1913">
        <f t="shared" si="154"/>
        <v>2014</v>
      </c>
    </row>
    <row r="1914" spans="1:21" ht="32" hidden="1" x14ac:dyDescent="0.2">
      <c r="A1914">
        <v>2130</v>
      </c>
      <c r="B1914" s="3" t="s">
        <v>2131</v>
      </c>
      <c r="C1914" s="3" t="s">
        <v>6240</v>
      </c>
      <c r="D1914" s="6">
        <v>42000</v>
      </c>
      <c r="E1914" s="8">
        <v>85</v>
      </c>
      <c r="F1914" t="s">
        <v>8220</v>
      </c>
      <c r="G1914" t="s">
        <v>8223</v>
      </c>
      <c r="H1914" t="s">
        <v>8245</v>
      </c>
      <c r="I1914">
        <v>1408154663</v>
      </c>
      <c r="J1914">
        <v>1405130663</v>
      </c>
      <c r="K1914" t="b">
        <v>0</v>
      </c>
      <c r="L1914">
        <v>4</v>
      </c>
      <c r="M1914" t="b">
        <v>0</v>
      </c>
      <c r="N1914" t="s">
        <v>8280</v>
      </c>
      <c r="O1914">
        <f t="shared" si="150"/>
        <v>0</v>
      </c>
      <c r="P1914">
        <f t="shared" si="151"/>
        <v>21.25</v>
      </c>
      <c r="Q1914" s="11" t="s">
        <v>8331</v>
      </c>
      <c r="R1914" t="s">
        <v>8332</v>
      </c>
      <c r="S1914" s="15">
        <f t="shared" si="152"/>
        <v>41832.086377314816</v>
      </c>
      <c r="T1914" s="15">
        <f t="shared" si="153"/>
        <v>41867.086377314816</v>
      </c>
      <c r="U1914">
        <f t="shared" si="154"/>
        <v>2014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s="11" t="s">
        <v>8317</v>
      </c>
      <c r="R1915" t="s">
        <v>8346</v>
      </c>
      <c r="S1915" s="15">
        <f t="shared" si="152"/>
        <v>41890.511319444442</v>
      </c>
      <c r="T1915" s="15">
        <f t="shared" si="153"/>
        <v>41920.511319444442</v>
      </c>
      <c r="U1915">
        <f t="shared" si="154"/>
        <v>2014</v>
      </c>
    </row>
    <row r="1916" spans="1:21" ht="48" hidden="1" x14ac:dyDescent="0.2">
      <c r="A1916">
        <v>2131</v>
      </c>
      <c r="B1916" s="3" t="s">
        <v>2132</v>
      </c>
      <c r="C1916" s="3" t="s">
        <v>6241</v>
      </c>
      <c r="D1916" s="6">
        <v>500</v>
      </c>
      <c r="E1916" s="8">
        <v>25</v>
      </c>
      <c r="F1916" t="s">
        <v>8220</v>
      </c>
      <c r="G1916" t="s">
        <v>8223</v>
      </c>
      <c r="H1916" t="s">
        <v>8245</v>
      </c>
      <c r="I1916">
        <v>1436677091</v>
      </c>
      <c r="J1916">
        <v>1434085091</v>
      </c>
      <c r="K1916" t="b">
        <v>0</v>
      </c>
      <c r="L1916">
        <v>3</v>
      </c>
      <c r="M1916" t="b">
        <v>0</v>
      </c>
      <c r="N1916" t="s">
        <v>8280</v>
      </c>
      <c r="O1916">
        <f t="shared" si="150"/>
        <v>5</v>
      </c>
      <c r="P1916">
        <f t="shared" si="151"/>
        <v>8.33</v>
      </c>
      <c r="Q1916" s="11" t="s">
        <v>8331</v>
      </c>
      <c r="R1916" t="s">
        <v>8332</v>
      </c>
      <c r="S1916" s="15">
        <f t="shared" si="152"/>
        <v>42167.207071759258</v>
      </c>
      <c r="T1916" s="15">
        <f t="shared" si="153"/>
        <v>42197.207071759258</v>
      </c>
      <c r="U1916">
        <f t="shared" si="154"/>
        <v>2015</v>
      </c>
    </row>
    <row r="1917" spans="1:21" ht="48" hidden="1" x14ac:dyDescent="0.2">
      <c r="A1917">
        <v>2132</v>
      </c>
      <c r="B1917" s="3" t="s">
        <v>2133</v>
      </c>
      <c r="C1917" s="3" t="s">
        <v>6242</v>
      </c>
      <c r="D1917" s="6">
        <v>100000</v>
      </c>
      <c r="E1917" s="8">
        <v>2112.9899999999998</v>
      </c>
      <c r="F1917" t="s">
        <v>8220</v>
      </c>
      <c r="G1917" t="s">
        <v>8223</v>
      </c>
      <c r="H1917" t="s">
        <v>8245</v>
      </c>
      <c r="I1917">
        <v>1391427692</v>
      </c>
      <c r="J1917">
        <v>1388835692</v>
      </c>
      <c r="K1917" t="b">
        <v>0</v>
      </c>
      <c r="L1917">
        <v>99</v>
      </c>
      <c r="M1917" t="b">
        <v>0</v>
      </c>
      <c r="N1917" t="s">
        <v>8280</v>
      </c>
      <c r="O1917">
        <f t="shared" si="150"/>
        <v>2</v>
      </c>
      <c r="P1917">
        <f t="shared" si="151"/>
        <v>21.34</v>
      </c>
      <c r="Q1917" s="11" t="s">
        <v>8331</v>
      </c>
      <c r="R1917" t="s">
        <v>8332</v>
      </c>
      <c r="S1917" s="15">
        <f t="shared" si="152"/>
        <v>41643.487175925926</v>
      </c>
      <c r="T1917" s="15">
        <f t="shared" si="153"/>
        <v>41673.487175925926</v>
      </c>
      <c r="U1917">
        <f t="shared" si="154"/>
        <v>2014</v>
      </c>
    </row>
    <row r="1918" spans="1:21" ht="48" hidden="1" x14ac:dyDescent="0.2">
      <c r="A1918">
        <v>2133</v>
      </c>
      <c r="B1918" s="3" t="s">
        <v>2134</v>
      </c>
      <c r="C1918" s="3" t="s">
        <v>6243</v>
      </c>
      <c r="D1918" s="6">
        <v>1000</v>
      </c>
      <c r="E1918" s="8">
        <v>16</v>
      </c>
      <c r="F1918" t="s">
        <v>8220</v>
      </c>
      <c r="G1918" t="s">
        <v>8223</v>
      </c>
      <c r="H1918" t="s">
        <v>8245</v>
      </c>
      <c r="I1918">
        <v>1303628340</v>
      </c>
      <c r="J1918">
        <v>1300328399</v>
      </c>
      <c r="K1918" t="b">
        <v>0</v>
      </c>
      <c r="L1918">
        <v>3</v>
      </c>
      <c r="M1918" t="b">
        <v>0</v>
      </c>
      <c r="N1918" t="s">
        <v>8280</v>
      </c>
      <c r="O1918">
        <f t="shared" si="150"/>
        <v>2</v>
      </c>
      <c r="P1918">
        <f t="shared" si="151"/>
        <v>5.33</v>
      </c>
      <c r="Q1918" s="11" t="s">
        <v>8331</v>
      </c>
      <c r="R1918" t="s">
        <v>8332</v>
      </c>
      <c r="S1918" s="15">
        <f t="shared" si="152"/>
        <v>40619.097210648149</v>
      </c>
      <c r="T1918" s="15">
        <f t="shared" si="153"/>
        <v>40657.290972222225</v>
      </c>
      <c r="U1918">
        <f t="shared" si="154"/>
        <v>2011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s="11" t="s">
        <v>8317</v>
      </c>
      <c r="R1919" t="s">
        <v>8346</v>
      </c>
      <c r="S1919" s="15">
        <f t="shared" si="152"/>
        <v>42746.270057870366</v>
      </c>
      <c r="T1919" s="15">
        <f t="shared" si="153"/>
        <v>42776.270057870366</v>
      </c>
      <c r="U1919">
        <f t="shared" si="154"/>
        <v>2017</v>
      </c>
    </row>
    <row r="1920" spans="1:21" ht="48" hidden="1" x14ac:dyDescent="0.2">
      <c r="A1920">
        <v>2134</v>
      </c>
      <c r="B1920" s="3" t="s">
        <v>2135</v>
      </c>
      <c r="C1920" s="3" t="s">
        <v>6244</v>
      </c>
      <c r="D1920" s="6">
        <v>6000</v>
      </c>
      <c r="E1920" s="8">
        <v>104</v>
      </c>
      <c r="F1920" t="s">
        <v>8220</v>
      </c>
      <c r="G1920" t="s">
        <v>8223</v>
      </c>
      <c r="H1920" t="s">
        <v>8245</v>
      </c>
      <c r="I1920">
        <v>1367097391</v>
      </c>
      <c r="J1920">
        <v>1364505391</v>
      </c>
      <c r="K1920" t="b">
        <v>0</v>
      </c>
      <c r="L1920">
        <v>3</v>
      </c>
      <c r="M1920" t="b">
        <v>0</v>
      </c>
      <c r="N1920" t="s">
        <v>8280</v>
      </c>
      <c r="O1920">
        <f t="shared" si="150"/>
        <v>2</v>
      </c>
      <c r="P1920">
        <f t="shared" si="151"/>
        <v>34.67</v>
      </c>
      <c r="Q1920" s="11" t="s">
        <v>8331</v>
      </c>
      <c r="R1920" t="s">
        <v>8332</v>
      </c>
      <c r="S1920" s="15">
        <f t="shared" si="152"/>
        <v>41361.886469907404</v>
      </c>
      <c r="T1920" s="15">
        <f t="shared" si="153"/>
        <v>41391.886469907404</v>
      </c>
      <c r="U1920">
        <f t="shared" si="154"/>
        <v>2013</v>
      </c>
    </row>
    <row r="1921" spans="1:21" ht="48" hidden="1" x14ac:dyDescent="0.2">
      <c r="A1921">
        <v>2135</v>
      </c>
      <c r="B1921" s="3" t="s">
        <v>2136</v>
      </c>
      <c r="C1921" s="3" t="s">
        <v>6245</v>
      </c>
      <c r="D1921" s="6">
        <v>5000</v>
      </c>
      <c r="E1921" s="8">
        <v>478</v>
      </c>
      <c r="F1921" t="s">
        <v>8220</v>
      </c>
      <c r="G1921" t="s">
        <v>8223</v>
      </c>
      <c r="H1921" t="s">
        <v>8245</v>
      </c>
      <c r="I1921">
        <v>1349392033</v>
      </c>
      <c r="J1921">
        <v>1346800033</v>
      </c>
      <c r="K1921" t="b">
        <v>0</v>
      </c>
      <c r="L1921">
        <v>22</v>
      </c>
      <c r="M1921" t="b">
        <v>0</v>
      </c>
      <c r="N1921" t="s">
        <v>8280</v>
      </c>
      <c r="O1921">
        <f t="shared" si="150"/>
        <v>10</v>
      </c>
      <c r="P1921">
        <f t="shared" si="151"/>
        <v>21.73</v>
      </c>
      <c r="Q1921" s="11" t="s">
        <v>8331</v>
      </c>
      <c r="R1921" t="s">
        <v>8332</v>
      </c>
      <c r="S1921" s="15">
        <f t="shared" si="152"/>
        <v>41156.963344907403</v>
      </c>
      <c r="T1921" s="15">
        <f t="shared" si="153"/>
        <v>41186.963344907403</v>
      </c>
      <c r="U1921">
        <f t="shared" si="154"/>
        <v>2012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s="11" t="s">
        <v>8317</v>
      </c>
      <c r="R1922" t="s">
        <v>8346</v>
      </c>
      <c r="S1922" s="15">
        <f t="shared" si="152"/>
        <v>42270.875706018516</v>
      </c>
      <c r="T1922" s="15">
        <f t="shared" si="153"/>
        <v>42298.958333333328</v>
      </c>
      <c r="U1922">
        <f t="shared" si="154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si="154"/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ref="O1954:O2017" si="155">ROUND(E1954/D1954*100,0)</f>
        <v>198</v>
      </c>
      <c r="P1954">
        <f t="shared" ref="P1954:P2017" si="156">IFERROR(ROUND(E1954/L1954,2),0)</f>
        <v>101.86</v>
      </c>
      <c r="Q1954" s="11" t="s">
        <v>8317</v>
      </c>
      <c r="R1954" t="s">
        <v>8347</v>
      </c>
      <c r="S1954" s="15">
        <f t="shared" ref="S1954:S2017" si="157">(((J1954/60)/60)/24)+DATE(1970,1,1)</f>
        <v>41526.60665509259</v>
      </c>
      <c r="T1954" s="15">
        <f t="shared" ref="T1954:T2017" si="158">(((I1954/60)/60)/24)+DATE(1970,1,1)</f>
        <v>41563.60665509259</v>
      </c>
      <c r="U1954">
        <f t="shared" ref="U1954:U2017" si="159">YEAR(S:S)</f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s="11" t="s">
        <v>8317</v>
      </c>
      <c r="R1955" t="s">
        <v>8347</v>
      </c>
      <c r="S1955" s="15">
        <f t="shared" si="157"/>
        <v>40941.199826388889</v>
      </c>
      <c r="T1955" s="15">
        <f t="shared" si="158"/>
        <v>40970.125</v>
      </c>
      <c r="U1955">
        <f t="shared" si="159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s="11" t="s">
        <v>8317</v>
      </c>
      <c r="R1956" t="s">
        <v>8347</v>
      </c>
      <c r="S1956" s="15">
        <f t="shared" si="157"/>
        <v>42394.580740740741</v>
      </c>
      <c r="T1956" s="15">
        <f t="shared" si="158"/>
        <v>42441.208333333328</v>
      </c>
      <c r="U1956">
        <f t="shared" si="159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s="11" t="s">
        <v>8317</v>
      </c>
      <c r="R1957" t="s">
        <v>8347</v>
      </c>
      <c r="S1957" s="15">
        <f t="shared" si="157"/>
        <v>41020.271770833337</v>
      </c>
      <c r="T1957" s="15">
        <f t="shared" si="158"/>
        <v>41052.791666666664</v>
      </c>
      <c r="U1957">
        <f t="shared" si="159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s="11" t="s">
        <v>8317</v>
      </c>
      <c r="R1958" t="s">
        <v>8347</v>
      </c>
      <c r="S1958" s="15">
        <f t="shared" si="157"/>
        <v>42067.923668981486</v>
      </c>
      <c r="T1958" s="15">
        <f t="shared" si="158"/>
        <v>42112.882002314815</v>
      </c>
      <c r="U1958">
        <f t="shared" si="159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s="11" t="s">
        <v>8317</v>
      </c>
      <c r="R1959" t="s">
        <v>8347</v>
      </c>
      <c r="S1959" s="15">
        <f t="shared" si="157"/>
        <v>41179.098530092589</v>
      </c>
      <c r="T1959" s="15">
        <f t="shared" si="158"/>
        <v>41209.098530092589</v>
      </c>
      <c r="U1959">
        <f t="shared" si="159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s="11" t="s">
        <v>8317</v>
      </c>
      <c r="R1960" t="s">
        <v>8347</v>
      </c>
      <c r="S1960" s="15">
        <f t="shared" si="157"/>
        <v>41326.987974537034</v>
      </c>
      <c r="T1960" s="15">
        <f t="shared" si="158"/>
        <v>41356.94630787037</v>
      </c>
      <c r="U1960">
        <f t="shared" si="159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s="11" t="s">
        <v>8317</v>
      </c>
      <c r="R1961" t="s">
        <v>8347</v>
      </c>
      <c r="S1961" s="15">
        <f t="shared" si="157"/>
        <v>41871.845601851855</v>
      </c>
      <c r="T1961" s="15">
        <f t="shared" si="158"/>
        <v>41913</v>
      </c>
      <c r="U1961">
        <f t="shared" si="159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s="11" t="s">
        <v>8317</v>
      </c>
      <c r="R1962" t="s">
        <v>8347</v>
      </c>
      <c r="S1962" s="15">
        <f t="shared" si="157"/>
        <v>41964.362743055557</v>
      </c>
      <c r="T1962" s="15">
        <f t="shared" si="158"/>
        <v>41994.362743055557</v>
      </c>
      <c r="U1962">
        <f t="shared" si="159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s="11" t="s">
        <v>8317</v>
      </c>
      <c r="R1963" t="s">
        <v>8347</v>
      </c>
      <c r="S1963" s="15">
        <f t="shared" si="157"/>
        <v>41148.194641203707</v>
      </c>
      <c r="T1963" s="15">
        <f t="shared" si="158"/>
        <v>41188.165972222225</v>
      </c>
      <c r="U1963">
        <f t="shared" si="159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s="11" t="s">
        <v>8317</v>
      </c>
      <c r="R1964" t="s">
        <v>8347</v>
      </c>
      <c r="S1964" s="15">
        <f t="shared" si="157"/>
        <v>41742.780509259261</v>
      </c>
      <c r="T1964" s="15">
        <f t="shared" si="158"/>
        <v>41772.780509259261</v>
      </c>
      <c r="U1964">
        <f t="shared" si="159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 s="11" t="s">
        <v>8317</v>
      </c>
      <c r="R1965" t="s">
        <v>8347</v>
      </c>
      <c r="S1965" s="15">
        <f t="shared" si="157"/>
        <v>41863.429791666669</v>
      </c>
      <c r="T1965" s="15">
        <f t="shared" si="158"/>
        <v>41898.429791666669</v>
      </c>
      <c r="U1965">
        <f t="shared" si="159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s="11" t="s">
        <v>8317</v>
      </c>
      <c r="R1966" t="s">
        <v>8347</v>
      </c>
      <c r="S1966" s="15">
        <f t="shared" si="157"/>
        <v>42452.272824074069</v>
      </c>
      <c r="T1966" s="15">
        <f t="shared" si="158"/>
        <v>42482.272824074069</v>
      </c>
      <c r="U1966">
        <f t="shared" si="159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s="11" t="s">
        <v>8317</v>
      </c>
      <c r="R1967" t="s">
        <v>8347</v>
      </c>
      <c r="S1967" s="15">
        <f t="shared" si="157"/>
        <v>40898.089236111111</v>
      </c>
      <c r="T1967" s="15">
        <f t="shared" si="158"/>
        <v>40920.041666666664</v>
      </c>
      <c r="U1967">
        <f t="shared" si="159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s="11" t="s">
        <v>8317</v>
      </c>
      <c r="R1968" t="s">
        <v>8347</v>
      </c>
      <c r="S1968" s="15">
        <f t="shared" si="157"/>
        <v>41835.540486111109</v>
      </c>
      <c r="T1968" s="15">
        <f t="shared" si="158"/>
        <v>41865.540486111109</v>
      </c>
      <c r="U1968">
        <f t="shared" si="159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s="11" t="s">
        <v>8317</v>
      </c>
      <c r="R1969" t="s">
        <v>8347</v>
      </c>
      <c r="S1969" s="15">
        <f t="shared" si="157"/>
        <v>41730.663530092592</v>
      </c>
      <c r="T1969" s="15">
        <f t="shared" si="158"/>
        <v>41760.663530092592</v>
      </c>
      <c r="U1969">
        <f t="shared" si="159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s="11" t="s">
        <v>8317</v>
      </c>
      <c r="R1970" t="s">
        <v>8347</v>
      </c>
      <c r="S1970" s="15">
        <f t="shared" si="157"/>
        <v>42676.586979166663</v>
      </c>
      <c r="T1970" s="15">
        <f t="shared" si="158"/>
        <v>42707.628645833334</v>
      </c>
      <c r="U1970">
        <f t="shared" si="159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 s="11" t="s">
        <v>8317</v>
      </c>
      <c r="R1971" t="s">
        <v>8347</v>
      </c>
      <c r="S1971" s="15">
        <f t="shared" si="157"/>
        <v>42557.792453703703</v>
      </c>
      <c r="T1971" s="15">
        <f t="shared" si="158"/>
        <v>42587.792453703703</v>
      </c>
      <c r="U1971">
        <f t="shared" si="159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s="11" t="s">
        <v>8317</v>
      </c>
      <c r="R1972" t="s">
        <v>8347</v>
      </c>
      <c r="S1972" s="15">
        <f t="shared" si="157"/>
        <v>41324.193298611113</v>
      </c>
      <c r="T1972" s="15">
        <f t="shared" si="158"/>
        <v>41384.151631944449</v>
      </c>
      <c r="U1972">
        <f t="shared" si="159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s="11" t="s">
        <v>8317</v>
      </c>
      <c r="R1973" t="s">
        <v>8347</v>
      </c>
      <c r="S1973" s="15">
        <f t="shared" si="157"/>
        <v>41561.500706018516</v>
      </c>
      <c r="T1973" s="15">
        <f t="shared" si="158"/>
        <v>41593.166666666664</v>
      </c>
      <c r="U1973">
        <f t="shared" si="159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s="11" t="s">
        <v>8317</v>
      </c>
      <c r="R1974" t="s">
        <v>8347</v>
      </c>
      <c r="S1974" s="15">
        <f t="shared" si="157"/>
        <v>41201.012083333335</v>
      </c>
      <c r="T1974" s="15">
        <f t="shared" si="158"/>
        <v>41231.053749999999</v>
      </c>
      <c r="U1974">
        <f t="shared" si="159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s="11" t="s">
        <v>8317</v>
      </c>
      <c r="R1975" t="s">
        <v>8347</v>
      </c>
      <c r="S1975" s="15">
        <f t="shared" si="157"/>
        <v>42549.722962962958</v>
      </c>
      <c r="T1975" s="15">
        <f t="shared" si="158"/>
        <v>42588.291666666672</v>
      </c>
      <c r="U1975">
        <f t="shared" si="159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 s="11" t="s">
        <v>8317</v>
      </c>
      <c r="R1976" t="s">
        <v>8347</v>
      </c>
      <c r="S1976" s="15">
        <f t="shared" si="157"/>
        <v>41445.334131944444</v>
      </c>
      <c r="T1976" s="15">
        <f t="shared" si="158"/>
        <v>41505.334131944444</v>
      </c>
      <c r="U1976">
        <f t="shared" si="159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s="11" t="s">
        <v>8317</v>
      </c>
      <c r="R1977" t="s">
        <v>8347</v>
      </c>
      <c r="S1977" s="15">
        <f t="shared" si="157"/>
        <v>41313.755219907405</v>
      </c>
      <c r="T1977" s="15">
        <f t="shared" si="158"/>
        <v>41343.755219907405</v>
      </c>
      <c r="U1977">
        <f t="shared" si="159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 s="11" t="s">
        <v>8317</v>
      </c>
      <c r="R1978" t="s">
        <v>8347</v>
      </c>
      <c r="S1978" s="15">
        <f t="shared" si="157"/>
        <v>41438.899594907409</v>
      </c>
      <c r="T1978" s="15">
        <f t="shared" si="158"/>
        <v>41468.899594907409</v>
      </c>
      <c r="U1978">
        <f t="shared" si="159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s="11" t="s">
        <v>8317</v>
      </c>
      <c r="R1979" t="s">
        <v>8347</v>
      </c>
      <c r="S1979" s="15">
        <f t="shared" si="157"/>
        <v>42311.216898148152</v>
      </c>
      <c r="T1979" s="15">
        <f t="shared" si="158"/>
        <v>42357.332638888889</v>
      </c>
      <c r="U1979">
        <f t="shared" si="159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s="11" t="s">
        <v>8317</v>
      </c>
      <c r="R1980" t="s">
        <v>8347</v>
      </c>
      <c r="S1980" s="15">
        <f t="shared" si="157"/>
        <v>41039.225601851853</v>
      </c>
      <c r="T1980" s="15">
        <f t="shared" si="158"/>
        <v>41072.291666666664</v>
      </c>
      <c r="U1980">
        <f t="shared" si="159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s="11" t="s">
        <v>8317</v>
      </c>
      <c r="R1981" t="s">
        <v>8347</v>
      </c>
      <c r="S1981" s="15">
        <f t="shared" si="157"/>
        <v>42290.460023148145</v>
      </c>
      <c r="T1981" s="15">
        <f t="shared" si="158"/>
        <v>42327.207638888889</v>
      </c>
      <c r="U1981">
        <f t="shared" si="159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s="11" t="s">
        <v>8317</v>
      </c>
      <c r="R1982" t="s">
        <v>8347</v>
      </c>
      <c r="S1982" s="15">
        <f t="shared" si="157"/>
        <v>42423.542384259257</v>
      </c>
      <c r="T1982" s="15">
        <f t="shared" si="158"/>
        <v>42463.500717592593</v>
      </c>
      <c r="U1982">
        <f t="shared" si="159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s="11" t="s">
        <v>8336</v>
      </c>
      <c r="R1983" t="s">
        <v>8348</v>
      </c>
      <c r="S1983" s="15">
        <f t="shared" si="157"/>
        <v>41799.725289351853</v>
      </c>
      <c r="T1983" s="15">
        <f t="shared" si="158"/>
        <v>41829.725289351853</v>
      </c>
      <c r="U1983">
        <f t="shared" si="159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s="11" t="s">
        <v>8336</v>
      </c>
      <c r="R1984" t="s">
        <v>8348</v>
      </c>
      <c r="S1984" s="15">
        <f t="shared" si="157"/>
        <v>42678.586655092593</v>
      </c>
      <c r="T1984" s="15">
        <f t="shared" si="158"/>
        <v>42708.628321759257</v>
      </c>
      <c r="U1984">
        <f t="shared" si="159"/>
        <v>2016</v>
      </c>
    </row>
    <row r="1985" spans="1:21" ht="48" hidden="1" x14ac:dyDescent="0.2">
      <c r="A1985">
        <v>2136</v>
      </c>
      <c r="B1985" s="3" t="s">
        <v>2137</v>
      </c>
      <c r="C1985" s="3" t="s">
        <v>6246</v>
      </c>
      <c r="D1985" s="6">
        <v>80000</v>
      </c>
      <c r="E1985" s="8">
        <v>47.69</v>
      </c>
      <c r="F1985" t="s">
        <v>8220</v>
      </c>
      <c r="G1985" t="s">
        <v>8223</v>
      </c>
      <c r="H1985" t="s">
        <v>8245</v>
      </c>
      <c r="I1985">
        <v>1382184786</v>
      </c>
      <c r="J1985">
        <v>1379592786</v>
      </c>
      <c r="K1985" t="b">
        <v>0</v>
      </c>
      <c r="L1985">
        <v>4</v>
      </c>
      <c r="M1985" t="b">
        <v>0</v>
      </c>
      <c r="N1985" t="s">
        <v>8280</v>
      </c>
      <c r="O1985">
        <f t="shared" si="155"/>
        <v>0</v>
      </c>
      <c r="P1985">
        <f t="shared" si="156"/>
        <v>11.92</v>
      </c>
      <c r="Q1985" s="11" t="s">
        <v>8331</v>
      </c>
      <c r="R1985" t="s">
        <v>8332</v>
      </c>
      <c r="S1985" s="15">
        <f t="shared" si="157"/>
        <v>41536.509097222224</v>
      </c>
      <c r="T1985" s="15">
        <f t="shared" si="158"/>
        <v>41566.509097222224</v>
      </c>
      <c r="U1985">
        <f t="shared" si="159"/>
        <v>2013</v>
      </c>
    </row>
    <row r="1986" spans="1:21" ht="48" hidden="1" x14ac:dyDescent="0.2">
      <c r="A1986">
        <v>2139</v>
      </c>
      <c r="B1986" s="3" t="s">
        <v>2140</v>
      </c>
      <c r="C1986" s="3" t="s">
        <v>6249</v>
      </c>
      <c r="D1986" s="6">
        <v>30000</v>
      </c>
      <c r="E1986" s="8">
        <v>1626</v>
      </c>
      <c r="F1986" t="s">
        <v>8220</v>
      </c>
      <c r="G1986" t="s">
        <v>8223</v>
      </c>
      <c r="H1986" t="s">
        <v>8245</v>
      </c>
      <c r="I1986">
        <v>1478196008</v>
      </c>
      <c r="J1986">
        <v>1475604008</v>
      </c>
      <c r="K1986" t="b">
        <v>0</v>
      </c>
      <c r="L1986">
        <v>56</v>
      </c>
      <c r="M1986" t="b">
        <v>0</v>
      </c>
      <c r="N1986" t="s">
        <v>8280</v>
      </c>
      <c r="O1986">
        <f t="shared" si="155"/>
        <v>5</v>
      </c>
      <c r="P1986">
        <f t="shared" si="156"/>
        <v>29.04</v>
      </c>
      <c r="Q1986" s="11" t="s">
        <v>8331</v>
      </c>
      <c r="R1986" t="s">
        <v>8332</v>
      </c>
      <c r="S1986" s="15">
        <f t="shared" si="157"/>
        <v>42647.750092592592</v>
      </c>
      <c r="T1986" s="15">
        <f t="shared" si="158"/>
        <v>42677.750092592592</v>
      </c>
      <c r="U1986">
        <f t="shared" si="159"/>
        <v>2016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si="159"/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48" hidden="1" x14ac:dyDescent="0.2">
      <c r="A1990">
        <v>2140</v>
      </c>
      <c r="B1990" s="3" t="s">
        <v>2141</v>
      </c>
      <c r="C1990" s="3" t="s">
        <v>6250</v>
      </c>
      <c r="D1990" s="6">
        <v>500000</v>
      </c>
      <c r="E1990" s="8">
        <v>560</v>
      </c>
      <c r="F1990" t="s">
        <v>8220</v>
      </c>
      <c r="G1990" t="s">
        <v>8223</v>
      </c>
      <c r="H1990" t="s">
        <v>8245</v>
      </c>
      <c r="I1990">
        <v>1357934424</v>
      </c>
      <c r="J1990">
        <v>1355342424</v>
      </c>
      <c r="K1990" t="b">
        <v>0</v>
      </c>
      <c r="L1990">
        <v>11</v>
      </c>
      <c r="M1990" t="b">
        <v>0</v>
      </c>
      <c r="N1990" t="s">
        <v>8280</v>
      </c>
      <c r="O1990">
        <f t="shared" si="155"/>
        <v>0</v>
      </c>
      <c r="P1990">
        <f t="shared" si="156"/>
        <v>50.91</v>
      </c>
      <c r="Q1990" s="11" t="s">
        <v>8331</v>
      </c>
      <c r="R1990" t="s">
        <v>8332</v>
      </c>
      <c r="S1990" s="15">
        <f t="shared" si="157"/>
        <v>41255.833611111113</v>
      </c>
      <c r="T1990" s="15">
        <f t="shared" si="158"/>
        <v>41285.833611111113</v>
      </c>
      <c r="U1990">
        <f t="shared" si="159"/>
        <v>2012</v>
      </c>
    </row>
    <row r="1991" spans="1:21" ht="48" hidden="1" x14ac:dyDescent="0.2">
      <c r="A1991">
        <v>2141</v>
      </c>
      <c r="B1991" s="3" t="s">
        <v>2142</v>
      </c>
      <c r="C1991" s="3" t="s">
        <v>6251</v>
      </c>
      <c r="D1991" s="6">
        <v>15000</v>
      </c>
      <c r="E1991" s="8">
        <v>0</v>
      </c>
      <c r="F1991" t="s">
        <v>8220</v>
      </c>
      <c r="G1991" t="s">
        <v>8223</v>
      </c>
      <c r="H1991" t="s">
        <v>8245</v>
      </c>
      <c r="I1991">
        <v>1415947159</v>
      </c>
      <c r="J1991">
        <v>1413351559</v>
      </c>
      <c r="K1991" t="b">
        <v>0</v>
      </c>
      <c r="L1991">
        <v>0</v>
      </c>
      <c r="M1991" t="b">
        <v>0</v>
      </c>
      <c r="N1991" t="s">
        <v>8280</v>
      </c>
      <c r="O1991">
        <f t="shared" si="155"/>
        <v>0</v>
      </c>
      <c r="P1991">
        <f t="shared" si="156"/>
        <v>0</v>
      </c>
      <c r="Q1991" s="11" t="s">
        <v>8331</v>
      </c>
      <c r="R1991" t="s">
        <v>8332</v>
      </c>
      <c r="S1991" s="15">
        <f t="shared" si="157"/>
        <v>41927.235636574071</v>
      </c>
      <c r="T1991" s="15">
        <f t="shared" si="158"/>
        <v>41957.277303240742</v>
      </c>
      <c r="U1991">
        <f t="shared" si="159"/>
        <v>2014</v>
      </c>
    </row>
    <row r="1992" spans="1:21" ht="48" hidden="1" x14ac:dyDescent="0.2">
      <c r="A1992">
        <v>2143</v>
      </c>
      <c r="B1992" s="3" t="s">
        <v>2144</v>
      </c>
      <c r="C1992" s="3" t="s">
        <v>6253</v>
      </c>
      <c r="D1992" s="6">
        <v>2000</v>
      </c>
      <c r="E1992" s="8">
        <v>225</v>
      </c>
      <c r="F1992" t="s">
        <v>8220</v>
      </c>
      <c r="G1992" t="s">
        <v>8223</v>
      </c>
      <c r="H1992" t="s">
        <v>8245</v>
      </c>
      <c r="I1992">
        <v>1279738800</v>
      </c>
      <c r="J1992">
        <v>1275599812</v>
      </c>
      <c r="K1992" t="b">
        <v>0</v>
      </c>
      <c r="L1992">
        <v>5</v>
      </c>
      <c r="M1992" t="b">
        <v>0</v>
      </c>
      <c r="N1992" t="s">
        <v>8280</v>
      </c>
      <c r="O1992">
        <f t="shared" si="155"/>
        <v>11</v>
      </c>
      <c r="P1992">
        <f t="shared" si="156"/>
        <v>45</v>
      </c>
      <c r="Q1992" s="11" t="s">
        <v>8331</v>
      </c>
      <c r="R1992" t="s">
        <v>8332</v>
      </c>
      <c r="S1992" s="15">
        <f t="shared" si="157"/>
        <v>40332.886712962965</v>
      </c>
      <c r="T1992" s="15">
        <f t="shared" si="158"/>
        <v>40380.791666666664</v>
      </c>
      <c r="U1992">
        <f t="shared" si="159"/>
        <v>2010</v>
      </c>
    </row>
    <row r="1993" spans="1:21" ht="32" hidden="1" x14ac:dyDescent="0.2">
      <c r="A1993">
        <v>2144</v>
      </c>
      <c r="B1993" s="3" t="s">
        <v>2145</v>
      </c>
      <c r="C1993" s="3" t="s">
        <v>6254</v>
      </c>
      <c r="D1993" s="6">
        <v>35500</v>
      </c>
      <c r="E1993" s="8">
        <v>607</v>
      </c>
      <c r="F1993" t="s">
        <v>8220</v>
      </c>
      <c r="G1993" t="s">
        <v>8223</v>
      </c>
      <c r="H1993" t="s">
        <v>8245</v>
      </c>
      <c r="I1993">
        <v>1379164040</v>
      </c>
      <c r="J1993">
        <v>1376399240</v>
      </c>
      <c r="K1993" t="b">
        <v>0</v>
      </c>
      <c r="L1993">
        <v>24</v>
      </c>
      <c r="M1993" t="b">
        <v>0</v>
      </c>
      <c r="N1993" t="s">
        <v>8280</v>
      </c>
      <c r="O1993">
        <f t="shared" si="155"/>
        <v>2</v>
      </c>
      <c r="P1993">
        <f t="shared" si="156"/>
        <v>25.29</v>
      </c>
      <c r="Q1993" s="11" t="s">
        <v>8331</v>
      </c>
      <c r="R1993" t="s">
        <v>8332</v>
      </c>
      <c r="S1993" s="15">
        <f t="shared" si="157"/>
        <v>41499.546759259261</v>
      </c>
      <c r="T1993" s="15">
        <f t="shared" si="158"/>
        <v>41531.546759259261</v>
      </c>
      <c r="U1993">
        <f t="shared" si="159"/>
        <v>2013</v>
      </c>
    </row>
    <row r="1994" spans="1:21" ht="48" hidden="1" x14ac:dyDescent="0.2">
      <c r="A1994">
        <v>2145</v>
      </c>
      <c r="B1994" s="3" t="s">
        <v>2146</v>
      </c>
      <c r="C1994" s="3" t="s">
        <v>6255</v>
      </c>
      <c r="D1994" s="6">
        <v>15000</v>
      </c>
      <c r="E1994" s="8">
        <v>4565</v>
      </c>
      <c r="F1994" t="s">
        <v>8220</v>
      </c>
      <c r="G1994" t="s">
        <v>8223</v>
      </c>
      <c r="H1994" t="s">
        <v>8245</v>
      </c>
      <c r="I1994">
        <v>1385534514</v>
      </c>
      <c r="J1994">
        <v>1382938914</v>
      </c>
      <c r="K1994" t="b">
        <v>0</v>
      </c>
      <c r="L1994">
        <v>89</v>
      </c>
      <c r="M1994" t="b">
        <v>0</v>
      </c>
      <c r="N1994" t="s">
        <v>8280</v>
      </c>
      <c r="O1994">
        <f t="shared" si="155"/>
        <v>30</v>
      </c>
      <c r="P1994">
        <f t="shared" si="156"/>
        <v>51.29</v>
      </c>
      <c r="Q1994" s="11" t="s">
        <v>8331</v>
      </c>
      <c r="R1994" t="s">
        <v>8332</v>
      </c>
      <c r="S1994" s="15">
        <f t="shared" si="157"/>
        <v>41575.237430555557</v>
      </c>
      <c r="T1994" s="15">
        <f t="shared" si="158"/>
        <v>41605.279097222221</v>
      </c>
      <c r="U1994">
        <f t="shared" si="159"/>
        <v>2013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hidden="1" x14ac:dyDescent="0.2">
      <c r="A1996">
        <v>2146</v>
      </c>
      <c r="B1996" s="3" t="s">
        <v>2147</v>
      </c>
      <c r="C1996" s="3" t="s">
        <v>6256</v>
      </c>
      <c r="D1996" s="6">
        <v>5000</v>
      </c>
      <c r="E1996" s="8">
        <v>1</v>
      </c>
      <c r="F1996" t="s">
        <v>8220</v>
      </c>
      <c r="G1996" t="s">
        <v>8223</v>
      </c>
      <c r="H1996" t="s">
        <v>8245</v>
      </c>
      <c r="I1996">
        <v>1455207510</v>
      </c>
      <c r="J1996">
        <v>1453997910</v>
      </c>
      <c r="K1996" t="b">
        <v>0</v>
      </c>
      <c r="L1996">
        <v>1</v>
      </c>
      <c r="M1996" t="b">
        <v>0</v>
      </c>
      <c r="N1996" t="s">
        <v>8280</v>
      </c>
      <c r="O1996">
        <f t="shared" si="155"/>
        <v>0</v>
      </c>
      <c r="P1996">
        <f t="shared" si="156"/>
        <v>1</v>
      </c>
      <c r="Q1996" s="11" t="s">
        <v>8331</v>
      </c>
      <c r="R1996" t="s">
        <v>8332</v>
      </c>
      <c r="S1996" s="15">
        <f t="shared" si="157"/>
        <v>42397.679513888885</v>
      </c>
      <c r="T1996" s="15">
        <f t="shared" si="158"/>
        <v>42411.679513888885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16" hidden="1" x14ac:dyDescent="0.2">
      <c r="A1998">
        <v>2147</v>
      </c>
      <c r="B1998" s="3" t="s">
        <v>2148</v>
      </c>
      <c r="C1998" s="3" t="s">
        <v>6257</v>
      </c>
      <c r="D1998" s="6">
        <v>390000</v>
      </c>
      <c r="E1998" s="8">
        <v>2716</v>
      </c>
      <c r="F1998" t="s">
        <v>8220</v>
      </c>
      <c r="G1998" t="s">
        <v>8223</v>
      </c>
      <c r="H1998" t="s">
        <v>8245</v>
      </c>
      <c r="I1998">
        <v>1416125148</v>
      </c>
      <c r="J1998">
        <v>1413356748</v>
      </c>
      <c r="K1998" t="b">
        <v>0</v>
      </c>
      <c r="L1998">
        <v>55</v>
      </c>
      <c r="M1998" t="b">
        <v>0</v>
      </c>
      <c r="N1998" t="s">
        <v>8280</v>
      </c>
      <c r="O1998">
        <f t="shared" si="155"/>
        <v>1</v>
      </c>
      <c r="P1998">
        <f t="shared" si="156"/>
        <v>49.38</v>
      </c>
      <c r="Q1998" s="11" t="s">
        <v>8331</v>
      </c>
      <c r="R1998" t="s">
        <v>8332</v>
      </c>
      <c r="S1998" s="15">
        <f t="shared" si="157"/>
        <v>41927.295694444445</v>
      </c>
      <c r="T1998" s="15">
        <f t="shared" si="158"/>
        <v>41959.337361111116</v>
      </c>
      <c r="U1998">
        <f t="shared" si="159"/>
        <v>2014</v>
      </c>
    </row>
    <row r="1999" spans="1:21" ht="48" hidden="1" x14ac:dyDescent="0.2">
      <c r="A1999">
        <v>2149</v>
      </c>
      <c r="B1999" s="3" t="s">
        <v>2150</v>
      </c>
      <c r="C1999" s="3" t="s">
        <v>6259</v>
      </c>
      <c r="D1999" s="6">
        <v>2000</v>
      </c>
      <c r="E1999" s="8">
        <v>0</v>
      </c>
      <c r="F1999" t="s">
        <v>8220</v>
      </c>
      <c r="G1999" t="s">
        <v>8223</v>
      </c>
      <c r="H1999" t="s">
        <v>8245</v>
      </c>
      <c r="I1999">
        <v>1280534400</v>
      </c>
      <c r="J1999">
        <v>1277512556</v>
      </c>
      <c r="K1999" t="b">
        <v>0</v>
      </c>
      <c r="L1999">
        <v>0</v>
      </c>
      <c r="M1999" t="b">
        <v>0</v>
      </c>
      <c r="N1999" t="s">
        <v>8280</v>
      </c>
      <c r="O1999">
        <f t="shared" si="155"/>
        <v>0</v>
      </c>
      <c r="P1999">
        <f t="shared" si="156"/>
        <v>0</v>
      </c>
      <c r="Q1999" s="11" t="s">
        <v>8331</v>
      </c>
      <c r="R1999" t="s">
        <v>8332</v>
      </c>
      <c r="S1999" s="15">
        <f t="shared" si="157"/>
        <v>40355.024953703702</v>
      </c>
      <c r="T1999" s="15">
        <f t="shared" si="158"/>
        <v>40390</v>
      </c>
      <c r="U1999">
        <f t="shared" si="159"/>
        <v>2010</v>
      </c>
    </row>
    <row r="2000" spans="1:21" ht="48" hidden="1" x14ac:dyDescent="0.2">
      <c r="A2000">
        <v>2151</v>
      </c>
      <c r="B2000" s="3" t="s">
        <v>2152</v>
      </c>
      <c r="C2000" s="3" t="s">
        <v>6261</v>
      </c>
      <c r="D2000" s="6">
        <v>45000</v>
      </c>
      <c r="E2000" s="8">
        <v>118</v>
      </c>
      <c r="F2000" t="s">
        <v>8220</v>
      </c>
      <c r="G2000" t="s">
        <v>8223</v>
      </c>
      <c r="H2000" t="s">
        <v>8245</v>
      </c>
      <c r="I2000">
        <v>1467231614</v>
      </c>
      <c r="J2000">
        <v>1464639614</v>
      </c>
      <c r="K2000" t="b">
        <v>0</v>
      </c>
      <c r="L2000">
        <v>6</v>
      </c>
      <c r="M2000" t="b">
        <v>0</v>
      </c>
      <c r="N2000" t="s">
        <v>8280</v>
      </c>
      <c r="O2000">
        <f t="shared" si="155"/>
        <v>0</v>
      </c>
      <c r="P2000">
        <f t="shared" si="156"/>
        <v>19.670000000000002</v>
      </c>
      <c r="Q2000" s="11" t="s">
        <v>8331</v>
      </c>
      <c r="R2000" t="s">
        <v>8332</v>
      </c>
      <c r="S2000" s="15">
        <f t="shared" si="157"/>
        <v>42520.847384259265</v>
      </c>
      <c r="T2000" s="15">
        <f t="shared" si="158"/>
        <v>42550.847384259265</v>
      </c>
      <c r="U2000">
        <f t="shared" si="159"/>
        <v>2016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ref="O2018:O2081" si="160">ROUND(E2018/D2018*100,0)</f>
        <v>922</v>
      </c>
      <c r="P2018">
        <f t="shared" ref="P2018:P2081" si="161">IFERROR(ROUND(E2018/L2018,2),0)</f>
        <v>192.39</v>
      </c>
      <c r="Q2018" s="11" t="s">
        <v>8317</v>
      </c>
      <c r="R2018" t="s">
        <v>8347</v>
      </c>
      <c r="S2018" s="15">
        <f t="shared" ref="S2018:S2081" si="162">(((J2018/60)/60)/24)+DATE(1970,1,1)</f>
        <v>41312.88077546296</v>
      </c>
      <c r="T2018" s="15">
        <f t="shared" ref="T2018:T2081" si="163">(((I2018/60)/60)/24)+DATE(1970,1,1)</f>
        <v>41342.88077546296</v>
      </c>
      <c r="U2018">
        <f t="shared" ref="U2018:U2081" si="164">YEAR(S:S)</f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s="11" t="s">
        <v>8317</v>
      </c>
      <c r="R2019" t="s">
        <v>8347</v>
      </c>
      <c r="S2019" s="15">
        <f t="shared" si="162"/>
        <v>40961.057349537034</v>
      </c>
      <c r="T2019" s="15">
        <f t="shared" si="163"/>
        <v>40992.166666666664</v>
      </c>
      <c r="U2019">
        <f t="shared" si="164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s="11" t="s">
        <v>8317</v>
      </c>
      <c r="R2020" t="s">
        <v>8347</v>
      </c>
      <c r="S2020" s="15">
        <f t="shared" si="162"/>
        <v>42199.365844907406</v>
      </c>
      <c r="T2020" s="15">
        <f t="shared" si="163"/>
        <v>42229.365844907406</v>
      </c>
      <c r="U2020">
        <f t="shared" si="164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s="11" t="s">
        <v>8317</v>
      </c>
      <c r="R2021" t="s">
        <v>8347</v>
      </c>
      <c r="S2021" s="15">
        <f t="shared" si="162"/>
        <v>42605.70857638889</v>
      </c>
      <c r="T2021" s="15">
        <f t="shared" si="163"/>
        <v>42635.70857638889</v>
      </c>
      <c r="U2021">
        <f t="shared" si="164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s="11" t="s">
        <v>8317</v>
      </c>
      <c r="R2022" t="s">
        <v>8347</v>
      </c>
      <c r="S2022" s="15">
        <f t="shared" si="162"/>
        <v>41737.097499999996</v>
      </c>
      <c r="T2022" s="15">
        <f t="shared" si="163"/>
        <v>41773.961111111108</v>
      </c>
      <c r="U2022">
        <f t="shared" si="164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s="11" t="s">
        <v>8317</v>
      </c>
      <c r="R2023" t="s">
        <v>8347</v>
      </c>
      <c r="S2023" s="15">
        <f t="shared" si="162"/>
        <v>41861.070567129631</v>
      </c>
      <c r="T2023" s="15">
        <f t="shared" si="163"/>
        <v>41906.070567129631</v>
      </c>
      <c r="U2023">
        <f t="shared" si="164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s="11" t="s">
        <v>8317</v>
      </c>
      <c r="R2024" t="s">
        <v>8347</v>
      </c>
      <c r="S2024" s="15">
        <f t="shared" si="162"/>
        <v>42502.569120370375</v>
      </c>
      <c r="T2024" s="15">
        <f t="shared" si="163"/>
        <v>42532.569120370375</v>
      </c>
      <c r="U2024">
        <f t="shared" si="164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s="11" t="s">
        <v>8317</v>
      </c>
      <c r="R2025" t="s">
        <v>8347</v>
      </c>
      <c r="S2025" s="15">
        <f t="shared" si="162"/>
        <v>42136.420752314814</v>
      </c>
      <c r="T2025" s="15">
        <f t="shared" si="163"/>
        <v>42166.420752314814</v>
      </c>
      <c r="U2025">
        <f t="shared" si="164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s="11" t="s">
        <v>8317</v>
      </c>
      <c r="R2026" t="s">
        <v>8347</v>
      </c>
      <c r="S2026" s="15">
        <f t="shared" si="162"/>
        <v>41099.966944444444</v>
      </c>
      <c r="T2026" s="15">
        <f t="shared" si="163"/>
        <v>41134.125</v>
      </c>
      <c r="U2026">
        <f t="shared" si="164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s="11" t="s">
        <v>8317</v>
      </c>
      <c r="R2027" t="s">
        <v>8347</v>
      </c>
      <c r="S2027" s="15">
        <f t="shared" si="162"/>
        <v>42136.184560185182</v>
      </c>
      <c r="T2027" s="15">
        <f t="shared" si="163"/>
        <v>42166.184560185182</v>
      </c>
      <c r="U2027">
        <f t="shared" si="164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s="11" t="s">
        <v>8317</v>
      </c>
      <c r="R2028" t="s">
        <v>8347</v>
      </c>
      <c r="S2028" s="15">
        <f t="shared" si="162"/>
        <v>41704.735937500001</v>
      </c>
      <c r="T2028" s="15">
        <f t="shared" si="163"/>
        <v>41750.165972222225</v>
      </c>
      <c r="U2028">
        <f t="shared" si="164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s="11" t="s">
        <v>8317</v>
      </c>
      <c r="R2029" t="s">
        <v>8347</v>
      </c>
      <c r="S2029" s="15">
        <f t="shared" si="162"/>
        <v>42048.813877314817</v>
      </c>
      <c r="T2029" s="15">
        <f t="shared" si="163"/>
        <v>42093.772210648152</v>
      </c>
      <c r="U2029">
        <f t="shared" si="164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s="11" t="s">
        <v>8317</v>
      </c>
      <c r="R2030" t="s">
        <v>8347</v>
      </c>
      <c r="S2030" s="15">
        <f t="shared" si="162"/>
        <v>40215.919050925928</v>
      </c>
      <c r="T2030" s="15">
        <f t="shared" si="163"/>
        <v>40252.913194444445</v>
      </c>
      <c r="U2030">
        <f t="shared" si="164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s="11" t="s">
        <v>8317</v>
      </c>
      <c r="R2031" t="s">
        <v>8347</v>
      </c>
      <c r="S2031" s="15">
        <f t="shared" si="162"/>
        <v>41848.021770833337</v>
      </c>
      <c r="T2031" s="15">
        <f t="shared" si="163"/>
        <v>41878.021770833337</v>
      </c>
      <c r="U2031">
        <f t="shared" si="164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 s="11" t="s">
        <v>8317</v>
      </c>
      <c r="R2032" t="s">
        <v>8347</v>
      </c>
      <c r="S2032" s="15">
        <f t="shared" si="162"/>
        <v>41212.996481481481</v>
      </c>
      <c r="T2032" s="15">
        <f t="shared" si="163"/>
        <v>41242.996481481481</v>
      </c>
      <c r="U2032">
        <f t="shared" si="164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s="11" t="s">
        <v>8317</v>
      </c>
      <c r="R2033" t="s">
        <v>8347</v>
      </c>
      <c r="S2033" s="15">
        <f t="shared" si="162"/>
        <v>41975.329317129625</v>
      </c>
      <c r="T2033" s="15">
        <f t="shared" si="163"/>
        <v>42013.041666666672</v>
      </c>
      <c r="U2033">
        <f t="shared" si="164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s="11" t="s">
        <v>8317</v>
      </c>
      <c r="R2034" t="s">
        <v>8347</v>
      </c>
      <c r="S2034" s="15">
        <f t="shared" si="162"/>
        <v>42689.565671296295</v>
      </c>
      <c r="T2034" s="15">
        <f t="shared" si="163"/>
        <v>42719.208333333328</v>
      </c>
      <c r="U2034">
        <f t="shared" si="164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s="11" t="s">
        <v>8317</v>
      </c>
      <c r="R2035" t="s">
        <v>8347</v>
      </c>
      <c r="S2035" s="15">
        <f t="shared" si="162"/>
        <v>41725.082384259258</v>
      </c>
      <c r="T2035" s="15">
        <f t="shared" si="163"/>
        <v>41755.082384259258</v>
      </c>
      <c r="U2035">
        <f t="shared" si="164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s="11" t="s">
        <v>8317</v>
      </c>
      <c r="R2036" t="s">
        <v>8347</v>
      </c>
      <c r="S2036" s="15">
        <f t="shared" si="162"/>
        <v>42076.130011574074</v>
      </c>
      <c r="T2036" s="15">
        <f t="shared" si="163"/>
        <v>42131.290277777778</v>
      </c>
      <c r="U2036">
        <f t="shared" si="164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s="11" t="s">
        <v>8317</v>
      </c>
      <c r="R2037" t="s">
        <v>8347</v>
      </c>
      <c r="S2037" s="15">
        <f t="shared" si="162"/>
        <v>42311.625081018516</v>
      </c>
      <c r="T2037" s="15">
        <f t="shared" si="163"/>
        <v>42357.041666666672</v>
      </c>
      <c r="U2037">
        <f t="shared" si="164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s="11" t="s">
        <v>8317</v>
      </c>
      <c r="R2038" t="s">
        <v>8347</v>
      </c>
      <c r="S2038" s="15">
        <f t="shared" si="162"/>
        <v>41738.864803240744</v>
      </c>
      <c r="T2038" s="15">
        <f t="shared" si="163"/>
        <v>41768.864803240744</v>
      </c>
      <c r="U2038">
        <f t="shared" si="164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s="11" t="s">
        <v>8317</v>
      </c>
      <c r="R2039" t="s">
        <v>8347</v>
      </c>
      <c r="S2039" s="15">
        <f t="shared" si="162"/>
        <v>41578.210104166668</v>
      </c>
      <c r="T2039" s="15">
        <f t="shared" si="163"/>
        <v>41638.251770833333</v>
      </c>
      <c r="U2039">
        <f t="shared" si="164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 s="11" t="s">
        <v>8317</v>
      </c>
      <c r="R2040" t="s">
        <v>8347</v>
      </c>
      <c r="S2040" s="15">
        <f t="shared" si="162"/>
        <v>41424.27107638889</v>
      </c>
      <c r="T2040" s="15">
        <f t="shared" si="163"/>
        <v>41456.75</v>
      </c>
      <c r="U2040">
        <f t="shared" si="164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s="11" t="s">
        <v>8317</v>
      </c>
      <c r="R2041" t="s">
        <v>8347</v>
      </c>
      <c r="S2041" s="15">
        <f t="shared" si="162"/>
        <v>42675.438946759255</v>
      </c>
      <c r="T2041" s="15">
        <f t="shared" si="163"/>
        <v>42705.207638888889</v>
      </c>
      <c r="U2041">
        <f t="shared" si="164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s="11" t="s">
        <v>8317</v>
      </c>
      <c r="R2042" t="s">
        <v>8347</v>
      </c>
      <c r="S2042" s="15">
        <f t="shared" si="162"/>
        <v>41578.927118055559</v>
      </c>
      <c r="T2042" s="15">
        <f t="shared" si="163"/>
        <v>41593.968784722223</v>
      </c>
      <c r="U2042">
        <f t="shared" si="164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s="11" t="s">
        <v>8317</v>
      </c>
      <c r="R2043" t="s">
        <v>8347</v>
      </c>
      <c r="S2043" s="15">
        <f t="shared" si="162"/>
        <v>42654.525775462964</v>
      </c>
      <c r="T2043" s="15">
        <f t="shared" si="163"/>
        <v>42684.567442129628</v>
      </c>
      <c r="U2043">
        <f t="shared" si="164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s="11" t="s">
        <v>8317</v>
      </c>
      <c r="R2044" t="s">
        <v>8347</v>
      </c>
      <c r="S2044" s="15">
        <f t="shared" si="162"/>
        <v>42331.708032407405</v>
      </c>
      <c r="T2044" s="15">
        <f t="shared" si="163"/>
        <v>42391.708032407405</v>
      </c>
      <c r="U2044">
        <f t="shared" si="164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s="11" t="s">
        <v>8317</v>
      </c>
      <c r="R2045" t="s">
        <v>8347</v>
      </c>
      <c r="S2045" s="15">
        <f t="shared" si="162"/>
        <v>42661.176817129628</v>
      </c>
      <c r="T2045" s="15">
        <f t="shared" si="163"/>
        <v>42715.207638888889</v>
      </c>
      <c r="U2045">
        <f t="shared" si="164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s="11" t="s">
        <v>8317</v>
      </c>
      <c r="R2046" t="s">
        <v>8347</v>
      </c>
      <c r="S2046" s="15">
        <f t="shared" si="162"/>
        <v>42138.684189814812</v>
      </c>
      <c r="T2046" s="15">
        <f t="shared" si="163"/>
        <v>42168.684189814812</v>
      </c>
      <c r="U2046">
        <f t="shared" si="164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s="11" t="s">
        <v>8317</v>
      </c>
      <c r="R2047" t="s">
        <v>8347</v>
      </c>
      <c r="S2047" s="15">
        <f t="shared" si="162"/>
        <v>41069.088506944441</v>
      </c>
      <c r="T2047" s="15">
        <f t="shared" si="163"/>
        <v>41099.088506944441</v>
      </c>
      <c r="U2047">
        <f t="shared" si="164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s="11" t="s">
        <v>8317</v>
      </c>
      <c r="R2048" t="s">
        <v>8347</v>
      </c>
      <c r="S2048" s="15">
        <f t="shared" si="162"/>
        <v>41387.171805555554</v>
      </c>
      <c r="T2048" s="15">
        <f t="shared" si="163"/>
        <v>41417.171805555554</v>
      </c>
      <c r="U2048">
        <f t="shared" si="164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s="11" t="s">
        <v>8317</v>
      </c>
      <c r="R2049" t="s">
        <v>8347</v>
      </c>
      <c r="S2049" s="15">
        <f t="shared" si="162"/>
        <v>42081.903587962966</v>
      </c>
      <c r="T2049" s="15">
        <f t="shared" si="163"/>
        <v>42111</v>
      </c>
      <c r="U2049">
        <f t="shared" si="164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s="11" t="s">
        <v>8317</v>
      </c>
      <c r="R2050" t="s">
        <v>8347</v>
      </c>
      <c r="S2050" s="15">
        <f t="shared" si="162"/>
        <v>41387.651516203703</v>
      </c>
      <c r="T2050" s="15">
        <f t="shared" si="163"/>
        <v>41417.651516203703</v>
      </c>
      <c r="U2050">
        <f t="shared" si="164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si="164"/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ref="O2082:O2145" si="165">ROUND(E2082/D2082*100,0)</f>
        <v>508</v>
      </c>
      <c r="P2082">
        <f t="shared" ref="P2082:P2145" si="166">IFERROR(ROUND(E2082/L2082,2),0)</f>
        <v>101.56</v>
      </c>
      <c r="Q2082" s="11" t="s">
        <v>8317</v>
      </c>
      <c r="R2082" t="s">
        <v>8347</v>
      </c>
      <c r="S2082" s="15">
        <f t="shared" ref="S2082:S2145" si="167">(((J2082/60)/60)/24)+DATE(1970,1,1)</f>
        <v>42289.957175925927</v>
      </c>
      <c r="T2082" s="15">
        <f t="shared" ref="T2082:T2145" si="168">(((I2082/60)/60)/24)+DATE(1970,1,1)</f>
        <v>42319.998842592591</v>
      </c>
      <c r="U2082">
        <f t="shared" ref="U2082:U2145" si="169">YEAR(S:S)</f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s="11" t="s">
        <v>8323</v>
      </c>
      <c r="R2083" t="s">
        <v>8327</v>
      </c>
      <c r="S2083" s="15">
        <f t="shared" si="167"/>
        <v>41004.156886574077</v>
      </c>
      <c r="T2083" s="15">
        <f t="shared" si="168"/>
        <v>41045.207638888889</v>
      </c>
      <c r="U2083">
        <f t="shared" si="169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s="11" t="s">
        <v>8323</v>
      </c>
      <c r="R2084" t="s">
        <v>8327</v>
      </c>
      <c r="S2084" s="15">
        <f t="shared" si="167"/>
        <v>40811.120324074072</v>
      </c>
      <c r="T2084" s="15">
        <f t="shared" si="168"/>
        <v>40871.161990740737</v>
      </c>
      <c r="U2084">
        <f t="shared" si="169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s="11" t="s">
        <v>8323</v>
      </c>
      <c r="R2085" t="s">
        <v>8327</v>
      </c>
      <c r="S2085" s="15">
        <f t="shared" si="167"/>
        <v>41034.72216435185</v>
      </c>
      <c r="T2085" s="15">
        <f t="shared" si="168"/>
        <v>41064.72216435185</v>
      </c>
      <c r="U2085">
        <f t="shared" si="169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s="11" t="s">
        <v>8323</v>
      </c>
      <c r="R2086" t="s">
        <v>8327</v>
      </c>
      <c r="S2086" s="15">
        <f t="shared" si="167"/>
        <v>41731.833124999997</v>
      </c>
      <c r="T2086" s="15">
        <f t="shared" si="168"/>
        <v>41763.290972222225</v>
      </c>
      <c r="U2086">
        <f t="shared" si="169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s="11" t="s">
        <v>8323</v>
      </c>
      <c r="R2087" t="s">
        <v>8327</v>
      </c>
      <c r="S2087" s="15">
        <f t="shared" si="167"/>
        <v>41075.835497685184</v>
      </c>
      <c r="T2087" s="15">
        <f t="shared" si="168"/>
        <v>41105.835497685184</v>
      </c>
      <c r="U2087">
        <f t="shared" si="169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s="11" t="s">
        <v>8323</v>
      </c>
      <c r="R2088" t="s">
        <v>8327</v>
      </c>
      <c r="S2088" s="15">
        <f t="shared" si="167"/>
        <v>40860.67050925926</v>
      </c>
      <c r="T2088" s="15">
        <f t="shared" si="168"/>
        <v>40891.207638888889</v>
      </c>
      <c r="U2088">
        <f t="shared" si="169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s="11" t="s">
        <v>8323</v>
      </c>
      <c r="R2089" t="s">
        <v>8327</v>
      </c>
      <c r="S2089" s="15">
        <f t="shared" si="167"/>
        <v>40764.204375000001</v>
      </c>
      <c r="T2089" s="15">
        <f t="shared" si="168"/>
        <v>40794.204375000001</v>
      </c>
      <c r="U2089">
        <f t="shared" si="169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s="11" t="s">
        <v>8323</v>
      </c>
      <c r="R2090" t="s">
        <v>8327</v>
      </c>
      <c r="S2090" s="15">
        <f t="shared" si="167"/>
        <v>40395.714722222219</v>
      </c>
      <c r="T2090" s="15">
        <f t="shared" si="168"/>
        <v>40432.165972222225</v>
      </c>
      <c r="U2090">
        <f t="shared" si="169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s="11" t="s">
        <v>8323</v>
      </c>
      <c r="R2091" t="s">
        <v>8327</v>
      </c>
      <c r="S2091" s="15">
        <f t="shared" si="167"/>
        <v>41453.076319444444</v>
      </c>
      <c r="T2091" s="15">
        <f t="shared" si="168"/>
        <v>41488.076319444444</v>
      </c>
      <c r="U2091">
        <f t="shared" si="169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s="11" t="s">
        <v>8323</v>
      </c>
      <c r="R2092" t="s">
        <v>8327</v>
      </c>
      <c r="S2092" s="15">
        <f t="shared" si="167"/>
        <v>41299.381423611114</v>
      </c>
      <c r="T2092" s="15">
        <f t="shared" si="168"/>
        <v>41329.381423611114</v>
      </c>
      <c r="U2092">
        <f t="shared" si="169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s="11" t="s">
        <v>8323</v>
      </c>
      <c r="R2093" t="s">
        <v>8327</v>
      </c>
      <c r="S2093" s="15">
        <f t="shared" si="167"/>
        <v>40555.322662037033</v>
      </c>
      <c r="T2093" s="15">
        <f t="shared" si="168"/>
        <v>40603.833333333336</v>
      </c>
      <c r="U2093">
        <f t="shared" si="169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s="11" t="s">
        <v>8323</v>
      </c>
      <c r="R2094" t="s">
        <v>8327</v>
      </c>
      <c r="S2094" s="15">
        <f t="shared" si="167"/>
        <v>40763.707546296297</v>
      </c>
      <c r="T2094" s="15">
        <f t="shared" si="168"/>
        <v>40823.707546296297</v>
      </c>
      <c r="U2094">
        <f t="shared" si="169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s="11" t="s">
        <v>8323</v>
      </c>
      <c r="R2095" t="s">
        <v>8327</v>
      </c>
      <c r="S2095" s="15">
        <f t="shared" si="167"/>
        <v>41205.854537037041</v>
      </c>
      <c r="T2095" s="15">
        <f t="shared" si="168"/>
        <v>41265.896203703705</v>
      </c>
      <c r="U2095">
        <f t="shared" si="169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s="11" t="s">
        <v>8323</v>
      </c>
      <c r="R2096" t="s">
        <v>8327</v>
      </c>
      <c r="S2096" s="15">
        <f t="shared" si="167"/>
        <v>40939.02002314815</v>
      </c>
      <c r="T2096" s="15">
        <f t="shared" si="168"/>
        <v>40973.125</v>
      </c>
      <c r="U2096">
        <f t="shared" si="169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s="11" t="s">
        <v>8323</v>
      </c>
      <c r="R2097" t="s">
        <v>8327</v>
      </c>
      <c r="S2097" s="15">
        <f t="shared" si="167"/>
        <v>40758.733483796292</v>
      </c>
      <c r="T2097" s="15">
        <f t="shared" si="168"/>
        <v>40818.733483796292</v>
      </c>
      <c r="U2097">
        <f t="shared" si="169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s="11" t="s">
        <v>8323</v>
      </c>
      <c r="R2098" t="s">
        <v>8327</v>
      </c>
      <c r="S2098" s="15">
        <f t="shared" si="167"/>
        <v>41192.758506944447</v>
      </c>
      <c r="T2098" s="15">
        <f t="shared" si="168"/>
        <v>41208.165972222225</v>
      </c>
      <c r="U2098">
        <f t="shared" si="169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s="11" t="s">
        <v>8323</v>
      </c>
      <c r="R2099" t="s">
        <v>8327</v>
      </c>
      <c r="S2099" s="15">
        <f t="shared" si="167"/>
        <v>40818.58489583333</v>
      </c>
      <c r="T2099" s="15">
        <f t="shared" si="168"/>
        <v>40878.626562500001</v>
      </c>
      <c r="U2099">
        <f t="shared" si="169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s="11" t="s">
        <v>8323</v>
      </c>
      <c r="R2100" t="s">
        <v>8327</v>
      </c>
      <c r="S2100" s="15">
        <f t="shared" si="167"/>
        <v>40946.11383101852</v>
      </c>
      <c r="T2100" s="15">
        <f t="shared" si="168"/>
        <v>40976.11383101852</v>
      </c>
      <c r="U2100">
        <f t="shared" si="169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s="11" t="s">
        <v>8323</v>
      </c>
      <c r="R2101" t="s">
        <v>8327</v>
      </c>
      <c r="S2101" s="15">
        <f t="shared" si="167"/>
        <v>42173.746342592596</v>
      </c>
      <c r="T2101" s="15">
        <f t="shared" si="168"/>
        <v>42187.152777777781</v>
      </c>
      <c r="U2101">
        <f t="shared" si="169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s="11" t="s">
        <v>8323</v>
      </c>
      <c r="R2102" t="s">
        <v>8327</v>
      </c>
      <c r="S2102" s="15">
        <f t="shared" si="167"/>
        <v>41074.834965277776</v>
      </c>
      <c r="T2102" s="15">
        <f t="shared" si="168"/>
        <v>41090.165972222225</v>
      </c>
      <c r="U2102">
        <f t="shared" si="169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s="11" t="s">
        <v>8323</v>
      </c>
      <c r="R2103" t="s">
        <v>8327</v>
      </c>
      <c r="S2103" s="15">
        <f t="shared" si="167"/>
        <v>40892.149467592593</v>
      </c>
      <c r="T2103" s="15">
        <f t="shared" si="168"/>
        <v>40952.149467592593</v>
      </c>
      <c r="U2103">
        <f t="shared" si="169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s="11" t="s">
        <v>8323</v>
      </c>
      <c r="R2104" t="s">
        <v>8327</v>
      </c>
      <c r="S2104" s="15">
        <f t="shared" si="167"/>
        <v>40638.868611111109</v>
      </c>
      <c r="T2104" s="15">
        <f t="shared" si="168"/>
        <v>40668.868611111109</v>
      </c>
      <c r="U2104">
        <f t="shared" si="169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s="11" t="s">
        <v>8323</v>
      </c>
      <c r="R2105" t="s">
        <v>8327</v>
      </c>
      <c r="S2105" s="15">
        <f t="shared" si="167"/>
        <v>41192.754942129628</v>
      </c>
      <c r="T2105" s="15">
        <f t="shared" si="168"/>
        <v>41222.7966087963</v>
      </c>
      <c r="U2105">
        <f t="shared" si="169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s="11" t="s">
        <v>8323</v>
      </c>
      <c r="R2106" t="s">
        <v>8327</v>
      </c>
      <c r="S2106" s="15">
        <f t="shared" si="167"/>
        <v>41394.074467592596</v>
      </c>
      <c r="T2106" s="15">
        <f t="shared" si="168"/>
        <v>41425</v>
      </c>
      <c r="U2106">
        <f t="shared" si="169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s="11" t="s">
        <v>8323</v>
      </c>
      <c r="R2107" t="s">
        <v>8327</v>
      </c>
      <c r="S2107" s="15">
        <f t="shared" si="167"/>
        <v>41951.788807870369</v>
      </c>
      <c r="T2107" s="15">
        <f t="shared" si="168"/>
        <v>41964.166666666672</v>
      </c>
      <c r="U2107">
        <f t="shared" si="169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s="11" t="s">
        <v>8323</v>
      </c>
      <c r="R2108" t="s">
        <v>8327</v>
      </c>
      <c r="S2108" s="15">
        <f t="shared" si="167"/>
        <v>41270.21497685185</v>
      </c>
      <c r="T2108" s="15">
        <f t="shared" si="168"/>
        <v>41300.21497685185</v>
      </c>
      <c r="U2108">
        <f t="shared" si="169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s="11" t="s">
        <v>8323</v>
      </c>
      <c r="R2109" t="s">
        <v>8327</v>
      </c>
      <c r="S2109" s="15">
        <f t="shared" si="167"/>
        <v>41934.71056712963</v>
      </c>
      <c r="T2109" s="15">
        <f t="shared" si="168"/>
        <v>41955.752233796295</v>
      </c>
      <c r="U2109">
        <f t="shared" si="169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s="11" t="s">
        <v>8323</v>
      </c>
      <c r="R2110" t="s">
        <v>8327</v>
      </c>
      <c r="S2110" s="15">
        <f t="shared" si="167"/>
        <v>41135.175694444442</v>
      </c>
      <c r="T2110" s="15">
        <f t="shared" si="168"/>
        <v>41162.163194444445</v>
      </c>
      <c r="U2110">
        <f t="shared" si="169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s="11" t="s">
        <v>8323</v>
      </c>
      <c r="R2111" t="s">
        <v>8327</v>
      </c>
      <c r="S2111" s="15">
        <f t="shared" si="167"/>
        <v>42160.708530092597</v>
      </c>
      <c r="T2111" s="15">
        <f t="shared" si="168"/>
        <v>42190.708530092597</v>
      </c>
      <c r="U2111">
        <f t="shared" si="169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s="11" t="s">
        <v>8323</v>
      </c>
      <c r="R2112" t="s">
        <v>8327</v>
      </c>
      <c r="S2112" s="15">
        <f t="shared" si="167"/>
        <v>41759.670937499999</v>
      </c>
      <c r="T2112" s="15">
        <f t="shared" si="168"/>
        <v>41787.207638888889</v>
      </c>
      <c r="U2112">
        <f t="shared" si="169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s="11" t="s">
        <v>8323</v>
      </c>
      <c r="R2113" t="s">
        <v>8327</v>
      </c>
      <c r="S2113" s="15">
        <f t="shared" si="167"/>
        <v>40703.197048611109</v>
      </c>
      <c r="T2113" s="15">
        <f t="shared" si="168"/>
        <v>40770.041666666664</v>
      </c>
      <c r="U2113">
        <f t="shared" si="169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s="11" t="s">
        <v>8323</v>
      </c>
      <c r="R2114" t="s">
        <v>8327</v>
      </c>
      <c r="S2114" s="15">
        <f t="shared" si="167"/>
        <v>41365.928159722222</v>
      </c>
      <c r="T2114" s="15">
        <f t="shared" si="168"/>
        <v>41379.928159722222</v>
      </c>
      <c r="U2114">
        <f t="shared" si="169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si="169"/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48" hidden="1" x14ac:dyDescent="0.2">
      <c r="A2125">
        <v>2152</v>
      </c>
      <c r="B2125" s="3" t="s">
        <v>2153</v>
      </c>
      <c r="C2125" s="3" t="s">
        <v>6262</v>
      </c>
      <c r="D2125" s="6">
        <v>30000</v>
      </c>
      <c r="E2125" s="8">
        <v>50</v>
      </c>
      <c r="F2125" t="s">
        <v>8220</v>
      </c>
      <c r="G2125" t="s">
        <v>8223</v>
      </c>
      <c r="H2125" t="s">
        <v>8245</v>
      </c>
      <c r="I2125">
        <v>1394909909</v>
      </c>
      <c r="J2125">
        <v>1392321509</v>
      </c>
      <c r="K2125" t="b">
        <v>0</v>
      </c>
      <c r="L2125">
        <v>4</v>
      </c>
      <c r="M2125" t="b">
        <v>0</v>
      </c>
      <c r="N2125" t="s">
        <v>8280</v>
      </c>
      <c r="O2125">
        <f t="shared" si="165"/>
        <v>0</v>
      </c>
      <c r="P2125">
        <f t="shared" si="166"/>
        <v>12.5</v>
      </c>
      <c r="Q2125" s="11" t="s">
        <v>8331</v>
      </c>
      <c r="R2125" t="s">
        <v>8332</v>
      </c>
      <c r="S2125" s="15">
        <f t="shared" si="167"/>
        <v>41683.832280092596</v>
      </c>
      <c r="T2125" s="15">
        <f t="shared" si="168"/>
        <v>41713.790613425925</v>
      </c>
      <c r="U2125">
        <f t="shared" si="169"/>
        <v>2014</v>
      </c>
    </row>
    <row r="2126" spans="1:21" ht="48" hidden="1" x14ac:dyDescent="0.2">
      <c r="A2126">
        <v>2153</v>
      </c>
      <c r="B2126" s="3" t="s">
        <v>2154</v>
      </c>
      <c r="C2126" s="3" t="s">
        <v>6263</v>
      </c>
      <c r="D2126" s="6">
        <v>372625</v>
      </c>
      <c r="E2126" s="8">
        <v>34</v>
      </c>
      <c r="F2126" t="s">
        <v>8220</v>
      </c>
      <c r="G2126" t="s">
        <v>8223</v>
      </c>
      <c r="H2126" t="s">
        <v>8245</v>
      </c>
      <c r="I2126">
        <v>1420876740</v>
      </c>
      <c r="J2126">
        <v>1417470718</v>
      </c>
      <c r="K2126" t="b">
        <v>0</v>
      </c>
      <c r="L2126">
        <v>4</v>
      </c>
      <c r="M2126" t="b">
        <v>0</v>
      </c>
      <c r="N2126" t="s">
        <v>8280</v>
      </c>
      <c r="O2126">
        <f t="shared" si="165"/>
        <v>0</v>
      </c>
      <c r="P2126">
        <f t="shared" si="166"/>
        <v>8.5</v>
      </c>
      <c r="Q2126" s="11" t="s">
        <v>8331</v>
      </c>
      <c r="R2126" t="s">
        <v>8332</v>
      </c>
      <c r="S2126" s="15">
        <f t="shared" si="167"/>
        <v>41974.911087962959</v>
      </c>
      <c r="T2126" s="15">
        <f t="shared" si="168"/>
        <v>42014.332638888889</v>
      </c>
      <c r="U2126">
        <f t="shared" si="169"/>
        <v>2014</v>
      </c>
    </row>
    <row r="2127" spans="1:21" ht="32" hidden="1" x14ac:dyDescent="0.2">
      <c r="A2127">
        <v>2154</v>
      </c>
      <c r="B2127" s="3" t="s">
        <v>2155</v>
      </c>
      <c r="C2127" s="3" t="s">
        <v>6264</v>
      </c>
      <c r="D2127" s="6">
        <v>250</v>
      </c>
      <c r="E2127" s="8">
        <v>2</v>
      </c>
      <c r="F2127" t="s">
        <v>8220</v>
      </c>
      <c r="G2127" t="s">
        <v>8223</v>
      </c>
      <c r="H2127" t="s">
        <v>8245</v>
      </c>
      <c r="I2127">
        <v>1390921827</v>
      </c>
      <c r="J2127">
        <v>1389193827</v>
      </c>
      <c r="K2127" t="b">
        <v>0</v>
      </c>
      <c r="L2127">
        <v>2</v>
      </c>
      <c r="M2127" t="b">
        <v>0</v>
      </c>
      <c r="N2127" t="s">
        <v>8280</v>
      </c>
      <c r="O2127">
        <f t="shared" si="165"/>
        <v>1</v>
      </c>
      <c r="P2127">
        <f t="shared" si="166"/>
        <v>1</v>
      </c>
      <c r="Q2127" s="11" t="s">
        <v>8331</v>
      </c>
      <c r="R2127" t="s">
        <v>8332</v>
      </c>
      <c r="S2127" s="15">
        <f t="shared" si="167"/>
        <v>41647.632256944446</v>
      </c>
      <c r="T2127" s="15">
        <f t="shared" si="168"/>
        <v>41667.632256944446</v>
      </c>
      <c r="U2127">
        <f t="shared" si="169"/>
        <v>2014</v>
      </c>
    </row>
    <row r="2128" spans="1:21" ht="32" hidden="1" x14ac:dyDescent="0.2">
      <c r="A2128">
        <v>2156</v>
      </c>
      <c r="B2128" s="3" t="s">
        <v>2157</v>
      </c>
      <c r="C2128" s="3" t="s">
        <v>6266</v>
      </c>
      <c r="D2128" s="6">
        <v>56000</v>
      </c>
      <c r="E2128" s="8">
        <v>1493</v>
      </c>
      <c r="F2128" t="s">
        <v>8220</v>
      </c>
      <c r="G2128" t="s">
        <v>8223</v>
      </c>
      <c r="H2128" t="s">
        <v>8245</v>
      </c>
      <c r="I2128">
        <v>1379363406</v>
      </c>
      <c r="J2128">
        <v>1375475406</v>
      </c>
      <c r="K2128" t="b">
        <v>0</v>
      </c>
      <c r="L2128">
        <v>83</v>
      </c>
      <c r="M2128" t="b">
        <v>0</v>
      </c>
      <c r="N2128" t="s">
        <v>8280</v>
      </c>
      <c r="O2128">
        <f t="shared" si="165"/>
        <v>3</v>
      </c>
      <c r="P2128">
        <f t="shared" si="166"/>
        <v>17.989999999999998</v>
      </c>
      <c r="Q2128" s="11" t="s">
        <v>8331</v>
      </c>
      <c r="R2128" t="s">
        <v>8332</v>
      </c>
      <c r="S2128" s="15">
        <f t="shared" si="167"/>
        <v>41488.85423611111</v>
      </c>
      <c r="T2128" s="15">
        <f t="shared" si="168"/>
        <v>41533.85423611111</v>
      </c>
      <c r="U2128">
        <f t="shared" si="169"/>
        <v>2013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32" hidden="1" x14ac:dyDescent="0.2">
      <c r="A2131">
        <v>2157</v>
      </c>
      <c r="B2131" s="3" t="s">
        <v>2158</v>
      </c>
      <c r="C2131" s="3" t="s">
        <v>6267</v>
      </c>
      <c r="D2131" s="6">
        <v>75000</v>
      </c>
      <c r="E2131" s="8">
        <v>21144</v>
      </c>
      <c r="F2131" t="s">
        <v>8220</v>
      </c>
      <c r="G2131" t="s">
        <v>8223</v>
      </c>
      <c r="H2131" t="s">
        <v>8245</v>
      </c>
      <c r="I2131">
        <v>1482479940</v>
      </c>
      <c r="J2131">
        <v>1479684783</v>
      </c>
      <c r="K2131" t="b">
        <v>0</v>
      </c>
      <c r="L2131">
        <v>57</v>
      </c>
      <c r="M2131" t="b">
        <v>0</v>
      </c>
      <c r="N2131" t="s">
        <v>8280</v>
      </c>
      <c r="O2131">
        <f t="shared" si="165"/>
        <v>28</v>
      </c>
      <c r="P2131">
        <f t="shared" si="166"/>
        <v>370.95</v>
      </c>
      <c r="Q2131" s="11" t="s">
        <v>8331</v>
      </c>
      <c r="R2131" t="s">
        <v>8332</v>
      </c>
      <c r="S2131" s="15">
        <f t="shared" si="167"/>
        <v>42694.98128472222</v>
      </c>
      <c r="T2131" s="15">
        <f t="shared" si="168"/>
        <v>42727.332638888889</v>
      </c>
      <c r="U2131">
        <f t="shared" si="169"/>
        <v>2016</v>
      </c>
    </row>
    <row r="2132" spans="1:21" ht="48" hidden="1" x14ac:dyDescent="0.2">
      <c r="A2132">
        <v>2158</v>
      </c>
      <c r="B2132" s="3" t="s">
        <v>2159</v>
      </c>
      <c r="C2132" s="3" t="s">
        <v>6268</v>
      </c>
      <c r="D2132" s="6">
        <v>300000</v>
      </c>
      <c r="E2132" s="8">
        <v>19770.11</v>
      </c>
      <c r="F2132" t="s">
        <v>8220</v>
      </c>
      <c r="G2132" t="s">
        <v>8223</v>
      </c>
      <c r="H2132" t="s">
        <v>8245</v>
      </c>
      <c r="I2132">
        <v>1360009774</v>
      </c>
      <c r="J2132">
        <v>1356121774</v>
      </c>
      <c r="K2132" t="b">
        <v>0</v>
      </c>
      <c r="L2132">
        <v>311</v>
      </c>
      <c r="M2132" t="b">
        <v>0</v>
      </c>
      <c r="N2132" t="s">
        <v>8280</v>
      </c>
      <c r="O2132">
        <f t="shared" si="165"/>
        <v>7</v>
      </c>
      <c r="P2132">
        <f t="shared" si="166"/>
        <v>63.57</v>
      </c>
      <c r="Q2132" s="11" t="s">
        <v>8331</v>
      </c>
      <c r="R2132" t="s">
        <v>8332</v>
      </c>
      <c r="S2132" s="15">
        <f t="shared" si="167"/>
        <v>41264.853865740741</v>
      </c>
      <c r="T2132" s="15">
        <f t="shared" si="168"/>
        <v>41309.853865740741</v>
      </c>
      <c r="U2132">
        <f t="shared" si="169"/>
        <v>2012</v>
      </c>
    </row>
    <row r="2133" spans="1:21" ht="64" hidden="1" x14ac:dyDescent="0.2">
      <c r="A2133">
        <v>2159</v>
      </c>
      <c r="B2133" s="3" t="s">
        <v>2160</v>
      </c>
      <c r="C2133" s="3" t="s">
        <v>6269</v>
      </c>
      <c r="D2133" s="6">
        <v>3600</v>
      </c>
      <c r="E2133" s="8">
        <v>26</v>
      </c>
      <c r="F2133" t="s">
        <v>8220</v>
      </c>
      <c r="G2133" t="s">
        <v>8223</v>
      </c>
      <c r="H2133" t="s">
        <v>8245</v>
      </c>
      <c r="I2133">
        <v>1310837574</v>
      </c>
      <c r="J2133">
        <v>1308245574</v>
      </c>
      <c r="K2133" t="b">
        <v>0</v>
      </c>
      <c r="L2133">
        <v>2</v>
      </c>
      <c r="M2133" t="b">
        <v>0</v>
      </c>
      <c r="N2133" t="s">
        <v>8280</v>
      </c>
      <c r="O2133">
        <f t="shared" si="165"/>
        <v>1</v>
      </c>
      <c r="P2133">
        <f t="shared" si="166"/>
        <v>13</v>
      </c>
      <c r="Q2133" s="11" t="s">
        <v>8331</v>
      </c>
      <c r="R2133" t="s">
        <v>8332</v>
      </c>
      <c r="S2133" s="15">
        <f t="shared" si="167"/>
        <v>40710.731180555551</v>
      </c>
      <c r="T2133" s="15">
        <f t="shared" si="168"/>
        <v>40740.731180555551</v>
      </c>
      <c r="U2133">
        <f t="shared" si="169"/>
        <v>2011</v>
      </c>
    </row>
    <row r="2134" spans="1:21" ht="48" hidden="1" x14ac:dyDescent="0.2">
      <c r="A2134">
        <v>2160</v>
      </c>
      <c r="B2134" s="3" t="s">
        <v>2161</v>
      </c>
      <c r="C2134" s="3" t="s">
        <v>6270</v>
      </c>
      <c r="D2134" s="6">
        <v>10000</v>
      </c>
      <c r="E2134" s="8">
        <v>85</v>
      </c>
      <c r="F2134" t="s">
        <v>8220</v>
      </c>
      <c r="G2134" t="s">
        <v>8223</v>
      </c>
      <c r="H2134" t="s">
        <v>8245</v>
      </c>
      <c r="I2134">
        <v>1337447105</v>
      </c>
      <c r="J2134">
        <v>1334855105</v>
      </c>
      <c r="K2134" t="b">
        <v>0</v>
      </c>
      <c r="L2134">
        <v>16</v>
      </c>
      <c r="M2134" t="b">
        <v>0</v>
      </c>
      <c r="N2134" t="s">
        <v>8280</v>
      </c>
      <c r="O2134">
        <f t="shared" si="165"/>
        <v>1</v>
      </c>
      <c r="P2134">
        <f t="shared" si="166"/>
        <v>5.31</v>
      </c>
      <c r="Q2134" s="11" t="s">
        <v>8331</v>
      </c>
      <c r="R2134" t="s">
        <v>8332</v>
      </c>
      <c r="S2134" s="15">
        <f t="shared" si="167"/>
        <v>41018.711863425924</v>
      </c>
      <c r="T2134" s="15">
        <f t="shared" si="168"/>
        <v>41048.711863425924</v>
      </c>
      <c r="U2134">
        <f t="shared" si="169"/>
        <v>2012</v>
      </c>
    </row>
    <row r="2135" spans="1:21" ht="48" hidden="1" x14ac:dyDescent="0.2">
      <c r="A2135">
        <v>2401</v>
      </c>
      <c r="B2135" s="3" t="s">
        <v>2402</v>
      </c>
      <c r="C2135" s="3" t="s">
        <v>6511</v>
      </c>
      <c r="D2135" s="6">
        <v>28000</v>
      </c>
      <c r="E2135" s="8">
        <v>201</v>
      </c>
      <c r="F2135" t="s">
        <v>8220</v>
      </c>
      <c r="G2135" t="s">
        <v>8223</v>
      </c>
      <c r="H2135" t="s">
        <v>8245</v>
      </c>
      <c r="I2135">
        <v>1457207096</v>
      </c>
      <c r="J2135">
        <v>1452023096</v>
      </c>
      <c r="K2135" t="b">
        <v>0</v>
      </c>
      <c r="L2135">
        <v>9</v>
      </c>
      <c r="M2135" t="b">
        <v>0</v>
      </c>
      <c r="N2135" t="s">
        <v>8282</v>
      </c>
      <c r="O2135">
        <f t="shared" si="165"/>
        <v>1</v>
      </c>
      <c r="P2135">
        <f t="shared" si="166"/>
        <v>22.33</v>
      </c>
      <c r="Q2135" s="11" t="s">
        <v>8334</v>
      </c>
      <c r="R2135" t="s">
        <v>8335</v>
      </c>
      <c r="S2135" s="15">
        <f t="shared" si="167"/>
        <v>42374.822870370372</v>
      </c>
      <c r="T2135" s="15">
        <f t="shared" si="168"/>
        <v>42434.822870370372</v>
      </c>
      <c r="U2135">
        <f t="shared" si="169"/>
        <v>2016</v>
      </c>
    </row>
    <row r="2136" spans="1:21" ht="16" hidden="1" x14ac:dyDescent="0.2">
      <c r="A2136">
        <v>2402</v>
      </c>
      <c r="B2136" s="3" t="s">
        <v>2403</v>
      </c>
      <c r="C2136" s="3" t="s">
        <v>6512</v>
      </c>
      <c r="D2136" s="6">
        <v>12000</v>
      </c>
      <c r="E2136" s="8">
        <v>52</v>
      </c>
      <c r="F2136" t="s">
        <v>8220</v>
      </c>
      <c r="G2136" t="s">
        <v>8223</v>
      </c>
      <c r="H2136" t="s">
        <v>8245</v>
      </c>
      <c r="I2136">
        <v>1431533931</v>
      </c>
      <c r="J2136">
        <v>1428941931</v>
      </c>
      <c r="K2136" t="b">
        <v>0</v>
      </c>
      <c r="L2136">
        <v>1</v>
      </c>
      <c r="M2136" t="b">
        <v>0</v>
      </c>
      <c r="N2136" t="s">
        <v>8282</v>
      </c>
      <c r="O2136">
        <f t="shared" si="165"/>
        <v>0</v>
      </c>
      <c r="P2136">
        <f t="shared" si="166"/>
        <v>52</v>
      </c>
      <c r="Q2136" s="11" t="s">
        <v>8334</v>
      </c>
      <c r="R2136" t="s">
        <v>8335</v>
      </c>
      <c r="S2136" s="15">
        <f t="shared" si="167"/>
        <v>42107.679756944446</v>
      </c>
      <c r="T2136" s="15">
        <f t="shared" si="168"/>
        <v>42137.679756944446</v>
      </c>
      <c r="U2136">
        <f t="shared" si="169"/>
        <v>2015</v>
      </c>
    </row>
    <row r="2137" spans="1:21" ht="48" hidden="1" x14ac:dyDescent="0.2">
      <c r="A2137">
        <v>2404</v>
      </c>
      <c r="B2137" s="3" t="s">
        <v>2405</v>
      </c>
      <c r="C2137" s="3" t="s">
        <v>6514</v>
      </c>
      <c r="D2137" s="6">
        <v>15000</v>
      </c>
      <c r="E2137" s="8">
        <v>0</v>
      </c>
      <c r="F2137" t="s">
        <v>8220</v>
      </c>
      <c r="G2137" t="s">
        <v>8223</v>
      </c>
      <c r="H2137" t="s">
        <v>8245</v>
      </c>
      <c r="I2137">
        <v>1451782607</v>
      </c>
      <c r="J2137">
        <v>1449190607</v>
      </c>
      <c r="K2137" t="b">
        <v>0</v>
      </c>
      <c r="L2137">
        <v>0</v>
      </c>
      <c r="M2137" t="b">
        <v>0</v>
      </c>
      <c r="N2137" t="s">
        <v>8282</v>
      </c>
      <c r="O2137">
        <f t="shared" si="165"/>
        <v>0</v>
      </c>
      <c r="P2137">
        <f t="shared" si="166"/>
        <v>0</v>
      </c>
      <c r="Q2137" s="11" t="s">
        <v>8334</v>
      </c>
      <c r="R2137" t="s">
        <v>8335</v>
      </c>
      <c r="S2137" s="15">
        <f t="shared" si="167"/>
        <v>42342.03943287037</v>
      </c>
      <c r="T2137" s="15">
        <f t="shared" si="168"/>
        <v>42372.03943287037</v>
      </c>
      <c r="U2137">
        <f t="shared" si="169"/>
        <v>2015</v>
      </c>
    </row>
    <row r="2138" spans="1:21" ht="32" hidden="1" x14ac:dyDescent="0.2">
      <c r="A2138">
        <v>2405</v>
      </c>
      <c r="B2138" s="3" t="s">
        <v>2406</v>
      </c>
      <c r="C2138" s="3" t="s">
        <v>6515</v>
      </c>
      <c r="D2138" s="6">
        <v>5000</v>
      </c>
      <c r="E2138" s="8">
        <v>1126</v>
      </c>
      <c r="F2138" t="s">
        <v>8220</v>
      </c>
      <c r="G2138" t="s">
        <v>8223</v>
      </c>
      <c r="H2138" t="s">
        <v>8245</v>
      </c>
      <c r="I2138">
        <v>1472911375</v>
      </c>
      <c r="J2138">
        <v>1471096975</v>
      </c>
      <c r="K2138" t="b">
        <v>0</v>
      </c>
      <c r="L2138">
        <v>20</v>
      </c>
      <c r="M2138" t="b">
        <v>0</v>
      </c>
      <c r="N2138" t="s">
        <v>8282</v>
      </c>
      <c r="O2138">
        <f t="shared" si="165"/>
        <v>23</v>
      </c>
      <c r="P2138">
        <f t="shared" si="166"/>
        <v>56.3</v>
      </c>
      <c r="Q2138" s="11" t="s">
        <v>8334</v>
      </c>
      <c r="R2138" t="s">
        <v>8335</v>
      </c>
      <c r="S2138" s="15">
        <f t="shared" si="167"/>
        <v>42595.585358796292</v>
      </c>
      <c r="T2138" s="15">
        <f t="shared" si="168"/>
        <v>42616.585358796292</v>
      </c>
      <c r="U2138">
        <f t="shared" si="169"/>
        <v>2016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2406</v>
      </c>
      <c r="B2141" s="3" t="s">
        <v>2407</v>
      </c>
      <c r="C2141" s="3" t="s">
        <v>6516</v>
      </c>
      <c r="D2141" s="6">
        <v>3250</v>
      </c>
      <c r="E2141" s="8">
        <v>1345</v>
      </c>
      <c r="F2141" t="s">
        <v>8220</v>
      </c>
      <c r="G2141" t="s">
        <v>8223</v>
      </c>
      <c r="H2141" t="s">
        <v>8245</v>
      </c>
      <c r="I2141">
        <v>1421635190</v>
      </c>
      <c r="J2141">
        <v>1418179190</v>
      </c>
      <c r="K2141" t="b">
        <v>0</v>
      </c>
      <c r="L2141">
        <v>16</v>
      </c>
      <c r="M2141" t="b">
        <v>0</v>
      </c>
      <c r="N2141" t="s">
        <v>8282</v>
      </c>
      <c r="O2141">
        <f t="shared" si="165"/>
        <v>41</v>
      </c>
      <c r="P2141">
        <f t="shared" si="166"/>
        <v>84.06</v>
      </c>
      <c r="Q2141" s="11" t="s">
        <v>8334</v>
      </c>
      <c r="R2141" t="s">
        <v>8335</v>
      </c>
      <c r="S2141" s="15">
        <f t="shared" si="167"/>
        <v>41983.110995370371</v>
      </c>
      <c r="T2141" s="15">
        <f t="shared" si="168"/>
        <v>42023.110995370371</v>
      </c>
      <c r="U2141">
        <f t="shared" si="169"/>
        <v>2014</v>
      </c>
    </row>
    <row r="2142" spans="1:21" ht="64" hidden="1" x14ac:dyDescent="0.2">
      <c r="A2142">
        <v>2407</v>
      </c>
      <c r="B2142" s="3" t="s">
        <v>2408</v>
      </c>
      <c r="C2142" s="3" t="s">
        <v>6517</v>
      </c>
      <c r="D2142" s="6">
        <v>22000</v>
      </c>
      <c r="E2142" s="8">
        <v>5557</v>
      </c>
      <c r="F2142" t="s">
        <v>8220</v>
      </c>
      <c r="G2142" t="s">
        <v>8223</v>
      </c>
      <c r="H2142" t="s">
        <v>8245</v>
      </c>
      <c r="I2142">
        <v>1428732000</v>
      </c>
      <c r="J2142">
        <v>1426772928</v>
      </c>
      <c r="K2142" t="b">
        <v>0</v>
      </c>
      <c r="L2142">
        <v>33</v>
      </c>
      <c r="M2142" t="b">
        <v>0</v>
      </c>
      <c r="N2142" t="s">
        <v>8282</v>
      </c>
      <c r="O2142">
        <f t="shared" si="165"/>
        <v>25</v>
      </c>
      <c r="P2142">
        <f t="shared" si="166"/>
        <v>168.39</v>
      </c>
      <c r="Q2142" s="11" t="s">
        <v>8334</v>
      </c>
      <c r="R2142" t="s">
        <v>8335</v>
      </c>
      <c r="S2142" s="15">
        <f t="shared" si="167"/>
        <v>42082.575555555552</v>
      </c>
      <c r="T2142" s="15">
        <f t="shared" si="168"/>
        <v>42105.25</v>
      </c>
      <c r="U2142">
        <f t="shared" si="169"/>
        <v>2015</v>
      </c>
    </row>
    <row r="2143" spans="1:21" ht="32" hidden="1" x14ac:dyDescent="0.2">
      <c r="A2143">
        <v>2408</v>
      </c>
      <c r="B2143" s="3" t="s">
        <v>2409</v>
      </c>
      <c r="C2143" s="3" t="s">
        <v>6518</v>
      </c>
      <c r="D2143" s="6">
        <v>15000</v>
      </c>
      <c r="E2143" s="8">
        <v>30</v>
      </c>
      <c r="F2143" t="s">
        <v>8220</v>
      </c>
      <c r="G2143" t="s">
        <v>8223</v>
      </c>
      <c r="H2143" t="s">
        <v>8245</v>
      </c>
      <c r="I2143">
        <v>1415247757</v>
      </c>
      <c r="J2143">
        <v>1412652157</v>
      </c>
      <c r="K2143" t="b">
        <v>0</v>
      </c>
      <c r="L2143">
        <v>2</v>
      </c>
      <c r="M2143" t="b">
        <v>0</v>
      </c>
      <c r="N2143" t="s">
        <v>8282</v>
      </c>
      <c r="O2143">
        <f t="shared" si="165"/>
        <v>0</v>
      </c>
      <c r="P2143">
        <f t="shared" si="166"/>
        <v>15</v>
      </c>
      <c r="Q2143" s="11" t="s">
        <v>8334</v>
      </c>
      <c r="R2143" t="s">
        <v>8335</v>
      </c>
      <c r="S2143" s="15">
        <f t="shared" si="167"/>
        <v>41919.140706018516</v>
      </c>
      <c r="T2143" s="15">
        <f t="shared" si="168"/>
        <v>41949.182372685187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32" hidden="1" x14ac:dyDescent="0.2">
      <c r="A2145">
        <v>2409</v>
      </c>
      <c r="B2145" s="3" t="s">
        <v>2410</v>
      </c>
      <c r="C2145" s="3" t="s">
        <v>6519</v>
      </c>
      <c r="D2145" s="6">
        <v>25000</v>
      </c>
      <c r="E2145" s="8">
        <v>460</v>
      </c>
      <c r="F2145" t="s">
        <v>8220</v>
      </c>
      <c r="G2145" t="s">
        <v>8223</v>
      </c>
      <c r="H2145" t="s">
        <v>8245</v>
      </c>
      <c r="I2145">
        <v>1439931675</v>
      </c>
      <c r="J2145">
        <v>1437339675</v>
      </c>
      <c r="K2145" t="b">
        <v>0</v>
      </c>
      <c r="L2145">
        <v>6</v>
      </c>
      <c r="M2145" t="b">
        <v>0</v>
      </c>
      <c r="N2145" t="s">
        <v>8282</v>
      </c>
      <c r="O2145">
        <f t="shared" si="165"/>
        <v>2</v>
      </c>
      <c r="P2145">
        <f t="shared" si="166"/>
        <v>76.67</v>
      </c>
      <c r="Q2145" s="11" t="s">
        <v>8334</v>
      </c>
      <c r="R2145" t="s">
        <v>8335</v>
      </c>
      <c r="S2145" s="15">
        <f t="shared" si="167"/>
        <v>42204.875868055555</v>
      </c>
      <c r="T2145" s="15">
        <f t="shared" si="168"/>
        <v>42234.875868055555</v>
      </c>
      <c r="U2145">
        <f t="shared" si="169"/>
        <v>2015</v>
      </c>
    </row>
    <row r="2146" spans="1:21" ht="48" hidden="1" x14ac:dyDescent="0.2">
      <c r="A2146">
        <v>2411</v>
      </c>
      <c r="B2146" s="3" t="s">
        <v>2412</v>
      </c>
      <c r="C2146" s="3" t="s">
        <v>6521</v>
      </c>
      <c r="D2146" s="6">
        <v>25000</v>
      </c>
      <c r="E2146" s="8">
        <v>151</v>
      </c>
      <c r="F2146" t="s">
        <v>8220</v>
      </c>
      <c r="G2146" t="s">
        <v>8223</v>
      </c>
      <c r="H2146" t="s">
        <v>8245</v>
      </c>
      <c r="I2146">
        <v>1440524082</v>
      </c>
      <c r="J2146">
        <v>1437932082</v>
      </c>
      <c r="K2146" t="b">
        <v>0</v>
      </c>
      <c r="L2146">
        <v>3</v>
      </c>
      <c r="M2146" t="b">
        <v>0</v>
      </c>
      <c r="N2146" t="s">
        <v>8282</v>
      </c>
      <c r="O2146">
        <f t="shared" ref="O2146:O2209" si="170">ROUND(E2146/D2146*100,0)</f>
        <v>1</v>
      </c>
      <c r="P2146">
        <f t="shared" ref="P2146:P2209" si="171">IFERROR(ROUND(E2146/L2146,2),0)</f>
        <v>50.33</v>
      </c>
      <c r="Q2146" s="11" t="s">
        <v>8334</v>
      </c>
      <c r="R2146" t="s">
        <v>8335</v>
      </c>
      <c r="S2146" s="15">
        <f t="shared" ref="S2146:S2209" si="172">(((J2146/60)/60)/24)+DATE(1970,1,1)</f>
        <v>42211.732430555552</v>
      </c>
      <c r="T2146" s="15">
        <f t="shared" ref="T2146:T2209" si="173">(((I2146/60)/60)/24)+DATE(1970,1,1)</f>
        <v>42241.732430555552</v>
      </c>
      <c r="U2146">
        <f t="shared" ref="U2146:U2209" si="174">YEAR(S:S)</f>
        <v>2015</v>
      </c>
    </row>
    <row r="2147" spans="1:21" ht="48" hidden="1" x14ac:dyDescent="0.2">
      <c r="A2147">
        <v>2413</v>
      </c>
      <c r="B2147" s="3" t="s">
        <v>2414</v>
      </c>
      <c r="C2147" s="3" t="s">
        <v>6523</v>
      </c>
      <c r="D2147" s="6">
        <v>3000</v>
      </c>
      <c r="E2147" s="8">
        <v>25</v>
      </c>
      <c r="F2147" t="s">
        <v>8220</v>
      </c>
      <c r="G2147" t="s">
        <v>8223</v>
      </c>
      <c r="H2147" t="s">
        <v>8245</v>
      </c>
      <c r="I2147">
        <v>1401579000</v>
      </c>
      <c r="J2147">
        <v>1398911882</v>
      </c>
      <c r="K2147" t="b">
        <v>0</v>
      </c>
      <c r="L2147">
        <v>3</v>
      </c>
      <c r="M2147" t="b">
        <v>0</v>
      </c>
      <c r="N2147" t="s">
        <v>8282</v>
      </c>
      <c r="O2147">
        <f t="shared" si="170"/>
        <v>1</v>
      </c>
      <c r="P2147">
        <f t="shared" si="171"/>
        <v>8.33</v>
      </c>
      <c r="Q2147" s="11" t="s">
        <v>8334</v>
      </c>
      <c r="R2147" t="s">
        <v>8335</v>
      </c>
      <c r="S2147" s="15">
        <f t="shared" si="172"/>
        <v>41760.10974537037</v>
      </c>
      <c r="T2147" s="15">
        <f t="shared" si="173"/>
        <v>41790.979166666664</v>
      </c>
      <c r="U2147">
        <f t="shared" si="174"/>
        <v>2014</v>
      </c>
    </row>
    <row r="2148" spans="1:21" ht="48" hidden="1" x14ac:dyDescent="0.2">
      <c r="A2148">
        <v>2414</v>
      </c>
      <c r="B2148" s="3" t="s">
        <v>2415</v>
      </c>
      <c r="C2148" s="3" t="s">
        <v>6524</v>
      </c>
      <c r="D2148" s="6">
        <v>15000</v>
      </c>
      <c r="E2148" s="8">
        <v>460</v>
      </c>
      <c r="F2148" t="s">
        <v>8220</v>
      </c>
      <c r="G2148" t="s">
        <v>8223</v>
      </c>
      <c r="H2148" t="s">
        <v>8245</v>
      </c>
      <c r="I2148">
        <v>1440215940</v>
      </c>
      <c r="J2148">
        <v>1436805660</v>
      </c>
      <c r="K2148" t="b">
        <v>0</v>
      </c>
      <c r="L2148">
        <v>13</v>
      </c>
      <c r="M2148" t="b">
        <v>0</v>
      </c>
      <c r="N2148" t="s">
        <v>8282</v>
      </c>
      <c r="O2148">
        <f t="shared" si="170"/>
        <v>3</v>
      </c>
      <c r="P2148">
        <f t="shared" si="171"/>
        <v>35.380000000000003</v>
      </c>
      <c r="Q2148" s="11" t="s">
        <v>8334</v>
      </c>
      <c r="R2148" t="s">
        <v>8335</v>
      </c>
      <c r="S2148" s="15">
        <f t="shared" si="172"/>
        <v>42198.695138888885</v>
      </c>
      <c r="T2148" s="15">
        <f t="shared" si="173"/>
        <v>42238.165972222225</v>
      </c>
      <c r="U2148">
        <f t="shared" si="174"/>
        <v>2015</v>
      </c>
    </row>
    <row r="2149" spans="1:21" ht="48" hidden="1" x14ac:dyDescent="0.2">
      <c r="A2149">
        <v>2415</v>
      </c>
      <c r="B2149" s="3" t="s">
        <v>2416</v>
      </c>
      <c r="C2149" s="3" t="s">
        <v>6525</v>
      </c>
      <c r="D2149" s="6">
        <v>60000</v>
      </c>
      <c r="E2149" s="8">
        <v>335</v>
      </c>
      <c r="F2149" t="s">
        <v>8220</v>
      </c>
      <c r="G2149" t="s">
        <v>8223</v>
      </c>
      <c r="H2149" t="s">
        <v>8245</v>
      </c>
      <c r="I2149">
        <v>1468615346</v>
      </c>
      <c r="J2149">
        <v>1466023346</v>
      </c>
      <c r="K2149" t="b">
        <v>0</v>
      </c>
      <c r="L2149">
        <v>6</v>
      </c>
      <c r="M2149" t="b">
        <v>0</v>
      </c>
      <c r="N2149" t="s">
        <v>8282</v>
      </c>
      <c r="O2149">
        <f t="shared" si="170"/>
        <v>1</v>
      </c>
      <c r="P2149">
        <f t="shared" si="171"/>
        <v>55.83</v>
      </c>
      <c r="Q2149" s="11" t="s">
        <v>8334</v>
      </c>
      <c r="R2149" t="s">
        <v>8335</v>
      </c>
      <c r="S2149" s="15">
        <f t="shared" si="172"/>
        <v>42536.862800925926</v>
      </c>
      <c r="T2149" s="15">
        <f t="shared" si="173"/>
        <v>42566.862800925926</v>
      </c>
      <c r="U2149">
        <f t="shared" si="174"/>
        <v>2016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 s="11" t="s">
        <v>8331</v>
      </c>
      <c r="R2150" t="s">
        <v>8332</v>
      </c>
      <c r="S2150" s="15">
        <f t="shared" si="172"/>
        <v>42066.733587962968</v>
      </c>
      <c r="T2150" s="15">
        <f t="shared" si="173"/>
        <v>42096.691921296297</v>
      </c>
      <c r="U2150">
        <f t="shared" si="174"/>
        <v>2015</v>
      </c>
    </row>
    <row r="2151" spans="1:21" ht="48" hidden="1" x14ac:dyDescent="0.2">
      <c r="A2151">
        <v>2416</v>
      </c>
      <c r="B2151" s="3" t="s">
        <v>2417</v>
      </c>
      <c r="C2151" s="3" t="s">
        <v>6526</v>
      </c>
      <c r="D2151" s="6">
        <v>20000</v>
      </c>
      <c r="E2151" s="8">
        <v>5</v>
      </c>
      <c r="F2151" t="s">
        <v>8220</v>
      </c>
      <c r="G2151" t="s">
        <v>8223</v>
      </c>
      <c r="H2151" t="s">
        <v>8245</v>
      </c>
      <c r="I2151">
        <v>1426345200</v>
      </c>
      <c r="J2151">
        <v>1421343743</v>
      </c>
      <c r="K2151" t="b">
        <v>0</v>
      </c>
      <c r="L2151">
        <v>1</v>
      </c>
      <c r="M2151" t="b">
        <v>0</v>
      </c>
      <c r="N2151" t="s">
        <v>8282</v>
      </c>
      <c r="O2151">
        <f t="shared" si="170"/>
        <v>0</v>
      </c>
      <c r="P2151">
        <f t="shared" si="171"/>
        <v>5</v>
      </c>
      <c r="Q2151" s="11" t="s">
        <v>8334</v>
      </c>
      <c r="R2151" t="s">
        <v>8335</v>
      </c>
      <c r="S2151" s="15">
        <f t="shared" si="172"/>
        <v>42019.737766203703</v>
      </c>
      <c r="T2151" s="15">
        <f t="shared" si="173"/>
        <v>42077.625</v>
      </c>
      <c r="U2151">
        <f t="shared" si="174"/>
        <v>2015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s="11" t="s">
        <v>8331</v>
      </c>
      <c r="R2152" t="s">
        <v>8332</v>
      </c>
      <c r="S2152" s="15">
        <f t="shared" si="172"/>
        <v>42534.284710648149</v>
      </c>
      <c r="T2152" s="15">
        <f t="shared" si="173"/>
        <v>42564.284710648149</v>
      </c>
      <c r="U2152">
        <f t="shared" si="174"/>
        <v>2016</v>
      </c>
    </row>
    <row r="2153" spans="1:21" ht="48" hidden="1" x14ac:dyDescent="0.2">
      <c r="A2153">
        <v>2417</v>
      </c>
      <c r="B2153" s="3" t="s">
        <v>2418</v>
      </c>
      <c r="C2153" s="3" t="s">
        <v>6527</v>
      </c>
      <c r="D2153" s="6">
        <v>1000</v>
      </c>
      <c r="E2153" s="8">
        <v>0</v>
      </c>
      <c r="F2153" t="s">
        <v>8220</v>
      </c>
      <c r="G2153" t="s">
        <v>8223</v>
      </c>
      <c r="H2153" t="s">
        <v>8245</v>
      </c>
      <c r="I2153">
        <v>1407705187</v>
      </c>
      <c r="J2153">
        <v>1405113187</v>
      </c>
      <c r="K2153" t="b">
        <v>0</v>
      </c>
      <c r="L2153">
        <v>0</v>
      </c>
      <c r="M2153" t="b">
        <v>0</v>
      </c>
      <c r="N2153" t="s">
        <v>8282</v>
      </c>
      <c r="O2153">
        <f t="shared" si="170"/>
        <v>0</v>
      </c>
      <c r="P2153">
        <f t="shared" si="171"/>
        <v>0</v>
      </c>
      <c r="Q2153" s="11" t="s">
        <v>8334</v>
      </c>
      <c r="R2153" t="s">
        <v>8335</v>
      </c>
      <c r="S2153" s="15">
        <f t="shared" si="172"/>
        <v>41831.884108796294</v>
      </c>
      <c r="T2153" s="15">
        <f t="shared" si="173"/>
        <v>41861.884108796294</v>
      </c>
      <c r="U2153">
        <f t="shared" si="174"/>
        <v>2014</v>
      </c>
    </row>
    <row r="2154" spans="1:21" ht="16" hidden="1" x14ac:dyDescent="0.2">
      <c r="A2154">
        <v>2418</v>
      </c>
      <c r="B2154" s="3" t="s">
        <v>2419</v>
      </c>
      <c r="C2154" s="3" t="s">
        <v>6528</v>
      </c>
      <c r="D2154" s="6">
        <v>25000</v>
      </c>
      <c r="E2154" s="8">
        <v>5</v>
      </c>
      <c r="F2154" t="s">
        <v>8220</v>
      </c>
      <c r="G2154" t="s">
        <v>8223</v>
      </c>
      <c r="H2154" t="s">
        <v>8245</v>
      </c>
      <c r="I2154">
        <v>1427225644</v>
      </c>
      <c r="J2154">
        <v>1422045244</v>
      </c>
      <c r="K2154" t="b">
        <v>0</v>
      </c>
      <c r="L2154">
        <v>5</v>
      </c>
      <c r="M2154" t="b">
        <v>0</v>
      </c>
      <c r="N2154" t="s">
        <v>8282</v>
      </c>
      <c r="O2154">
        <f t="shared" si="170"/>
        <v>0</v>
      </c>
      <c r="P2154">
        <f t="shared" si="171"/>
        <v>1</v>
      </c>
      <c r="Q2154" s="11" t="s">
        <v>8334</v>
      </c>
      <c r="R2154" t="s">
        <v>8335</v>
      </c>
      <c r="S2154" s="15">
        <f t="shared" si="172"/>
        <v>42027.856990740736</v>
      </c>
      <c r="T2154" s="15">
        <f t="shared" si="173"/>
        <v>42087.815324074079</v>
      </c>
      <c r="U2154">
        <f t="shared" si="174"/>
        <v>2015</v>
      </c>
    </row>
    <row r="2155" spans="1:21" ht="48" hidden="1" x14ac:dyDescent="0.2">
      <c r="A2155">
        <v>2419</v>
      </c>
      <c r="B2155" s="3" t="s">
        <v>2420</v>
      </c>
      <c r="C2155" s="3" t="s">
        <v>6529</v>
      </c>
      <c r="D2155" s="6">
        <v>3000</v>
      </c>
      <c r="E2155" s="8">
        <v>0</v>
      </c>
      <c r="F2155" t="s">
        <v>8220</v>
      </c>
      <c r="G2155" t="s">
        <v>8223</v>
      </c>
      <c r="H2155" t="s">
        <v>8245</v>
      </c>
      <c r="I2155">
        <v>1424281389</v>
      </c>
      <c r="J2155">
        <v>1419097389</v>
      </c>
      <c r="K2155" t="b">
        <v>0</v>
      </c>
      <c r="L2155">
        <v>0</v>
      </c>
      <c r="M2155" t="b">
        <v>0</v>
      </c>
      <c r="N2155" t="s">
        <v>8282</v>
      </c>
      <c r="O2155">
        <f t="shared" si="170"/>
        <v>0</v>
      </c>
      <c r="P2155">
        <f t="shared" si="171"/>
        <v>0</v>
      </c>
      <c r="Q2155" s="11" t="s">
        <v>8334</v>
      </c>
      <c r="R2155" t="s">
        <v>8335</v>
      </c>
      <c r="S2155" s="15">
        <f t="shared" si="172"/>
        <v>41993.738298611104</v>
      </c>
      <c r="T2155" s="15">
        <f t="shared" si="173"/>
        <v>42053.738298611104</v>
      </c>
      <c r="U2155">
        <f t="shared" si="174"/>
        <v>2014</v>
      </c>
    </row>
    <row r="2156" spans="1:21" ht="48" hidden="1" x14ac:dyDescent="0.2">
      <c r="A2156">
        <v>2420</v>
      </c>
      <c r="B2156" s="3" t="s">
        <v>2421</v>
      </c>
      <c r="C2156" s="3" t="s">
        <v>6530</v>
      </c>
      <c r="D2156" s="6">
        <v>16870</v>
      </c>
      <c r="E2156" s="8">
        <v>2501</v>
      </c>
      <c r="F2156" t="s">
        <v>8220</v>
      </c>
      <c r="G2156" t="s">
        <v>8223</v>
      </c>
      <c r="H2156" t="s">
        <v>8245</v>
      </c>
      <c r="I2156">
        <v>1415583695</v>
      </c>
      <c r="J2156">
        <v>1410396095</v>
      </c>
      <c r="K2156" t="b">
        <v>0</v>
      </c>
      <c r="L2156">
        <v>36</v>
      </c>
      <c r="M2156" t="b">
        <v>0</v>
      </c>
      <c r="N2156" t="s">
        <v>8282</v>
      </c>
      <c r="O2156">
        <f t="shared" si="170"/>
        <v>15</v>
      </c>
      <c r="P2156">
        <f t="shared" si="171"/>
        <v>69.47</v>
      </c>
      <c r="Q2156" s="11" t="s">
        <v>8334</v>
      </c>
      <c r="R2156" t="s">
        <v>8335</v>
      </c>
      <c r="S2156" s="15">
        <f t="shared" si="172"/>
        <v>41893.028877314813</v>
      </c>
      <c r="T2156" s="15">
        <f t="shared" si="173"/>
        <v>41953.070543981477</v>
      </c>
      <c r="U2156">
        <f t="shared" si="174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 s="11" t="s">
        <v>8331</v>
      </c>
      <c r="R2157" t="s">
        <v>8332</v>
      </c>
      <c r="S2157" s="15">
        <f t="shared" si="172"/>
        <v>42430.747511574074</v>
      </c>
      <c r="T2157" s="15">
        <f t="shared" si="173"/>
        <v>42460.70584490741</v>
      </c>
      <c r="U2157">
        <f t="shared" si="174"/>
        <v>2016</v>
      </c>
    </row>
    <row r="2158" spans="1:21" ht="32" hidden="1" x14ac:dyDescent="0.2">
      <c r="A2158">
        <v>2421</v>
      </c>
      <c r="B2158" s="3" t="s">
        <v>2422</v>
      </c>
      <c r="C2158" s="3" t="s">
        <v>6531</v>
      </c>
      <c r="D2158" s="6">
        <v>6000</v>
      </c>
      <c r="E2158" s="8">
        <v>1</v>
      </c>
      <c r="F2158" t="s">
        <v>8220</v>
      </c>
      <c r="G2158" t="s">
        <v>8223</v>
      </c>
      <c r="H2158" t="s">
        <v>8245</v>
      </c>
      <c r="I2158">
        <v>1424536196</v>
      </c>
      <c r="J2158">
        <v>1421944196</v>
      </c>
      <c r="K2158" t="b">
        <v>0</v>
      </c>
      <c r="L2158">
        <v>1</v>
      </c>
      <c r="M2158" t="b">
        <v>0</v>
      </c>
      <c r="N2158" t="s">
        <v>8282</v>
      </c>
      <c r="O2158">
        <f t="shared" si="170"/>
        <v>0</v>
      </c>
      <c r="P2158">
        <f t="shared" si="171"/>
        <v>1</v>
      </c>
      <c r="Q2158" s="11" t="s">
        <v>8334</v>
      </c>
      <c r="R2158" t="s">
        <v>8335</v>
      </c>
      <c r="S2158" s="15">
        <f t="shared" si="172"/>
        <v>42026.687453703707</v>
      </c>
      <c r="T2158" s="15">
        <f t="shared" si="173"/>
        <v>42056.687453703707</v>
      </c>
      <c r="U2158">
        <f t="shared" si="174"/>
        <v>2015</v>
      </c>
    </row>
    <row r="2159" spans="1:21" ht="32" hidden="1" x14ac:dyDescent="0.2">
      <c r="A2159">
        <v>2422</v>
      </c>
      <c r="B2159" s="3" t="s">
        <v>2423</v>
      </c>
      <c r="C2159" s="3" t="s">
        <v>6532</v>
      </c>
      <c r="D2159" s="6">
        <v>500</v>
      </c>
      <c r="E2159" s="8">
        <v>1</v>
      </c>
      <c r="F2159" t="s">
        <v>8220</v>
      </c>
      <c r="G2159" t="s">
        <v>8223</v>
      </c>
      <c r="H2159" t="s">
        <v>8245</v>
      </c>
      <c r="I2159">
        <v>1426091036</v>
      </c>
      <c r="J2159">
        <v>1423502636</v>
      </c>
      <c r="K2159" t="b">
        <v>0</v>
      </c>
      <c r="L2159">
        <v>1</v>
      </c>
      <c r="M2159" t="b">
        <v>0</v>
      </c>
      <c r="N2159" t="s">
        <v>8282</v>
      </c>
      <c r="O2159">
        <f t="shared" si="170"/>
        <v>0</v>
      </c>
      <c r="P2159">
        <f t="shared" si="171"/>
        <v>1</v>
      </c>
      <c r="Q2159" s="11" t="s">
        <v>8334</v>
      </c>
      <c r="R2159" t="s">
        <v>8335</v>
      </c>
      <c r="S2159" s="15">
        <f t="shared" si="172"/>
        <v>42044.724953703699</v>
      </c>
      <c r="T2159" s="15">
        <f t="shared" si="173"/>
        <v>42074.683287037042</v>
      </c>
      <c r="U2159">
        <f t="shared" si="174"/>
        <v>2015</v>
      </c>
    </row>
    <row r="2160" spans="1:21" ht="48" hidden="1" x14ac:dyDescent="0.2">
      <c r="A2160">
        <v>2423</v>
      </c>
      <c r="B2160" s="3" t="s">
        <v>2424</v>
      </c>
      <c r="C2160" s="3" t="s">
        <v>6533</v>
      </c>
      <c r="D2160" s="6">
        <v>60000</v>
      </c>
      <c r="E2160" s="8">
        <v>8</v>
      </c>
      <c r="F2160" t="s">
        <v>8220</v>
      </c>
      <c r="G2160" t="s">
        <v>8223</v>
      </c>
      <c r="H2160" t="s">
        <v>8245</v>
      </c>
      <c r="I2160">
        <v>1420044890</v>
      </c>
      <c r="J2160">
        <v>1417452890</v>
      </c>
      <c r="K2160" t="b">
        <v>0</v>
      </c>
      <c r="L2160">
        <v>1</v>
      </c>
      <c r="M2160" t="b">
        <v>0</v>
      </c>
      <c r="N2160" t="s">
        <v>8282</v>
      </c>
      <c r="O2160">
        <f t="shared" si="170"/>
        <v>0</v>
      </c>
      <c r="P2160">
        <f t="shared" si="171"/>
        <v>8</v>
      </c>
      <c r="Q2160" s="11" t="s">
        <v>8334</v>
      </c>
      <c r="R2160" t="s">
        <v>8335</v>
      </c>
      <c r="S2160" s="15">
        <f t="shared" si="172"/>
        <v>41974.704745370371</v>
      </c>
      <c r="T2160" s="15">
        <f t="shared" si="173"/>
        <v>42004.704745370371</v>
      </c>
      <c r="U2160">
        <f t="shared" si="174"/>
        <v>2014</v>
      </c>
    </row>
    <row r="2161" spans="1:21" ht="32" hidden="1" x14ac:dyDescent="0.2">
      <c r="A2161">
        <v>2424</v>
      </c>
      <c r="B2161" s="3" t="s">
        <v>2425</v>
      </c>
      <c r="C2161" s="3" t="s">
        <v>6534</v>
      </c>
      <c r="D2161" s="6">
        <v>25000</v>
      </c>
      <c r="E2161" s="8">
        <v>310</v>
      </c>
      <c r="F2161" t="s">
        <v>8220</v>
      </c>
      <c r="G2161" t="s">
        <v>8223</v>
      </c>
      <c r="H2161" t="s">
        <v>8245</v>
      </c>
      <c r="I2161">
        <v>1414445108</v>
      </c>
      <c r="J2161">
        <v>1411853108</v>
      </c>
      <c r="K2161" t="b">
        <v>0</v>
      </c>
      <c r="L2161">
        <v>9</v>
      </c>
      <c r="M2161" t="b">
        <v>0</v>
      </c>
      <c r="N2161" t="s">
        <v>8282</v>
      </c>
      <c r="O2161">
        <f t="shared" si="170"/>
        <v>1</v>
      </c>
      <c r="P2161">
        <f t="shared" si="171"/>
        <v>34.44</v>
      </c>
      <c r="Q2161" s="11" t="s">
        <v>8334</v>
      </c>
      <c r="R2161" t="s">
        <v>8335</v>
      </c>
      <c r="S2161" s="15">
        <f t="shared" si="172"/>
        <v>41909.892453703702</v>
      </c>
      <c r="T2161" s="15">
        <f t="shared" si="173"/>
        <v>41939.892453703702</v>
      </c>
      <c r="U2161">
        <f t="shared" si="174"/>
        <v>2014</v>
      </c>
    </row>
    <row r="2162" spans="1:21" ht="48" hidden="1" x14ac:dyDescent="0.2">
      <c r="A2162">
        <v>2425</v>
      </c>
      <c r="B2162" s="3" t="s">
        <v>2426</v>
      </c>
      <c r="C2162" s="3" t="s">
        <v>6535</v>
      </c>
      <c r="D2162" s="6">
        <v>3500</v>
      </c>
      <c r="E2162" s="8">
        <v>1</v>
      </c>
      <c r="F2162" t="s">
        <v>8220</v>
      </c>
      <c r="G2162" t="s">
        <v>8223</v>
      </c>
      <c r="H2162" t="s">
        <v>8245</v>
      </c>
      <c r="I2162">
        <v>1464386640</v>
      </c>
      <c r="J2162">
        <v>1463090149</v>
      </c>
      <c r="K2162" t="b">
        <v>0</v>
      </c>
      <c r="L2162">
        <v>1</v>
      </c>
      <c r="M2162" t="b">
        <v>0</v>
      </c>
      <c r="N2162" t="s">
        <v>8282</v>
      </c>
      <c r="O2162">
        <f t="shared" si="170"/>
        <v>0</v>
      </c>
      <c r="P2162">
        <f t="shared" si="171"/>
        <v>1</v>
      </c>
      <c r="Q2162" s="11" t="s">
        <v>8334</v>
      </c>
      <c r="R2162" t="s">
        <v>8335</v>
      </c>
      <c r="S2162" s="15">
        <f t="shared" si="172"/>
        <v>42502.913761574076</v>
      </c>
      <c r="T2162" s="15">
        <f t="shared" si="173"/>
        <v>42517.919444444444</v>
      </c>
      <c r="U2162">
        <f t="shared" si="174"/>
        <v>2016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s="11" t="s">
        <v>8323</v>
      </c>
      <c r="R2163" t="s">
        <v>8324</v>
      </c>
      <c r="S2163" s="15">
        <f t="shared" si="172"/>
        <v>42240.852534722217</v>
      </c>
      <c r="T2163" s="15">
        <f t="shared" si="173"/>
        <v>42270.852534722217</v>
      </c>
      <c r="U2163">
        <f t="shared" si="174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s="11" t="s">
        <v>8323</v>
      </c>
      <c r="R2164" t="s">
        <v>8324</v>
      </c>
      <c r="S2164" s="15">
        <f t="shared" si="172"/>
        <v>41813.766099537039</v>
      </c>
      <c r="T2164" s="15">
        <f t="shared" si="173"/>
        <v>41844.766099537039</v>
      </c>
      <c r="U2164">
        <f t="shared" si="174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s="11" t="s">
        <v>8323</v>
      </c>
      <c r="R2165" t="s">
        <v>8324</v>
      </c>
      <c r="S2165" s="15">
        <f t="shared" si="172"/>
        <v>42111.899537037039</v>
      </c>
      <c r="T2165" s="15">
        <f t="shared" si="173"/>
        <v>42163.159722222219</v>
      </c>
      <c r="U2165">
        <f t="shared" si="174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s="11" t="s">
        <v>8323</v>
      </c>
      <c r="R2166" t="s">
        <v>8324</v>
      </c>
      <c r="S2166" s="15">
        <f t="shared" si="172"/>
        <v>42515.71775462963</v>
      </c>
      <c r="T2166" s="15">
        <f t="shared" si="173"/>
        <v>42546.165972222225</v>
      </c>
      <c r="U2166">
        <f t="shared" si="174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s="11" t="s">
        <v>8323</v>
      </c>
      <c r="R2167" t="s">
        <v>8324</v>
      </c>
      <c r="S2167" s="15">
        <f t="shared" si="172"/>
        <v>42438.667071759264</v>
      </c>
      <c r="T2167" s="15">
        <f t="shared" si="173"/>
        <v>42468.625405092593</v>
      </c>
      <c r="U2167">
        <f t="shared" si="174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s="11" t="s">
        <v>8323</v>
      </c>
      <c r="R2168" t="s">
        <v>8324</v>
      </c>
      <c r="S2168" s="15">
        <f t="shared" si="172"/>
        <v>41933.838171296295</v>
      </c>
      <c r="T2168" s="15">
        <f t="shared" si="173"/>
        <v>41978.879837962959</v>
      </c>
      <c r="U2168">
        <f t="shared" si="174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s="11" t="s">
        <v>8323</v>
      </c>
      <c r="R2169" t="s">
        <v>8324</v>
      </c>
      <c r="S2169" s="15">
        <f t="shared" si="172"/>
        <v>41153.066400462965</v>
      </c>
      <c r="T2169" s="15">
        <f t="shared" si="173"/>
        <v>41167.066400462965</v>
      </c>
      <c r="U2169">
        <f t="shared" si="174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s="11" t="s">
        <v>8323</v>
      </c>
      <c r="R2170" t="s">
        <v>8324</v>
      </c>
      <c r="S2170" s="15">
        <f t="shared" si="172"/>
        <v>42745.600243055553</v>
      </c>
      <c r="T2170" s="15">
        <f t="shared" si="173"/>
        <v>42776.208333333328</v>
      </c>
      <c r="U2170">
        <f t="shared" si="174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s="11" t="s">
        <v>8323</v>
      </c>
      <c r="R2171" t="s">
        <v>8324</v>
      </c>
      <c r="S2171" s="15">
        <f t="shared" si="172"/>
        <v>42793.700821759259</v>
      </c>
      <c r="T2171" s="15">
        <f t="shared" si="173"/>
        <v>42796.700821759259</v>
      </c>
      <c r="U2171">
        <f t="shared" si="174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s="11" t="s">
        <v>8323</v>
      </c>
      <c r="R2172" t="s">
        <v>8324</v>
      </c>
      <c r="S2172" s="15">
        <f t="shared" si="172"/>
        <v>42198.750254629631</v>
      </c>
      <c r="T2172" s="15">
        <f t="shared" si="173"/>
        <v>42238.750254629631</v>
      </c>
      <c r="U2172">
        <f t="shared" si="174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s="11" t="s">
        <v>8323</v>
      </c>
      <c r="R2173" t="s">
        <v>8324</v>
      </c>
      <c r="S2173" s="15">
        <f t="shared" si="172"/>
        <v>42141.95711805555</v>
      </c>
      <c r="T2173" s="15">
        <f t="shared" si="173"/>
        <v>42177.208333333328</v>
      </c>
      <c r="U2173">
        <f t="shared" si="174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s="11" t="s">
        <v>8323</v>
      </c>
      <c r="R2174" t="s">
        <v>8324</v>
      </c>
      <c r="S2174" s="15">
        <f t="shared" si="172"/>
        <v>42082.580092592587</v>
      </c>
      <c r="T2174" s="15">
        <f t="shared" si="173"/>
        <v>42112.580092592587</v>
      </c>
      <c r="U2174">
        <f t="shared" si="174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s="11" t="s">
        <v>8323</v>
      </c>
      <c r="R2175" t="s">
        <v>8324</v>
      </c>
      <c r="S2175" s="15">
        <f t="shared" si="172"/>
        <v>41495.692627314813</v>
      </c>
      <c r="T2175" s="15">
        <f t="shared" si="173"/>
        <v>41527.165972222225</v>
      </c>
      <c r="U2175">
        <f t="shared" si="174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s="11" t="s">
        <v>8323</v>
      </c>
      <c r="R2176" t="s">
        <v>8324</v>
      </c>
      <c r="S2176" s="15">
        <f t="shared" si="172"/>
        <v>42465.542905092589</v>
      </c>
      <c r="T2176" s="15">
        <f t="shared" si="173"/>
        <v>42495.542905092589</v>
      </c>
      <c r="U2176">
        <f t="shared" si="174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s="11" t="s">
        <v>8323</v>
      </c>
      <c r="R2177" t="s">
        <v>8324</v>
      </c>
      <c r="S2177" s="15">
        <f t="shared" si="172"/>
        <v>42565.009097222224</v>
      </c>
      <c r="T2177" s="15">
        <f t="shared" si="173"/>
        <v>42572.009097222224</v>
      </c>
      <c r="U2177">
        <f t="shared" si="174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s="11" t="s">
        <v>8323</v>
      </c>
      <c r="R2178" t="s">
        <v>8324</v>
      </c>
      <c r="S2178" s="15">
        <f t="shared" si="172"/>
        <v>42096.633206018523</v>
      </c>
      <c r="T2178" s="15">
        <f t="shared" si="173"/>
        <v>42126.633206018523</v>
      </c>
      <c r="U2178">
        <f t="shared" si="174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si="174"/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ref="O2210:O2273" si="175">ROUND(E2210/D2210*100,0)</f>
        <v>102</v>
      </c>
      <c r="P2210">
        <f t="shared" ref="P2210:P2273" si="176">IFERROR(ROUND(E2210/L2210,2),0)</f>
        <v>42.33</v>
      </c>
      <c r="Q2210" s="11" t="s">
        <v>8323</v>
      </c>
      <c r="R2210" t="s">
        <v>8328</v>
      </c>
      <c r="S2210" s="15">
        <f t="shared" ref="S2210:S2273" si="177">(((J2210/60)/60)/24)+DATE(1970,1,1)</f>
        <v>40946.882245370369</v>
      </c>
      <c r="T2210" s="15">
        <f t="shared" ref="T2210:T2273" si="178">(((I2210/60)/60)/24)+DATE(1970,1,1)</f>
        <v>41006.166666666664</v>
      </c>
      <c r="U2210">
        <f t="shared" ref="U2210:U2273" si="179">YEAR(S:S)</f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 s="11" t="s">
        <v>8323</v>
      </c>
      <c r="R2211" t="s">
        <v>8328</v>
      </c>
      <c r="S2211" s="15">
        <f t="shared" si="177"/>
        <v>41732.479675925926</v>
      </c>
      <c r="T2211" s="15">
        <f t="shared" si="178"/>
        <v>41743.958333333336</v>
      </c>
      <c r="U2211">
        <f t="shared" si="179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s="11" t="s">
        <v>8323</v>
      </c>
      <c r="R2212" t="s">
        <v>8328</v>
      </c>
      <c r="S2212" s="15">
        <f t="shared" si="177"/>
        <v>40956.066087962965</v>
      </c>
      <c r="T2212" s="15">
        <f t="shared" si="178"/>
        <v>41013.73333333333</v>
      </c>
      <c r="U2212">
        <f t="shared" si="179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s="11" t="s">
        <v>8323</v>
      </c>
      <c r="R2213" t="s">
        <v>8328</v>
      </c>
      <c r="S2213" s="15">
        <f t="shared" si="177"/>
        <v>41716.785011574073</v>
      </c>
      <c r="T2213" s="15">
        <f t="shared" si="178"/>
        <v>41739.290972222225</v>
      </c>
      <c r="U2213">
        <f t="shared" si="179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s="11" t="s">
        <v>8323</v>
      </c>
      <c r="R2214" t="s">
        <v>8328</v>
      </c>
      <c r="S2214" s="15">
        <f t="shared" si="177"/>
        <v>41548.747418981482</v>
      </c>
      <c r="T2214" s="15">
        <f t="shared" si="178"/>
        <v>41582.041666666664</v>
      </c>
      <c r="U2214">
        <f t="shared" si="179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s="11" t="s">
        <v>8323</v>
      </c>
      <c r="R2215" t="s">
        <v>8328</v>
      </c>
      <c r="S2215" s="15">
        <f t="shared" si="177"/>
        <v>42109.826145833329</v>
      </c>
      <c r="T2215" s="15">
        <f t="shared" si="178"/>
        <v>42139.826145833329</v>
      </c>
      <c r="U2215">
        <f t="shared" si="179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s="11" t="s">
        <v>8323</v>
      </c>
      <c r="R2216" t="s">
        <v>8328</v>
      </c>
      <c r="S2216" s="15">
        <f t="shared" si="177"/>
        <v>41646.792222222226</v>
      </c>
      <c r="T2216" s="15">
        <f t="shared" si="178"/>
        <v>41676.792222222226</v>
      </c>
      <c r="U2216">
        <f t="shared" si="179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s="11" t="s">
        <v>8323</v>
      </c>
      <c r="R2217" t="s">
        <v>8328</v>
      </c>
      <c r="S2217" s="15">
        <f t="shared" si="177"/>
        <v>40958.717268518521</v>
      </c>
      <c r="T2217" s="15">
        <f t="shared" si="178"/>
        <v>40981.290972222225</v>
      </c>
      <c r="U2217">
        <f t="shared" si="179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s="11" t="s">
        <v>8323</v>
      </c>
      <c r="R2218" t="s">
        <v>8328</v>
      </c>
      <c r="S2218" s="15">
        <f t="shared" si="177"/>
        <v>42194.751678240747</v>
      </c>
      <c r="T2218" s="15">
        <f t="shared" si="178"/>
        <v>42208.751678240747</v>
      </c>
      <c r="U2218">
        <f t="shared" si="179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s="11" t="s">
        <v>8323</v>
      </c>
      <c r="R2219" t="s">
        <v>8328</v>
      </c>
      <c r="S2219" s="15">
        <f t="shared" si="177"/>
        <v>42299.776770833334</v>
      </c>
      <c r="T2219" s="15">
        <f t="shared" si="178"/>
        <v>42310.333333333328</v>
      </c>
      <c r="U2219">
        <f t="shared" si="179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s="11" t="s">
        <v>8323</v>
      </c>
      <c r="R2220" t="s">
        <v>8328</v>
      </c>
      <c r="S2220" s="15">
        <f t="shared" si="177"/>
        <v>41127.812303240738</v>
      </c>
      <c r="T2220" s="15">
        <f t="shared" si="178"/>
        <v>41150</v>
      </c>
      <c r="U2220">
        <f t="shared" si="179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s="11" t="s">
        <v>8323</v>
      </c>
      <c r="R2221" t="s">
        <v>8328</v>
      </c>
      <c r="S2221" s="15">
        <f t="shared" si="177"/>
        <v>42205.718888888892</v>
      </c>
      <c r="T2221" s="15">
        <f t="shared" si="178"/>
        <v>42235.718888888892</v>
      </c>
      <c r="U2221">
        <f t="shared" si="179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s="11" t="s">
        <v>8323</v>
      </c>
      <c r="R2222" t="s">
        <v>8328</v>
      </c>
      <c r="S2222" s="15">
        <f t="shared" si="177"/>
        <v>41452.060601851852</v>
      </c>
      <c r="T2222" s="15">
        <f t="shared" si="178"/>
        <v>41482.060601851852</v>
      </c>
      <c r="U2222">
        <f t="shared" si="179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s="11" t="s">
        <v>8331</v>
      </c>
      <c r="R2223" t="s">
        <v>8349</v>
      </c>
      <c r="S2223" s="15">
        <f t="shared" si="177"/>
        <v>42452.666770833333</v>
      </c>
      <c r="T2223" s="15">
        <f t="shared" si="178"/>
        <v>42483</v>
      </c>
      <c r="U2223">
        <f t="shared" si="179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s="11" t="s">
        <v>8331</v>
      </c>
      <c r="R2224" t="s">
        <v>8349</v>
      </c>
      <c r="S2224" s="15">
        <f t="shared" si="177"/>
        <v>40906.787581018521</v>
      </c>
      <c r="T2224" s="15">
        <f t="shared" si="178"/>
        <v>40936.787581018521</v>
      </c>
      <c r="U2224">
        <f t="shared" si="179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s="11" t="s">
        <v>8331</v>
      </c>
      <c r="R2225" t="s">
        <v>8349</v>
      </c>
      <c r="S2225" s="15">
        <f t="shared" si="177"/>
        <v>42152.640833333338</v>
      </c>
      <c r="T2225" s="15">
        <f t="shared" si="178"/>
        <v>42182.640833333338</v>
      </c>
      <c r="U2225">
        <f t="shared" si="179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s="11" t="s">
        <v>8331</v>
      </c>
      <c r="R2226" t="s">
        <v>8349</v>
      </c>
      <c r="S2226" s="15">
        <f t="shared" si="177"/>
        <v>42644.667534722219</v>
      </c>
      <c r="T2226" s="15">
        <f t="shared" si="178"/>
        <v>42672.791666666672</v>
      </c>
      <c r="U2226">
        <f t="shared" si="179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 s="11" t="s">
        <v>8331</v>
      </c>
      <c r="R2227" t="s">
        <v>8349</v>
      </c>
      <c r="S2227" s="15">
        <f t="shared" si="177"/>
        <v>41873.79184027778</v>
      </c>
      <c r="T2227" s="15">
        <f t="shared" si="178"/>
        <v>41903.79184027778</v>
      </c>
      <c r="U2227">
        <f t="shared" si="179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s="11" t="s">
        <v>8331</v>
      </c>
      <c r="R2228" t="s">
        <v>8349</v>
      </c>
      <c r="S2228" s="15">
        <f t="shared" si="177"/>
        <v>42381.79886574074</v>
      </c>
      <c r="T2228" s="15">
        <f t="shared" si="178"/>
        <v>42412.207638888889</v>
      </c>
      <c r="U2228">
        <f t="shared" si="179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 s="11" t="s">
        <v>8331</v>
      </c>
      <c r="R2229" t="s">
        <v>8349</v>
      </c>
      <c r="S2229" s="15">
        <f t="shared" si="177"/>
        <v>41561.807349537034</v>
      </c>
      <c r="T2229" s="15">
        <f t="shared" si="178"/>
        <v>41591.849016203705</v>
      </c>
      <c r="U2229">
        <f t="shared" si="179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s="11" t="s">
        <v>8331</v>
      </c>
      <c r="R2230" t="s">
        <v>8349</v>
      </c>
      <c r="S2230" s="15">
        <f t="shared" si="177"/>
        <v>42202.278194444443</v>
      </c>
      <c r="T2230" s="15">
        <f t="shared" si="178"/>
        <v>42232.278194444443</v>
      </c>
      <c r="U2230">
        <f t="shared" si="179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s="11" t="s">
        <v>8331</v>
      </c>
      <c r="R2231" t="s">
        <v>8349</v>
      </c>
      <c r="S2231" s="15">
        <f t="shared" si="177"/>
        <v>41484.664247685185</v>
      </c>
      <c r="T2231" s="15">
        <f t="shared" si="178"/>
        <v>41520.166666666664</v>
      </c>
      <c r="U2231">
        <f t="shared" si="179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s="11" t="s">
        <v>8331</v>
      </c>
      <c r="R2232" t="s">
        <v>8349</v>
      </c>
      <c r="S2232" s="15">
        <f t="shared" si="177"/>
        <v>41724.881099537037</v>
      </c>
      <c r="T2232" s="15">
        <f t="shared" si="178"/>
        <v>41754.881099537037</v>
      </c>
      <c r="U2232">
        <f t="shared" si="179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s="11" t="s">
        <v>8331</v>
      </c>
      <c r="R2233" t="s">
        <v>8349</v>
      </c>
      <c r="S2233" s="15">
        <f t="shared" si="177"/>
        <v>41423.910891203705</v>
      </c>
      <c r="T2233" s="15">
        <f t="shared" si="178"/>
        <v>41450.208333333336</v>
      </c>
      <c r="U2233">
        <f t="shared" si="179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s="11" t="s">
        <v>8331</v>
      </c>
      <c r="R2234" t="s">
        <v>8349</v>
      </c>
      <c r="S2234" s="15">
        <f t="shared" si="177"/>
        <v>41806.794074074074</v>
      </c>
      <c r="T2234" s="15">
        <f t="shared" si="178"/>
        <v>41839.125</v>
      </c>
      <c r="U2234">
        <f t="shared" si="179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s="11" t="s">
        <v>8331</v>
      </c>
      <c r="R2235" t="s">
        <v>8349</v>
      </c>
      <c r="S2235" s="15">
        <f t="shared" si="177"/>
        <v>42331.378923611104</v>
      </c>
      <c r="T2235" s="15">
        <f t="shared" si="178"/>
        <v>42352</v>
      </c>
      <c r="U2235">
        <f t="shared" si="179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s="11" t="s">
        <v>8331</v>
      </c>
      <c r="R2236" t="s">
        <v>8349</v>
      </c>
      <c r="S2236" s="15">
        <f t="shared" si="177"/>
        <v>42710.824618055558</v>
      </c>
      <c r="T2236" s="15">
        <f t="shared" si="178"/>
        <v>42740.824618055558</v>
      </c>
      <c r="U2236">
        <f t="shared" si="179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s="11" t="s">
        <v>8331</v>
      </c>
      <c r="R2237" t="s">
        <v>8349</v>
      </c>
      <c r="S2237" s="15">
        <f t="shared" si="177"/>
        <v>42062.022118055553</v>
      </c>
      <c r="T2237" s="15">
        <f t="shared" si="178"/>
        <v>42091.980451388896</v>
      </c>
      <c r="U2237">
        <f t="shared" si="179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s="11" t="s">
        <v>8331</v>
      </c>
      <c r="R2238" t="s">
        <v>8349</v>
      </c>
      <c r="S2238" s="15">
        <f t="shared" si="177"/>
        <v>42371.617164351846</v>
      </c>
      <c r="T2238" s="15">
        <f t="shared" si="178"/>
        <v>42401.617164351846</v>
      </c>
      <c r="U2238">
        <f t="shared" si="179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s="11" t="s">
        <v>8331</v>
      </c>
      <c r="R2239" t="s">
        <v>8349</v>
      </c>
      <c r="S2239" s="15">
        <f t="shared" si="177"/>
        <v>41915.003275462965</v>
      </c>
      <c r="T2239" s="15">
        <f t="shared" si="178"/>
        <v>41955.332638888889</v>
      </c>
      <c r="U2239">
        <f t="shared" si="179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s="11" t="s">
        <v>8331</v>
      </c>
      <c r="R2240" t="s">
        <v>8349</v>
      </c>
      <c r="S2240" s="15">
        <f t="shared" si="177"/>
        <v>42774.621712962966</v>
      </c>
      <c r="T2240" s="15">
        <f t="shared" si="178"/>
        <v>42804.621712962966</v>
      </c>
      <c r="U2240">
        <f t="shared" si="179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s="11" t="s">
        <v>8331</v>
      </c>
      <c r="R2241" t="s">
        <v>8349</v>
      </c>
      <c r="S2241" s="15">
        <f t="shared" si="177"/>
        <v>41572.958495370374</v>
      </c>
      <c r="T2241" s="15">
        <f t="shared" si="178"/>
        <v>41609.168055555558</v>
      </c>
      <c r="U2241">
        <f t="shared" si="179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s="11" t="s">
        <v>8331</v>
      </c>
      <c r="R2242" t="s">
        <v>8349</v>
      </c>
      <c r="S2242" s="15">
        <f t="shared" si="177"/>
        <v>42452.825740740736</v>
      </c>
      <c r="T2242" s="15">
        <f t="shared" si="178"/>
        <v>42482.825740740736</v>
      </c>
      <c r="U2242">
        <f t="shared" si="179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si="179"/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ref="O2274:O2337" si="180">ROUND(E2274/D2274*100,0)</f>
        <v>1357</v>
      </c>
      <c r="P2274">
        <f t="shared" ref="P2274:P2337" si="181">IFERROR(ROUND(E2274/L2274,2),0)</f>
        <v>14.37</v>
      </c>
      <c r="Q2274" s="11" t="s">
        <v>8331</v>
      </c>
      <c r="R2274" t="s">
        <v>8349</v>
      </c>
      <c r="S2274" s="15">
        <f t="shared" ref="S2274:S2337" si="182">(((J2274/60)/60)/24)+DATE(1970,1,1)</f>
        <v>42315.699490740735</v>
      </c>
      <c r="T2274" s="15">
        <f t="shared" ref="T2274:T2337" si="183">(((I2274/60)/60)/24)+DATE(1970,1,1)</f>
        <v>42345.699490740735</v>
      </c>
      <c r="U2274">
        <f t="shared" ref="U2274:U2337" si="184">YEAR(S:S)</f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s="11" t="s">
        <v>8331</v>
      </c>
      <c r="R2275" t="s">
        <v>8349</v>
      </c>
      <c r="S2275" s="15">
        <f t="shared" si="182"/>
        <v>42781.549097222218</v>
      </c>
      <c r="T2275" s="15">
        <f t="shared" si="183"/>
        <v>42806.507430555561</v>
      </c>
      <c r="U2275">
        <f t="shared" si="184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s="11" t="s">
        <v>8331</v>
      </c>
      <c r="R2276" t="s">
        <v>8349</v>
      </c>
      <c r="S2276" s="15">
        <f t="shared" si="182"/>
        <v>41663.500659722224</v>
      </c>
      <c r="T2276" s="15">
        <f t="shared" si="183"/>
        <v>41693.500659722224</v>
      </c>
      <c r="U2276">
        <f t="shared" si="184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 s="11" t="s">
        <v>8331</v>
      </c>
      <c r="R2277" t="s">
        <v>8349</v>
      </c>
      <c r="S2277" s="15">
        <f t="shared" si="182"/>
        <v>41965.616655092599</v>
      </c>
      <c r="T2277" s="15">
        <f t="shared" si="183"/>
        <v>41995.616655092599</v>
      </c>
      <c r="U2277">
        <f t="shared" si="184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s="11" t="s">
        <v>8331</v>
      </c>
      <c r="R2278" t="s">
        <v>8349</v>
      </c>
      <c r="S2278" s="15">
        <f t="shared" si="182"/>
        <v>41614.651493055557</v>
      </c>
      <c r="T2278" s="15">
        <f t="shared" si="183"/>
        <v>41644.651493055557</v>
      </c>
      <c r="U2278">
        <f t="shared" si="184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s="11" t="s">
        <v>8331</v>
      </c>
      <c r="R2279" t="s">
        <v>8349</v>
      </c>
      <c r="S2279" s="15">
        <f t="shared" si="182"/>
        <v>40936.678506944445</v>
      </c>
      <c r="T2279" s="15">
        <f t="shared" si="183"/>
        <v>40966.678506944445</v>
      </c>
      <c r="U2279">
        <f t="shared" si="184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s="11" t="s">
        <v>8331</v>
      </c>
      <c r="R2280" t="s">
        <v>8349</v>
      </c>
      <c r="S2280" s="15">
        <f t="shared" si="182"/>
        <v>42338.709108796291</v>
      </c>
      <c r="T2280" s="15">
        <f t="shared" si="183"/>
        <v>42372.957638888889</v>
      </c>
      <c r="U2280">
        <f t="shared" si="184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s="11" t="s">
        <v>8331</v>
      </c>
      <c r="R2281" t="s">
        <v>8349</v>
      </c>
      <c r="S2281" s="15">
        <f t="shared" si="182"/>
        <v>42020.806701388887</v>
      </c>
      <c r="T2281" s="15">
        <f t="shared" si="183"/>
        <v>42039.166666666672</v>
      </c>
      <c r="U2281">
        <f t="shared" si="184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s="11" t="s">
        <v>8331</v>
      </c>
      <c r="R2282" t="s">
        <v>8349</v>
      </c>
      <c r="S2282" s="15">
        <f t="shared" si="182"/>
        <v>42234.624895833331</v>
      </c>
      <c r="T2282" s="15">
        <f t="shared" si="183"/>
        <v>42264.624895833331</v>
      </c>
      <c r="U2282">
        <f t="shared" si="184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s="11" t="s">
        <v>8323</v>
      </c>
      <c r="R2283" t="s">
        <v>8324</v>
      </c>
      <c r="S2283" s="15">
        <f t="shared" si="182"/>
        <v>40687.285844907405</v>
      </c>
      <c r="T2283" s="15">
        <f t="shared" si="183"/>
        <v>40749.284722222219</v>
      </c>
      <c r="U2283">
        <f t="shared" si="184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s="11" t="s">
        <v>8323</v>
      </c>
      <c r="R2284" t="s">
        <v>8324</v>
      </c>
      <c r="S2284" s="15">
        <f t="shared" si="182"/>
        <v>42323.17460648148</v>
      </c>
      <c r="T2284" s="15">
        <f t="shared" si="183"/>
        <v>42383.17460648148</v>
      </c>
      <c r="U2284">
        <f t="shared" si="184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s="11" t="s">
        <v>8323</v>
      </c>
      <c r="R2285" t="s">
        <v>8324</v>
      </c>
      <c r="S2285" s="15">
        <f t="shared" si="182"/>
        <v>40978.125046296293</v>
      </c>
      <c r="T2285" s="15">
        <f t="shared" si="183"/>
        <v>41038.083379629628</v>
      </c>
      <c r="U2285">
        <f t="shared" si="184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s="11" t="s">
        <v>8323</v>
      </c>
      <c r="R2286" t="s">
        <v>8324</v>
      </c>
      <c r="S2286" s="15">
        <f t="shared" si="182"/>
        <v>40585.796817129631</v>
      </c>
      <c r="T2286" s="15">
        <f t="shared" si="183"/>
        <v>40614.166666666664</v>
      </c>
      <c r="U2286">
        <f t="shared" si="184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s="11" t="s">
        <v>8323</v>
      </c>
      <c r="R2287" t="s">
        <v>8324</v>
      </c>
      <c r="S2287" s="15">
        <f t="shared" si="182"/>
        <v>41059.185682870368</v>
      </c>
      <c r="T2287" s="15">
        <f t="shared" si="183"/>
        <v>41089.185682870368</v>
      </c>
      <c r="U2287">
        <f t="shared" si="184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s="11" t="s">
        <v>8323</v>
      </c>
      <c r="R2288" t="s">
        <v>8324</v>
      </c>
      <c r="S2288" s="15">
        <f t="shared" si="182"/>
        <v>41494.963587962964</v>
      </c>
      <c r="T2288" s="15">
        <f t="shared" si="183"/>
        <v>41523.165972222225</v>
      </c>
      <c r="U2288">
        <f t="shared" si="184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s="11" t="s">
        <v>8323</v>
      </c>
      <c r="R2289" t="s">
        <v>8324</v>
      </c>
      <c r="S2289" s="15">
        <f t="shared" si="182"/>
        <v>41792.667361111111</v>
      </c>
      <c r="T2289" s="15">
        <f t="shared" si="183"/>
        <v>41813.667361111111</v>
      </c>
      <c r="U2289">
        <f t="shared" si="184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s="11" t="s">
        <v>8323</v>
      </c>
      <c r="R2290" t="s">
        <v>8324</v>
      </c>
      <c r="S2290" s="15">
        <f t="shared" si="182"/>
        <v>41067.827418981484</v>
      </c>
      <c r="T2290" s="15">
        <f t="shared" si="183"/>
        <v>41086.75</v>
      </c>
      <c r="U2290">
        <f t="shared" si="184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s="11" t="s">
        <v>8323</v>
      </c>
      <c r="R2291" t="s">
        <v>8324</v>
      </c>
      <c r="S2291" s="15">
        <f t="shared" si="182"/>
        <v>41571.998379629629</v>
      </c>
      <c r="T2291" s="15">
        <f t="shared" si="183"/>
        <v>41614.973611111112</v>
      </c>
      <c r="U2291">
        <f t="shared" si="184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s="11" t="s">
        <v>8323</v>
      </c>
      <c r="R2292" t="s">
        <v>8324</v>
      </c>
      <c r="S2292" s="15">
        <f t="shared" si="182"/>
        <v>40070.253819444442</v>
      </c>
      <c r="T2292" s="15">
        <f t="shared" si="183"/>
        <v>40148.708333333336</v>
      </c>
      <c r="U2292">
        <f t="shared" si="184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s="11" t="s">
        <v>8323</v>
      </c>
      <c r="R2293" t="s">
        <v>8324</v>
      </c>
      <c r="S2293" s="15">
        <f t="shared" si="182"/>
        <v>40987.977060185185</v>
      </c>
      <c r="T2293" s="15">
        <f t="shared" si="183"/>
        <v>41022.166666666664</v>
      </c>
      <c r="U2293">
        <f t="shared" si="184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s="11" t="s">
        <v>8323</v>
      </c>
      <c r="R2294" t="s">
        <v>8324</v>
      </c>
      <c r="S2294" s="15">
        <f t="shared" si="182"/>
        <v>40987.697638888887</v>
      </c>
      <c r="T2294" s="15">
        <f t="shared" si="183"/>
        <v>41017.697638888887</v>
      </c>
      <c r="U2294">
        <f t="shared" si="184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s="11" t="s">
        <v>8323</v>
      </c>
      <c r="R2295" t="s">
        <v>8324</v>
      </c>
      <c r="S2295" s="15">
        <f t="shared" si="182"/>
        <v>41151.708321759259</v>
      </c>
      <c r="T2295" s="15">
        <f t="shared" si="183"/>
        <v>41177.165972222225</v>
      </c>
      <c r="U2295">
        <f t="shared" si="184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s="11" t="s">
        <v>8323</v>
      </c>
      <c r="R2296" t="s">
        <v>8324</v>
      </c>
      <c r="S2296" s="15">
        <f t="shared" si="182"/>
        <v>41264.72314814815</v>
      </c>
      <c r="T2296" s="15">
        <f t="shared" si="183"/>
        <v>41294.72314814815</v>
      </c>
      <c r="U2296">
        <f t="shared" si="184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s="11" t="s">
        <v>8323</v>
      </c>
      <c r="R2297" t="s">
        <v>8324</v>
      </c>
      <c r="S2297" s="15">
        <f t="shared" si="182"/>
        <v>41270.954351851848</v>
      </c>
      <c r="T2297" s="15">
        <f t="shared" si="183"/>
        <v>41300.954351851848</v>
      </c>
      <c r="U2297">
        <f t="shared" si="184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s="11" t="s">
        <v>8323</v>
      </c>
      <c r="R2298" t="s">
        <v>8324</v>
      </c>
      <c r="S2298" s="15">
        <f t="shared" si="182"/>
        <v>40927.731782407405</v>
      </c>
      <c r="T2298" s="15">
        <f t="shared" si="183"/>
        <v>40962.731782407405</v>
      </c>
      <c r="U2298">
        <f t="shared" si="184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s="11" t="s">
        <v>8323</v>
      </c>
      <c r="R2299" t="s">
        <v>8324</v>
      </c>
      <c r="S2299" s="15">
        <f t="shared" si="182"/>
        <v>40948.042233796295</v>
      </c>
      <c r="T2299" s="15">
        <f t="shared" si="183"/>
        <v>40982.165972222225</v>
      </c>
      <c r="U2299">
        <f t="shared" si="184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s="11" t="s">
        <v>8323</v>
      </c>
      <c r="R2300" t="s">
        <v>8324</v>
      </c>
      <c r="S2300" s="15">
        <f t="shared" si="182"/>
        <v>41694.84065972222</v>
      </c>
      <c r="T2300" s="15">
        <f t="shared" si="183"/>
        <v>41724.798993055556</v>
      </c>
      <c r="U2300">
        <f t="shared" si="184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s="11" t="s">
        <v>8323</v>
      </c>
      <c r="R2301" t="s">
        <v>8324</v>
      </c>
      <c r="S2301" s="15">
        <f t="shared" si="182"/>
        <v>40565.032511574071</v>
      </c>
      <c r="T2301" s="15">
        <f t="shared" si="183"/>
        <v>40580.032511574071</v>
      </c>
      <c r="U2301">
        <f t="shared" si="184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s="11" t="s">
        <v>8323</v>
      </c>
      <c r="R2302" t="s">
        <v>8324</v>
      </c>
      <c r="S2302" s="15">
        <f t="shared" si="182"/>
        <v>41074.727037037039</v>
      </c>
      <c r="T2302" s="15">
        <f t="shared" si="183"/>
        <v>41088.727037037039</v>
      </c>
      <c r="U2302">
        <f t="shared" si="184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s="11" t="s">
        <v>8323</v>
      </c>
      <c r="R2303" t="s">
        <v>8327</v>
      </c>
      <c r="S2303" s="15">
        <f t="shared" si="182"/>
        <v>41416.146944444445</v>
      </c>
      <c r="T2303" s="15">
        <f t="shared" si="183"/>
        <v>41446.146944444445</v>
      </c>
      <c r="U2303">
        <f t="shared" si="184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s="11" t="s">
        <v>8323</v>
      </c>
      <c r="R2304" t="s">
        <v>8327</v>
      </c>
      <c r="S2304" s="15">
        <f t="shared" si="182"/>
        <v>41605.868449074071</v>
      </c>
      <c r="T2304" s="15">
        <f t="shared" si="183"/>
        <v>41639.291666666664</v>
      </c>
      <c r="U2304">
        <f t="shared" si="184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s="11" t="s">
        <v>8323</v>
      </c>
      <c r="R2305" t="s">
        <v>8327</v>
      </c>
      <c r="S2305" s="15">
        <f t="shared" si="182"/>
        <v>40850.111064814817</v>
      </c>
      <c r="T2305" s="15">
        <f t="shared" si="183"/>
        <v>40890.152731481481</v>
      </c>
      <c r="U2305">
        <f t="shared" si="184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s="11" t="s">
        <v>8323</v>
      </c>
      <c r="R2306" t="s">
        <v>8327</v>
      </c>
      <c r="S2306" s="15">
        <f t="shared" si="182"/>
        <v>40502.815868055557</v>
      </c>
      <c r="T2306" s="15">
        <f t="shared" si="183"/>
        <v>40544.207638888889</v>
      </c>
      <c r="U2306">
        <f t="shared" si="184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si="184"/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ref="O2338:O2401" si="185">ROUND(E2338/D2338*100,0)</f>
        <v>521</v>
      </c>
      <c r="P2338">
        <f t="shared" ref="P2338:P2401" si="186">IFERROR(ROUND(E2338/L2338,2),0)</f>
        <v>48.1</v>
      </c>
      <c r="Q2338" s="11" t="s">
        <v>8334</v>
      </c>
      <c r="R2338" t="s">
        <v>8350</v>
      </c>
      <c r="S2338" s="15">
        <f t="shared" ref="S2338:S2401" si="187">(((J2338/60)/60)/24)+DATE(1970,1,1)</f>
        <v>41666.924710648149</v>
      </c>
      <c r="T2338" s="15">
        <f t="shared" ref="T2338:T2401" si="188">(((I2338/60)/60)/24)+DATE(1970,1,1)</f>
        <v>41706.924710648149</v>
      </c>
      <c r="U2338">
        <f t="shared" ref="U2338:U2401" si="189">YEAR(S:S)</f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s="11" t="s">
        <v>8334</v>
      </c>
      <c r="R2339" t="s">
        <v>8350</v>
      </c>
      <c r="S2339" s="15">
        <f t="shared" si="187"/>
        <v>41786.640543981484</v>
      </c>
      <c r="T2339" s="15">
        <f t="shared" si="188"/>
        <v>41816.640543981484</v>
      </c>
      <c r="U2339">
        <f t="shared" si="189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s="11" t="s">
        <v>8334</v>
      </c>
      <c r="R2340" t="s">
        <v>8350</v>
      </c>
      <c r="S2340" s="15">
        <f t="shared" si="187"/>
        <v>41789.896805555552</v>
      </c>
      <c r="T2340" s="15">
        <f t="shared" si="188"/>
        <v>41819.896805555552</v>
      </c>
      <c r="U2340">
        <f t="shared" si="189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s="11" t="s">
        <v>8334</v>
      </c>
      <c r="R2341" t="s">
        <v>8350</v>
      </c>
      <c r="S2341" s="15">
        <f t="shared" si="187"/>
        <v>42692.79987268518</v>
      </c>
      <c r="T2341" s="15">
        <f t="shared" si="188"/>
        <v>42723.332638888889</v>
      </c>
      <c r="U2341">
        <f t="shared" si="189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s="11" t="s">
        <v>8334</v>
      </c>
      <c r="R2342" t="s">
        <v>8350</v>
      </c>
      <c r="S2342" s="15">
        <f t="shared" si="187"/>
        <v>42643.642800925925</v>
      </c>
      <c r="T2342" s="15">
        <f t="shared" si="188"/>
        <v>42673.642800925925</v>
      </c>
      <c r="U2342">
        <f t="shared" si="189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>
        <f t="shared" si="186"/>
        <v>0</v>
      </c>
      <c r="Q2343" s="11" t="s">
        <v>8317</v>
      </c>
      <c r="R2343" t="s">
        <v>8318</v>
      </c>
      <c r="S2343" s="15">
        <f t="shared" si="187"/>
        <v>42167.813703703709</v>
      </c>
      <c r="T2343" s="15">
        <f t="shared" si="188"/>
        <v>42197.813703703709</v>
      </c>
      <c r="U2343">
        <f t="shared" si="189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>
        <f t="shared" si="186"/>
        <v>0</v>
      </c>
      <c r="Q2344" s="11" t="s">
        <v>8317</v>
      </c>
      <c r="R2344" t="s">
        <v>8318</v>
      </c>
      <c r="S2344" s="15">
        <f t="shared" si="187"/>
        <v>41897.702199074076</v>
      </c>
      <c r="T2344" s="15">
        <f t="shared" si="188"/>
        <v>41918.208333333336</v>
      </c>
      <c r="U2344">
        <f t="shared" si="189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s="11" t="s">
        <v>8317</v>
      </c>
      <c r="R2345" t="s">
        <v>8318</v>
      </c>
      <c r="S2345" s="15">
        <f t="shared" si="187"/>
        <v>42327.825289351851</v>
      </c>
      <c r="T2345" s="15">
        <f t="shared" si="188"/>
        <v>42377.82430555555</v>
      </c>
      <c r="U2345">
        <f t="shared" si="189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s="11" t="s">
        <v>8317</v>
      </c>
      <c r="R2346" t="s">
        <v>8318</v>
      </c>
      <c r="S2346" s="15">
        <f t="shared" si="187"/>
        <v>42515.727650462963</v>
      </c>
      <c r="T2346" s="15">
        <f t="shared" si="188"/>
        <v>42545.727650462963</v>
      </c>
      <c r="U2346">
        <f t="shared" si="189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>
        <f t="shared" si="186"/>
        <v>0</v>
      </c>
      <c r="Q2347" s="11" t="s">
        <v>8317</v>
      </c>
      <c r="R2347" t="s">
        <v>8318</v>
      </c>
      <c r="S2347" s="15">
        <f t="shared" si="187"/>
        <v>42060.001805555556</v>
      </c>
      <c r="T2347" s="15">
        <f t="shared" si="188"/>
        <v>42094.985416666663</v>
      </c>
      <c r="U2347">
        <f t="shared" si="189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s="11" t="s">
        <v>8317</v>
      </c>
      <c r="R2348" t="s">
        <v>8318</v>
      </c>
      <c r="S2348" s="15">
        <f t="shared" si="187"/>
        <v>42615.79896990741</v>
      </c>
      <c r="T2348" s="15">
        <f t="shared" si="188"/>
        <v>42660.79896990741</v>
      </c>
      <c r="U2348">
        <f t="shared" si="189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s="11" t="s">
        <v>8317</v>
      </c>
      <c r="R2349" t="s">
        <v>8318</v>
      </c>
      <c r="S2349" s="15">
        <f t="shared" si="187"/>
        <v>42577.607361111113</v>
      </c>
      <c r="T2349" s="15">
        <f t="shared" si="188"/>
        <v>42607.607361111113</v>
      </c>
      <c r="U2349">
        <f t="shared" si="189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s="11" t="s">
        <v>8317</v>
      </c>
      <c r="R2350" t="s">
        <v>8318</v>
      </c>
      <c r="S2350" s="15">
        <f t="shared" si="187"/>
        <v>42360.932152777779</v>
      </c>
      <c r="T2350" s="15">
        <f t="shared" si="188"/>
        <v>42420.932152777779</v>
      </c>
      <c r="U2350">
        <f t="shared" si="189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>
        <f t="shared" si="186"/>
        <v>0</v>
      </c>
      <c r="Q2351" s="11" t="s">
        <v>8317</v>
      </c>
      <c r="R2351" t="s">
        <v>8318</v>
      </c>
      <c r="S2351" s="15">
        <f t="shared" si="187"/>
        <v>42198.775787037041</v>
      </c>
      <c r="T2351" s="15">
        <f t="shared" si="188"/>
        <v>42227.775787037041</v>
      </c>
      <c r="U2351">
        <f t="shared" si="189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>
        <f t="shared" si="186"/>
        <v>0</v>
      </c>
      <c r="Q2352" s="11" t="s">
        <v>8317</v>
      </c>
      <c r="R2352" t="s">
        <v>8318</v>
      </c>
      <c r="S2352" s="15">
        <f t="shared" si="187"/>
        <v>42708.842245370368</v>
      </c>
      <c r="T2352" s="15">
        <f t="shared" si="188"/>
        <v>42738.842245370368</v>
      </c>
      <c r="U2352">
        <f t="shared" si="189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s="11" t="s">
        <v>8317</v>
      </c>
      <c r="R2353" t="s">
        <v>8318</v>
      </c>
      <c r="S2353" s="15">
        <f t="shared" si="187"/>
        <v>42094.101145833338</v>
      </c>
      <c r="T2353" s="15">
        <f t="shared" si="188"/>
        <v>42124.101145833338</v>
      </c>
      <c r="U2353">
        <f t="shared" si="189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>
        <f t="shared" si="186"/>
        <v>0</v>
      </c>
      <c r="Q2354" s="11" t="s">
        <v>8317</v>
      </c>
      <c r="R2354" t="s">
        <v>8318</v>
      </c>
      <c r="S2354" s="15">
        <f t="shared" si="187"/>
        <v>42101.633703703701</v>
      </c>
      <c r="T2354" s="15">
        <f t="shared" si="188"/>
        <v>42161.633703703701</v>
      </c>
      <c r="U2354">
        <f t="shared" si="189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>
        <f t="shared" si="186"/>
        <v>0</v>
      </c>
      <c r="Q2355" s="11" t="s">
        <v>8317</v>
      </c>
      <c r="R2355" t="s">
        <v>8318</v>
      </c>
      <c r="S2355" s="15">
        <f t="shared" si="187"/>
        <v>42103.676180555558</v>
      </c>
      <c r="T2355" s="15">
        <f t="shared" si="188"/>
        <v>42115.676180555558</v>
      </c>
      <c r="U2355">
        <f t="shared" si="189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s="11" t="s">
        <v>8317</v>
      </c>
      <c r="R2356" t="s">
        <v>8318</v>
      </c>
      <c r="S2356" s="15">
        <f t="shared" si="187"/>
        <v>41954.722916666666</v>
      </c>
      <c r="T2356" s="15">
        <f t="shared" si="188"/>
        <v>42014.722916666666</v>
      </c>
      <c r="U2356">
        <f t="shared" si="189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s="11" t="s">
        <v>8317</v>
      </c>
      <c r="R2357" t="s">
        <v>8318</v>
      </c>
      <c r="S2357" s="15">
        <f t="shared" si="187"/>
        <v>42096.918240740735</v>
      </c>
      <c r="T2357" s="15">
        <f t="shared" si="188"/>
        <v>42126.918240740735</v>
      </c>
      <c r="U2357">
        <f t="shared" si="189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6"/>
        <v>0</v>
      </c>
      <c r="Q2358" s="11" t="s">
        <v>8317</v>
      </c>
      <c r="R2358" t="s">
        <v>8318</v>
      </c>
      <c r="S2358" s="15">
        <f t="shared" si="187"/>
        <v>42130.78361111111</v>
      </c>
      <c r="T2358" s="15">
        <f t="shared" si="188"/>
        <v>42160.78361111111</v>
      </c>
      <c r="U2358">
        <f t="shared" si="189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>
        <f t="shared" si="186"/>
        <v>0</v>
      </c>
      <c r="Q2359" s="11" t="s">
        <v>8317</v>
      </c>
      <c r="R2359" t="s">
        <v>8318</v>
      </c>
      <c r="S2359" s="15">
        <f t="shared" si="187"/>
        <v>42264.620115740734</v>
      </c>
      <c r="T2359" s="15">
        <f t="shared" si="188"/>
        <v>42294.620115740734</v>
      </c>
      <c r="U2359">
        <f t="shared" si="189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>
        <f t="shared" si="186"/>
        <v>0</v>
      </c>
      <c r="Q2360" s="11" t="s">
        <v>8317</v>
      </c>
      <c r="R2360" t="s">
        <v>8318</v>
      </c>
      <c r="S2360" s="15">
        <f t="shared" si="187"/>
        <v>41978.930972222224</v>
      </c>
      <c r="T2360" s="15">
        <f t="shared" si="188"/>
        <v>42035.027083333334</v>
      </c>
      <c r="U2360">
        <f t="shared" si="189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s="11" t="s">
        <v>8317</v>
      </c>
      <c r="R2361" t="s">
        <v>8318</v>
      </c>
      <c r="S2361" s="15">
        <f t="shared" si="187"/>
        <v>42159.649583333332</v>
      </c>
      <c r="T2361" s="15">
        <f t="shared" si="188"/>
        <v>42219.649583333332</v>
      </c>
      <c r="U2361">
        <f t="shared" si="189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s="11" t="s">
        <v>8317</v>
      </c>
      <c r="R2362" t="s">
        <v>8318</v>
      </c>
      <c r="S2362" s="15">
        <f t="shared" si="187"/>
        <v>42377.70694444445</v>
      </c>
      <c r="T2362" s="15">
        <f t="shared" si="188"/>
        <v>42407.70694444445</v>
      </c>
      <c r="U2362">
        <f t="shared" si="189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6"/>
        <v>0</v>
      </c>
      <c r="Q2363" s="11" t="s">
        <v>8317</v>
      </c>
      <c r="R2363" t="s">
        <v>8318</v>
      </c>
      <c r="S2363" s="15">
        <f t="shared" si="187"/>
        <v>42466.858888888892</v>
      </c>
      <c r="T2363" s="15">
        <f t="shared" si="188"/>
        <v>42490.916666666672</v>
      </c>
      <c r="U2363">
        <f t="shared" si="189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s="11" t="s">
        <v>8317</v>
      </c>
      <c r="R2364" t="s">
        <v>8318</v>
      </c>
      <c r="S2364" s="15">
        <f t="shared" si="187"/>
        <v>41954.688310185185</v>
      </c>
      <c r="T2364" s="15">
        <f t="shared" si="188"/>
        <v>41984.688310185185</v>
      </c>
      <c r="U2364">
        <f t="shared" si="189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6"/>
        <v>0</v>
      </c>
      <c r="Q2365" s="11" t="s">
        <v>8317</v>
      </c>
      <c r="R2365" t="s">
        <v>8318</v>
      </c>
      <c r="S2365" s="15">
        <f t="shared" si="187"/>
        <v>42322.011574074073</v>
      </c>
      <c r="T2365" s="15">
        <f t="shared" si="188"/>
        <v>42367.011574074073</v>
      </c>
      <c r="U2365">
        <f t="shared" si="189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6"/>
        <v>0</v>
      </c>
      <c r="Q2366" s="11" t="s">
        <v>8317</v>
      </c>
      <c r="R2366" t="s">
        <v>8318</v>
      </c>
      <c r="S2366" s="15">
        <f t="shared" si="187"/>
        <v>42248.934675925921</v>
      </c>
      <c r="T2366" s="15">
        <f t="shared" si="188"/>
        <v>42303.934675925921</v>
      </c>
      <c r="U2366">
        <f t="shared" si="189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6"/>
        <v>0</v>
      </c>
      <c r="Q2367" s="11" t="s">
        <v>8317</v>
      </c>
      <c r="R2367" t="s">
        <v>8318</v>
      </c>
      <c r="S2367" s="15">
        <f t="shared" si="187"/>
        <v>42346.736400462964</v>
      </c>
      <c r="T2367" s="15">
        <f t="shared" si="188"/>
        <v>42386.958333333328</v>
      </c>
      <c r="U2367">
        <f t="shared" si="189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 s="11" t="s">
        <v>8317</v>
      </c>
      <c r="R2368" t="s">
        <v>8318</v>
      </c>
      <c r="S2368" s="15">
        <f t="shared" si="187"/>
        <v>42268.531631944439</v>
      </c>
      <c r="T2368" s="15">
        <f t="shared" si="188"/>
        <v>42298.531631944439</v>
      </c>
      <c r="U2368">
        <f t="shared" si="189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s="11" t="s">
        <v>8317</v>
      </c>
      <c r="R2369" t="s">
        <v>8318</v>
      </c>
      <c r="S2369" s="15">
        <f t="shared" si="187"/>
        <v>42425.970092592594</v>
      </c>
      <c r="T2369" s="15">
        <f t="shared" si="188"/>
        <v>42485.928425925929</v>
      </c>
      <c r="U2369">
        <f t="shared" si="189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s="11" t="s">
        <v>8317</v>
      </c>
      <c r="R2370" t="s">
        <v>8318</v>
      </c>
      <c r="S2370" s="15">
        <f t="shared" si="187"/>
        <v>42063.721817129626</v>
      </c>
      <c r="T2370" s="15">
        <f t="shared" si="188"/>
        <v>42108.680150462969</v>
      </c>
      <c r="U2370">
        <f t="shared" si="189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5">
        <f t="shared" si="187"/>
        <v>42380.812627314815</v>
      </c>
      <c r="T2371" s="15">
        <f t="shared" si="188"/>
        <v>42410.812627314815</v>
      </c>
      <c r="U2371">
        <f t="shared" si="189"/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ref="O2402:O2465" si="190">ROUND(E2402/D2402*100,0)</f>
        <v>0</v>
      </c>
      <c r="P2402">
        <f t="shared" ref="P2402:P2465" si="191">IFERROR(ROUND(E2402/L2402,2),0)</f>
        <v>0</v>
      </c>
      <c r="Q2402" s="11" t="s">
        <v>8317</v>
      </c>
      <c r="R2402" t="s">
        <v>8318</v>
      </c>
      <c r="S2402" s="15">
        <f t="shared" ref="S2402:S2465" si="192">(((J2402/60)/60)/24)+DATE(1970,1,1)</f>
        <v>42444.268101851849</v>
      </c>
      <c r="T2402" s="15">
        <f t="shared" ref="T2402:T2465" si="193">(((I2402/60)/60)/24)+DATE(1970,1,1)</f>
        <v>42474.268101851849</v>
      </c>
      <c r="U2402">
        <f t="shared" ref="U2402:U2465" si="194">YEAR(S:S)</f>
        <v>2016</v>
      </c>
    </row>
    <row r="2403" spans="1:21" ht="48" hidden="1" x14ac:dyDescent="0.2">
      <c r="A2403">
        <v>2426</v>
      </c>
      <c r="B2403" s="3" t="s">
        <v>2427</v>
      </c>
      <c r="C2403" s="3" t="s">
        <v>6536</v>
      </c>
      <c r="D2403" s="6">
        <v>20000</v>
      </c>
      <c r="E2403" s="8">
        <v>0</v>
      </c>
      <c r="F2403" t="s">
        <v>8220</v>
      </c>
      <c r="G2403" t="s">
        <v>8223</v>
      </c>
      <c r="H2403" t="s">
        <v>8245</v>
      </c>
      <c r="I2403">
        <v>1439006692</v>
      </c>
      <c r="J2403">
        <v>1433822692</v>
      </c>
      <c r="K2403" t="b">
        <v>0</v>
      </c>
      <c r="L2403">
        <v>0</v>
      </c>
      <c r="M2403" t="b">
        <v>0</v>
      </c>
      <c r="N2403" t="s">
        <v>8282</v>
      </c>
      <c r="O2403">
        <f t="shared" si="190"/>
        <v>0</v>
      </c>
      <c r="P2403">
        <f t="shared" si="191"/>
        <v>0</v>
      </c>
      <c r="Q2403" s="11" t="s">
        <v>8334</v>
      </c>
      <c r="R2403" t="s">
        <v>8335</v>
      </c>
      <c r="S2403" s="15">
        <f t="shared" si="192"/>
        <v>42164.170046296291</v>
      </c>
      <c r="T2403" s="15">
        <f t="shared" si="193"/>
        <v>42224.170046296291</v>
      </c>
      <c r="U2403">
        <f t="shared" si="194"/>
        <v>2015</v>
      </c>
    </row>
    <row r="2404" spans="1:21" ht="32" hidden="1" x14ac:dyDescent="0.2">
      <c r="A2404">
        <v>2427</v>
      </c>
      <c r="B2404" s="3" t="s">
        <v>2428</v>
      </c>
      <c r="C2404" s="3" t="s">
        <v>6537</v>
      </c>
      <c r="D2404" s="6">
        <v>50000</v>
      </c>
      <c r="E2404" s="8">
        <v>1</v>
      </c>
      <c r="F2404" t="s">
        <v>8220</v>
      </c>
      <c r="G2404" t="s">
        <v>8223</v>
      </c>
      <c r="H2404" t="s">
        <v>8245</v>
      </c>
      <c r="I2404">
        <v>1458715133</v>
      </c>
      <c r="J2404">
        <v>1455262733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1</v>
      </c>
      <c r="Q2404" s="11" t="s">
        <v>8334</v>
      </c>
      <c r="R2404" t="s">
        <v>8335</v>
      </c>
      <c r="S2404" s="15">
        <f t="shared" si="192"/>
        <v>42412.318668981476</v>
      </c>
      <c r="T2404" s="15">
        <f t="shared" si="193"/>
        <v>42452.277002314819</v>
      </c>
      <c r="U2404">
        <f t="shared" si="194"/>
        <v>2016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 s="11" t="s">
        <v>8334</v>
      </c>
      <c r="R2405" t="s">
        <v>8335</v>
      </c>
      <c r="S2405" s="15">
        <f t="shared" si="192"/>
        <v>42399.882615740738</v>
      </c>
      <c r="T2405" s="15">
        <f t="shared" si="193"/>
        <v>42459.840949074074</v>
      </c>
      <c r="U2405">
        <f t="shared" si="194"/>
        <v>2016</v>
      </c>
    </row>
    <row r="2406" spans="1:21" ht="32" hidden="1" x14ac:dyDescent="0.2">
      <c r="A2406">
        <v>2428</v>
      </c>
      <c r="B2406" s="3" t="s">
        <v>2429</v>
      </c>
      <c r="C2406" s="3" t="s">
        <v>6538</v>
      </c>
      <c r="D2406" s="6">
        <v>35000</v>
      </c>
      <c r="E2406" s="8">
        <v>1</v>
      </c>
      <c r="F2406" t="s">
        <v>8220</v>
      </c>
      <c r="G2406" t="s">
        <v>8223</v>
      </c>
      <c r="H2406" t="s">
        <v>8245</v>
      </c>
      <c r="I2406">
        <v>1426182551</v>
      </c>
      <c r="J2406">
        <v>1423594151</v>
      </c>
      <c r="K2406" t="b">
        <v>0</v>
      </c>
      <c r="L2406">
        <v>1</v>
      </c>
      <c r="M2406" t="b">
        <v>0</v>
      </c>
      <c r="N2406" t="s">
        <v>8282</v>
      </c>
      <c r="O2406">
        <f t="shared" si="190"/>
        <v>0</v>
      </c>
      <c r="P2406">
        <f t="shared" si="191"/>
        <v>1</v>
      </c>
      <c r="Q2406" s="11" t="s">
        <v>8334</v>
      </c>
      <c r="R2406" t="s">
        <v>8335</v>
      </c>
      <c r="S2406" s="15">
        <f t="shared" si="192"/>
        <v>42045.784155092595</v>
      </c>
      <c r="T2406" s="15">
        <f t="shared" si="193"/>
        <v>42075.742488425924</v>
      </c>
      <c r="U2406">
        <f t="shared" si="194"/>
        <v>2015</v>
      </c>
    </row>
    <row r="2407" spans="1:21" ht="48" hidden="1" x14ac:dyDescent="0.2">
      <c r="A2407">
        <v>2430</v>
      </c>
      <c r="B2407" s="3" t="s">
        <v>2431</v>
      </c>
      <c r="C2407" s="3" t="s">
        <v>6540</v>
      </c>
      <c r="D2407" s="6">
        <v>3000</v>
      </c>
      <c r="E2407" s="8">
        <v>21</v>
      </c>
      <c r="F2407" t="s">
        <v>8220</v>
      </c>
      <c r="G2407" t="s">
        <v>8223</v>
      </c>
      <c r="H2407" t="s">
        <v>8245</v>
      </c>
      <c r="I2407">
        <v>1455246504</v>
      </c>
      <c r="J2407">
        <v>1452654504</v>
      </c>
      <c r="K2407" t="b">
        <v>0</v>
      </c>
      <c r="L2407">
        <v>2</v>
      </c>
      <c r="M2407" t="b">
        <v>0</v>
      </c>
      <c r="N2407" t="s">
        <v>8282</v>
      </c>
      <c r="O2407">
        <f t="shared" si="190"/>
        <v>1</v>
      </c>
      <c r="P2407">
        <f t="shared" si="191"/>
        <v>10.5</v>
      </c>
      <c r="Q2407" s="11" t="s">
        <v>8334</v>
      </c>
      <c r="R2407" t="s">
        <v>8335</v>
      </c>
      <c r="S2407" s="15">
        <f t="shared" si="192"/>
        <v>42382.130833333329</v>
      </c>
      <c r="T2407" s="15">
        <f t="shared" si="193"/>
        <v>42412.130833333329</v>
      </c>
      <c r="U2407">
        <f t="shared" si="194"/>
        <v>2016</v>
      </c>
    </row>
    <row r="2408" spans="1:21" ht="32" hidden="1" x14ac:dyDescent="0.2">
      <c r="A2408">
        <v>2431</v>
      </c>
      <c r="B2408" s="3" t="s">
        <v>2432</v>
      </c>
      <c r="C2408" s="3" t="s">
        <v>6541</v>
      </c>
      <c r="D2408" s="6">
        <v>100000</v>
      </c>
      <c r="E2408" s="8">
        <v>2</v>
      </c>
      <c r="F2408" t="s">
        <v>8220</v>
      </c>
      <c r="G2408" t="s">
        <v>8223</v>
      </c>
      <c r="H2408" t="s">
        <v>8245</v>
      </c>
      <c r="I2408">
        <v>1467080613</v>
      </c>
      <c r="J2408">
        <v>1461896613</v>
      </c>
      <c r="K2408" t="b">
        <v>0</v>
      </c>
      <c r="L2408">
        <v>2</v>
      </c>
      <c r="M2408" t="b">
        <v>0</v>
      </c>
      <c r="N2408" t="s">
        <v>8282</v>
      </c>
      <c r="O2408">
        <f t="shared" si="190"/>
        <v>0</v>
      </c>
      <c r="P2408">
        <f t="shared" si="191"/>
        <v>1</v>
      </c>
      <c r="Q2408" s="11" t="s">
        <v>8334</v>
      </c>
      <c r="R2408" t="s">
        <v>8335</v>
      </c>
      <c r="S2408" s="15">
        <f t="shared" si="192"/>
        <v>42489.099687499998</v>
      </c>
      <c r="T2408" s="15">
        <f t="shared" si="193"/>
        <v>42549.099687499998</v>
      </c>
      <c r="U2408">
        <f t="shared" si="194"/>
        <v>2016</v>
      </c>
    </row>
    <row r="2409" spans="1:21" ht="48" hidden="1" x14ac:dyDescent="0.2">
      <c r="A2409">
        <v>2432</v>
      </c>
      <c r="B2409" s="3" t="s">
        <v>2433</v>
      </c>
      <c r="C2409" s="3" t="s">
        <v>6542</v>
      </c>
      <c r="D2409" s="6">
        <v>14000</v>
      </c>
      <c r="E2409" s="8">
        <v>2</v>
      </c>
      <c r="F2409" t="s">
        <v>8220</v>
      </c>
      <c r="G2409" t="s">
        <v>8223</v>
      </c>
      <c r="H2409" t="s">
        <v>8245</v>
      </c>
      <c r="I2409">
        <v>1425791697</v>
      </c>
      <c r="J2409">
        <v>1423199697</v>
      </c>
      <c r="K2409" t="b">
        <v>0</v>
      </c>
      <c r="L2409">
        <v>2</v>
      </c>
      <c r="M2409" t="b">
        <v>0</v>
      </c>
      <c r="N2409" t="s">
        <v>8282</v>
      </c>
      <c r="O2409">
        <f t="shared" si="190"/>
        <v>0</v>
      </c>
      <c r="P2409">
        <f t="shared" si="191"/>
        <v>1</v>
      </c>
      <c r="Q2409" s="11" t="s">
        <v>8334</v>
      </c>
      <c r="R2409" t="s">
        <v>8335</v>
      </c>
      <c r="S2409" s="15">
        <f t="shared" si="192"/>
        <v>42041.218715277777</v>
      </c>
      <c r="T2409" s="15">
        <f t="shared" si="193"/>
        <v>42071.218715277777</v>
      </c>
      <c r="U2409">
        <f t="shared" si="194"/>
        <v>2015</v>
      </c>
    </row>
    <row r="2410" spans="1:21" ht="48" hidden="1" x14ac:dyDescent="0.2">
      <c r="A2410">
        <v>2433</v>
      </c>
      <c r="B2410" s="3" t="s">
        <v>2434</v>
      </c>
      <c r="C2410" s="3" t="s">
        <v>6543</v>
      </c>
      <c r="D2410" s="6">
        <v>10000</v>
      </c>
      <c r="E2410" s="8">
        <v>0</v>
      </c>
      <c r="F2410" t="s">
        <v>8220</v>
      </c>
      <c r="G2410" t="s">
        <v>8223</v>
      </c>
      <c r="H2410" t="s">
        <v>8245</v>
      </c>
      <c r="I2410">
        <v>1456608943</v>
      </c>
      <c r="J2410">
        <v>1454016943</v>
      </c>
      <c r="K2410" t="b">
        <v>0</v>
      </c>
      <c r="L2410">
        <v>0</v>
      </c>
      <c r="M2410" t="b">
        <v>0</v>
      </c>
      <c r="N2410" t="s">
        <v>8282</v>
      </c>
      <c r="O2410">
        <f t="shared" si="190"/>
        <v>0</v>
      </c>
      <c r="P2410">
        <f t="shared" si="191"/>
        <v>0</v>
      </c>
      <c r="Q2410" s="11" t="s">
        <v>8334</v>
      </c>
      <c r="R2410" t="s">
        <v>8335</v>
      </c>
      <c r="S2410" s="15">
        <f t="shared" si="192"/>
        <v>42397.89980324074</v>
      </c>
      <c r="T2410" s="15">
        <f t="shared" si="193"/>
        <v>42427.89980324074</v>
      </c>
      <c r="U2410">
        <f t="shared" si="194"/>
        <v>2016</v>
      </c>
    </row>
    <row r="2411" spans="1:21" ht="48" hidden="1" x14ac:dyDescent="0.2">
      <c r="A2411">
        <v>2434</v>
      </c>
      <c r="B2411" s="3" t="s">
        <v>2435</v>
      </c>
      <c r="C2411" s="3" t="s">
        <v>6544</v>
      </c>
      <c r="D2411" s="6">
        <v>20000</v>
      </c>
      <c r="E2411" s="8">
        <v>26</v>
      </c>
      <c r="F2411" t="s">
        <v>8220</v>
      </c>
      <c r="G2411" t="s">
        <v>8223</v>
      </c>
      <c r="H2411" t="s">
        <v>8245</v>
      </c>
      <c r="I2411">
        <v>1438662474</v>
      </c>
      <c r="J2411">
        <v>1435206474</v>
      </c>
      <c r="K2411" t="b">
        <v>0</v>
      </c>
      <c r="L2411">
        <v>2</v>
      </c>
      <c r="M2411" t="b">
        <v>0</v>
      </c>
      <c r="N2411" t="s">
        <v>8282</v>
      </c>
      <c r="O2411">
        <f t="shared" si="190"/>
        <v>0</v>
      </c>
      <c r="P2411">
        <f t="shared" si="191"/>
        <v>13</v>
      </c>
      <c r="Q2411" s="11" t="s">
        <v>8334</v>
      </c>
      <c r="R2411" t="s">
        <v>8335</v>
      </c>
      <c r="S2411" s="15">
        <f t="shared" si="192"/>
        <v>42180.18604166666</v>
      </c>
      <c r="T2411" s="15">
        <f t="shared" si="193"/>
        <v>42220.18604166666</v>
      </c>
      <c r="U2411">
        <f t="shared" si="194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>
        <f t="shared" si="191"/>
        <v>0</v>
      </c>
      <c r="Q2412" s="11" t="s">
        <v>8334</v>
      </c>
      <c r="R2412" t="s">
        <v>8335</v>
      </c>
      <c r="S2412" s="15">
        <f t="shared" si="192"/>
        <v>42224.408275462964</v>
      </c>
      <c r="T2412" s="15">
        <f t="shared" si="193"/>
        <v>42254.408275462964</v>
      </c>
      <c r="U2412">
        <f t="shared" si="194"/>
        <v>2015</v>
      </c>
    </row>
    <row r="2413" spans="1:21" ht="48" hidden="1" x14ac:dyDescent="0.2">
      <c r="A2413">
        <v>2437</v>
      </c>
      <c r="B2413" s="3" t="s">
        <v>2438</v>
      </c>
      <c r="C2413" s="3" t="s">
        <v>6547</v>
      </c>
      <c r="D2413" s="6">
        <v>8000</v>
      </c>
      <c r="E2413" s="8">
        <v>0</v>
      </c>
      <c r="F2413" t="s">
        <v>8220</v>
      </c>
      <c r="G2413" t="s">
        <v>8223</v>
      </c>
      <c r="H2413" t="s">
        <v>8245</v>
      </c>
      <c r="I2413">
        <v>1426615200</v>
      </c>
      <c r="J2413">
        <v>1422400188</v>
      </c>
      <c r="K2413" t="b">
        <v>0</v>
      </c>
      <c r="L2413">
        <v>0</v>
      </c>
      <c r="M2413" t="b">
        <v>0</v>
      </c>
      <c r="N2413" t="s">
        <v>8282</v>
      </c>
      <c r="O2413">
        <f t="shared" si="190"/>
        <v>0</v>
      </c>
      <c r="P2413">
        <f t="shared" si="191"/>
        <v>0</v>
      </c>
      <c r="Q2413" s="11" t="s">
        <v>8334</v>
      </c>
      <c r="R2413" t="s">
        <v>8335</v>
      </c>
      <c r="S2413" s="15">
        <f t="shared" si="192"/>
        <v>42031.965138888889</v>
      </c>
      <c r="T2413" s="15">
        <f t="shared" si="193"/>
        <v>42080.75</v>
      </c>
      <c r="U2413">
        <f t="shared" si="194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>
        <f t="shared" si="191"/>
        <v>0</v>
      </c>
      <c r="Q2414" s="11" t="s">
        <v>8334</v>
      </c>
      <c r="R2414" t="s">
        <v>8335</v>
      </c>
      <c r="S2414" s="15">
        <f t="shared" si="192"/>
        <v>42655.736956018518</v>
      </c>
      <c r="T2414" s="15">
        <f t="shared" si="193"/>
        <v>42700.778622685189</v>
      </c>
      <c r="U2414">
        <f t="shared" si="194"/>
        <v>2016</v>
      </c>
    </row>
    <row r="2415" spans="1:21" ht="48" hidden="1" x14ac:dyDescent="0.2">
      <c r="A2415">
        <v>2438</v>
      </c>
      <c r="B2415" s="3" t="s">
        <v>2439</v>
      </c>
      <c r="C2415" s="3" t="s">
        <v>6548</v>
      </c>
      <c r="D2415" s="6">
        <v>15000</v>
      </c>
      <c r="E2415" s="8">
        <v>50</v>
      </c>
      <c r="F2415" t="s">
        <v>8220</v>
      </c>
      <c r="G2415" t="s">
        <v>8223</v>
      </c>
      <c r="H2415" t="s">
        <v>8245</v>
      </c>
      <c r="I2415">
        <v>1449529062</v>
      </c>
      <c r="J2415">
        <v>1444341462</v>
      </c>
      <c r="K2415" t="b">
        <v>0</v>
      </c>
      <c r="L2415">
        <v>1</v>
      </c>
      <c r="M2415" t="b">
        <v>0</v>
      </c>
      <c r="N2415" t="s">
        <v>8282</v>
      </c>
      <c r="O2415">
        <f t="shared" si="190"/>
        <v>0</v>
      </c>
      <c r="P2415">
        <f t="shared" si="191"/>
        <v>50</v>
      </c>
      <c r="Q2415" s="11" t="s">
        <v>8334</v>
      </c>
      <c r="R2415" t="s">
        <v>8335</v>
      </c>
      <c r="S2415" s="15">
        <f t="shared" si="192"/>
        <v>42285.91506944444</v>
      </c>
      <c r="T2415" s="15">
        <f t="shared" si="193"/>
        <v>42345.956736111111</v>
      </c>
      <c r="U2415">
        <f t="shared" si="194"/>
        <v>2015</v>
      </c>
    </row>
    <row r="2416" spans="1:21" ht="48" hidden="1" x14ac:dyDescent="0.2">
      <c r="A2416">
        <v>2439</v>
      </c>
      <c r="B2416" s="3" t="s">
        <v>2440</v>
      </c>
      <c r="C2416" s="3" t="s">
        <v>6549</v>
      </c>
      <c r="D2416" s="6">
        <v>10000</v>
      </c>
      <c r="E2416" s="8">
        <v>0</v>
      </c>
      <c r="F2416" t="s">
        <v>8220</v>
      </c>
      <c r="G2416" t="s">
        <v>8223</v>
      </c>
      <c r="H2416" t="s">
        <v>8245</v>
      </c>
      <c r="I2416">
        <v>1445197129</v>
      </c>
      <c r="J2416">
        <v>1442605129</v>
      </c>
      <c r="K2416" t="b">
        <v>0</v>
      </c>
      <c r="L2416">
        <v>0</v>
      </c>
      <c r="M2416" t="b">
        <v>0</v>
      </c>
      <c r="N2416" t="s">
        <v>8282</v>
      </c>
      <c r="O2416">
        <f t="shared" si="190"/>
        <v>0</v>
      </c>
      <c r="P2416">
        <f t="shared" si="191"/>
        <v>0</v>
      </c>
      <c r="Q2416" s="11" t="s">
        <v>8334</v>
      </c>
      <c r="R2416" t="s">
        <v>8335</v>
      </c>
      <c r="S2416" s="15">
        <f t="shared" si="192"/>
        <v>42265.818622685183</v>
      </c>
      <c r="T2416" s="15">
        <f t="shared" si="193"/>
        <v>42295.818622685183</v>
      </c>
      <c r="U2416">
        <f t="shared" si="194"/>
        <v>2015</v>
      </c>
    </row>
    <row r="2417" spans="1:21" ht="48" hidden="1" x14ac:dyDescent="0.2">
      <c r="A2417">
        <v>2502</v>
      </c>
      <c r="B2417" s="3" t="s">
        <v>2502</v>
      </c>
      <c r="C2417" s="3" t="s">
        <v>6612</v>
      </c>
      <c r="D2417" s="6">
        <v>110000</v>
      </c>
      <c r="E2417" s="8">
        <v>86</v>
      </c>
      <c r="F2417" t="s">
        <v>8220</v>
      </c>
      <c r="G2417" t="s">
        <v>8223</v>
      </c>
      <c r="H2417" t="s">
        <v>8245</v>
      </c>
      <c r="I2417">
        <v>1411328918</v>
      </c>
      <c r="J2417">
        <v>1407440918</v>
      </c>
      <c r="K2417" t="b">
        <v>0</v>
      </c>
      <c r="L2417">
        <v>5</v>
      </c>
      <c r="M2417" t="b">
        <v>0</v>
      </c>
      <c r="N2417" t="s">
        <v>8297</v>
      </c>
      <c r="O2417">
        <f t="shared" si="190"/>
        <v>0</v>
      </c>
      <c r="P2417">
        <f t="shared" si="191"/>
        <v>17.2</v>
      </c>
      <c r="Q2417" s="11" t="s">
        <v>8334</v>
      </c>
      <c r="R2417" t="s">
        <v>8351</v>
      </c>
      <c r="S2417" s="15">
        <f t="shared" si="192"/>
        <v>41858.825439814813</v>
      </c>
      <c r="T2417" s="15">
        <f t="shared" si="193"/>
        <v>41903.825439814813</v>
      </c>
      <c r="U2417">
        <f t="shared" si="194"/>
        <v>2014</v>
      </c>
    </row>
    <row r="2418" spans="1:21" ht="48" hidden="1" x14ac:dyDescent="0.2">
      <c r="A2418">
        <v>2503</v>
      </c>
      <c r="B2418" s="3" t="s">
        <v>2503</v>
      </c>
      <c r="C2418" s="3" t="s">
        <v>6613</v>
      </c>
      <c r="D2418" s="6">
        <v>10000</v>
      </c>
      <c r="E2418" s="8">
        <v>0</v>
      </c>
      <c r="F2418" t="s">
        <v>8220</v>
      </c>
      <c r="G2418" t="s">
        <v>8223</v>
      </c>
      <c r="H2418" t="s">
        <v>8245</v>
      </c>
      <c r="I2418">
        <v>1465333560</v>
      </c>
      <c r="J2418">
        <v>1462743308</v>
      </c>
      <c r="K2418" t="b">
        <v>0</v>
      </c>
      <c r="L2418">
        <v>0</v>
      </c>
      <c r="M2418" t="b">
        <v>0</v>
      </c>
      <c r="N2418" t="s">
        <v>8297</v>
      </c>
      <c r="O2418">
        <f t="shared" si="190"/>
        <v>0</v>
      </c>
      <c r="P2418">
        <f t="shared" si="191"/>
        <v>0</v>
      </c>
      <c r="Q2418" s="11" t="s">
        <v>8334</v>
      </c>
      <c r="R2418" t="s">
        <v>8351</v>
      </c>
      <c r="S2418" s="15">
        <f t="shared" si="192"/>
        <v>42498.899398148147</v>
      </c>
      <c r="T2418" s="15">
        <f t="shared" si="193"/>
        <v>42528.879166666666</v>
      </c>
      <c r="U2418">
        <f t="shared" si="194"/>
        <v>2016</v>
      </c>
    </row>
    <row r="2419" spans="1:21" ht="32" hidden="1" x14ac:dyDescent="0.2">
      <c r="A2419">
        <v>2504</v>
      </c>
      <c r="B2419" s="3" t="s">
        <v>2504</v>
      </c>
      <c r="C2419" s="3" t="s">
        <v>6614</v>
      </c>
      <c r="D2419" s="6">
        <v>35000</v>
      </c>
      <c r="E2419" s="8">
        <v>0</v>
      </c>
      <c r="F2419" t="s">
        <v>8220</v>
      </c>
      <c r="G2419" t="s">
        <v>8223</v>
      </c>
      <c r="H2419" t="s">
        <v>8245</v>
      </c>
      <c r="I2419">
        <v>1416014534</v>
      </c>
      <c r="J2419">
        <v>1413418934</v>
      </c>
      <c r="K2419" t="b">
        <v>0</v>
      </c>
      <c r="L2419">
        <v>0</v>
      </c>
      <c r="M2419" t="b">
        <v>0</v>
      </c>
      <c r="N2419" t="s">
        <v>8297</v>
      </c>
      <c r="O2419">
        <f t="shared" si="190"/>
        <v>0</v>
      </c>
      <c r="P2419">
        <f t="shared" si="191"/>
        <v>0</v>
      </c>
      <c r="Q2419" s="11" t="s">
        <v>8334</v>
      </c>
      <c r="R2419" t="s">
        <v>8351</v>
      </c>
      <c r="S2419" s="15">
        <f t="shared" si="192"/>
        <v>41928.015439814815</v>
      </c>
      <c r="T2419" s="15">
        <f t="shared" si="193"/>
        <v>41958.057106481487</v>
      </c>
      <c r="U2419">
        <f t="shared" si="194"/>
        <v>2014</v>
      </c>
    </row>
    <row r="2420" spans="1:21" ht="64" hidden="1" x14ac:dyDescent="0.2">
      <c r="A2420">
        <v>2505</v>
      </c>
      <c r="B2420" s="3" t="s">
        <v>2505</v>
      </c>
      <c r="C2420" s="3" t="s">
        <v>6615</v>
      </c>
      <c r="D2420" s="6">
        <v>7000</v>
      </c>
      <c r="E2420" s="8">
        <v>0</v>
      </c>
      <c r="F2420" t="s">
        <v>8220</v>
      </c>
      <c r="G2420" t="s">
        <v>8223</v>
      </c>
      <c r="H2420" t="s">
        <v>8245</v>
      </c>
      <c r="I2420">
        <v>1426292416</v>
      </c>
      <c r="J2420">
        <v>1423704016</v>
      </c>
      <c r="K2420" t="b">
        <v>0</v>
      </c>
      <c r="L2420">
        <v>0</v>
      </c>
      <c r="M2420" t="b">
        <v>0</v>
      </c>
      <c r="N2420" t="s">
        <v>8297</v>
      </c>
      <c r="O2420">
        <f t="shared" si="190"/>
        <v>0</v>
      </c>
      <c r="P2420">
        <f t="shared" si="191"/>
        <v>0</v>
      </c>
      <c r="Q2420" s="11" t="s">
        <v>8334</v>
      </c>
      <c r="R2420" t="s">
        <v>8351</v>
      </c>
      <c r="S2420" s="15">
        <f t="shared" si="192"/>
        <v>42047.05574074074</v>
      </c>
      <c r="T2420" s="15">
        <f t="shared" si="193"/>
        <v>42077.014074074075</v>
      </c>
      <c r="U2420">
        <f t="shared" si="194"/>
        <v>2015</v>
      </c>
    </row>
    <row r="2421" spans="1:21" ht="16" hidden="1" x14ac:dyDescent="0.2">
      <c r="A2421">
        <v>2507</v>
      </c>
      <c r="B2421" s="3" t="s">
        <v>2507</v>
      </c>
      <c r="C2421" s="3" t="s">
        <v>6617</v>
      </c>
      <c r="D2421" s="6">
        <v>42850</v>
      </c>
      <c r="E2421" s="8">
        <v>0</v>
      </c>
      <c r="F2421" t="s">
        <v>8220</v>
      </c>
      <c r="G2421" t="s">
        <v>8223</v>
      </c>
      <c r="H2421" t="s">
        <v>8245</v>
      </c>
      <c r="I2421">
        <v>1431308704</v>
      </c>
      <c r="J2421">
        <v>1428716704</v>
      </c>
      <c r="K2421" t="b">
        <v>0</v>
      </c>
      <c r="L2421">
        <v>0</v>
      </c>
      <c r="M2421" t="b">
        <v>0</v>
      </c>
      <c r="N2421" t="s">
        <v>8297</v>
      </c>
      <c r="O2421">
        <f t="shared" si="190"/>
        <v>0</v>
      </c>
      <c r="P2421">
        <f t="shared" si="191"/>
        <v>0</v>
      </c>
      <c r="Q2421" s="11" t="s">
        <v>8334</v>
      </c>
      <c r="R2421" t="s">
        <v>8351</v>
      </c>
      <c r="S2421" s="15">
        <f t="shared" si="192"/>
        <v>42105.072962962964</v>
      </c>
      <c r="T2421" s="15">
        <f t="shared" si="193"/>
        <v>42135.072962962964</v>
      </c>
      <c r="U2421">
        <f t="shared" si="194"/>
        <v>2015</v>
      </c>
    </row>
    <row r="2422" spans="1:21" ht="48" hidden="1" x14ac:dyDescent="0.2">
      <c r="A2422">
        <v>2508</v>
      </c>
      <c r="B2422" s="3" t="s">
        <v>2508</v>
      </c>
      <c r="C2422" s="3" t="s">
        <v>6618</v>
      </c>
      <c r="D2422" s="6">
        <v>20000</v>
      </c>
      <c r="E2422" s="8">
        <v>0</v>
      </c>
      <c r="F2422" t="s">
        <v>8220</v>
      </c>
      <c r="G2422" t="s">
        <v>8223</v>
      </c>
      <c r="H2422" t="s">
        <v>8245</v>
      </c>
      <c r="I2422">
        <v>1408056634</v>
      </c>
      <c r="J2422">
        <v>1405464634</v>
      </c>
      <c r="K2422" t="b">
        <v>0</v>
      </c>
      <c r="L2422">
        <v>0</v>
      </c>
      <c r="M2422" t="b">
        <v>0</v>
      </c>
      <c r="N2422" t="s">
        <v>8297</v>
      </c>
      <c r="O2422">
        <f t="shared" si="190"/>
        <v>0</v>
      </c>
      <c r="P2422">
        <f t="shared" si="191"/>
        <v>0</v>
      </c>
      <c r="Q2422" s="11" t="s">
        <v>8334</v>
      </c>
      <c r="R2422" t="s">
        <v>8351</v>
      </c>
      <c r="S2422" s="15">
        <f t="shared" si="192"/>
        <v>41835.951782407406</v>
      </c>
      <c r="T2422" s="15">
        <f t="shared" si="193"/>
        <v>41865.951782407406</v>
      </c>
      <c r="U2422">
        <f t="shared" si="194"/>
        <v>2014</v>
      </c>
    </row>
    <row r="2423" spans="1:21" ht="48" hidden="1" x14ac:dyDescent="0.2">
      <c r="A2423">
        <v>2510</v>
      </c>
      <c r="B2423" s="3" t="s">
        <v>2510</v>
      </c>
      <c r="C2423" s="3" t="s">
        <v>6620</v>
      </c>
      <c r="D2423" s="6">
        <v>50000</v>
      </c>
      <c r="E2423" s="8">
        <v>75</v>
      </c>
      <c r="F2423" t="s">
        <v>8220</v>
      </c>
      <c r="G2423" t="s">
        <v>8223</v>
      </c>
      <c r="H2423" t="s">
        <v>8245</v>
      </c>
      <c r="I2423">
        <v>1431647772</v>
      </c>
      <c r="J2423">
        <v>1426463772</v>
      </c>
      <c r="K2423" t="b">
        <v>0</v>
      </c>
      <c r="L2423">
        <v>2</v>
      </c>
      <c r="M2423" t="b">
        <v>0</v>
      </c>
      <c r="N2423" t="s">
        <v>8297</v>
      </c>
      <c r="O2423">
        <f t="shared" si="190"/>
        <v>0</v>
      </c>
      <c r="P2423">
        <f t="shared" si="191"/>
        <v>37.5</v>
      </c>
      <c r="Q2423" s="11" t="s">
        <v>8334</v>
      </c>
      <c r="R2423" t="s">
        <v>8351</v>
      </c>
      <c r="S2423" s="15">
        <f t="shared" si="192"/>
        <v>42078.997361111105</v>
      </c>
      <c r="T2423" s="15">
        <f t="shared" si="193"/>
        <v>42138.997361111105</v>
      </c>
      <c r="U2423">
        <f t="shared" si="194"/>
        <v>2015</v>
      </c>
    </row>
    <row r="2424" spans="1:21" ht="48" hidden="1" x14ac:dyDescent="0.2">
      <c r="A2424">
        <v>2512</v>
      </c>
      <c r="B2424" s="3" t="s">
        <v>2512</v>
      </c>
      <c r="C2424" s="3" t="s">
        <v>6622</v>
      </c>
      <c r="D2424" s="6">
        <v>1150</v>
      </c>
      <c r="E2424" s="8">
        <v>0</v>
      </c>
      <c r="F2424" t="s">
        <v>8220</v>
      </c>
      <c r="G2424" t="s">
        <v>8223</v>
      </c>
      <c r="H2424" t="s">
        <v>8245</v>
      </c>
      <c r="I2424">
        <v>1418504561</v>
      </c>
      <c r="J2424">
        <v>1417208561</v>
      </c>
      <c r="K2424" t="b">
        <v>0</v>
      </c>
      <c r="L2424">
        <v>0</v>
      </c>
      <c r="M2424" t="b">
        <v>0</v>
      </c>
      <c r="N2424" t="s">
        <v>8297</v>
      </c>
      <c r="O2424">
        <f t="shared" si="190"/>
        <v>0</v>
      </c>
      <c r="P2424">
        <f t="shared" si="191"/>
        <v>0</v>
      </c>
      <c r="Q2424" s="11" t="s">
        <v>8334</v>
      </c>
      <c r="R2424" t="s">
        <v>8351</v>
      </c>
      <c r="S2424" s="15">
        <f t="shared" si="192"/>
        <v>41971.876863425925</v>
      </c>
      <c r="T2424" s="15">
        <f t="shared" si="193"/>
        <v>41986.876863425925</v>
      </c>
      <c r="U2424">
        <f t="shared" si="194"/>
        <v>2014</v>
      </c>
    </row>
    <row r="2425" spans="1:21" ht="48" hidden="1" x14ac:dyDescent="0.2">
      <c r="A2425">
        <v>2514</v>
      </c>
      <c r="B2425" s="3" t="s">
        <v>2514</v>
      </c>
      <c r="C2425" s="3" t="s">
        <v>6624</v>
      </c>
      <c r="D2425" s="6">
        <v>12000</v>
      </c>
      <c r="E2425" s="8">
        <v>210</v>
      </c>
      <c r="F2425" t="s">
        <v>8220</v>
      </c>
      <c r="G2425" t="s">
        <v>8223</v>
      </c>
      <c r="H2425" t="s">
        <v>8245</v>
      </c>
      <c r="I2425">
        <v>1408526477</v>
      </c>
      <c r="J2425">
        <v>1407057677</v>
      </c>
      <c r="K2425" t="b">
        <v>0</v>
      </c>
      <c r="L2425">
        <v>4</v>
      </c>
      <c r="M2425" t="b">
        <v>0</v>
      </c>
      <c r="N2425" t="s">
        <v>8297</v>
      </c>
      <c r="O2425">
        <f t="shared" si="190"/>
        <v>2</v>
      </c>
      <c r="P2425">
        <f t="shared" si="191"/>
        <v>52.5</v>
      </c>
      <c r="Q2425" s="11" t="s">
        <v>8334</v>
      </c>
      <c r="R2425" t="s">
        <v>8351</v>
      </c>
      <c r="S2425" s="15">
        <f t="shared" si="192"/>
        <v>41854.389780092592</v>
      </c>
      <c r="T2425" s="15">
        <f t="shared" si="193"/>
        <v>41871.389780092592</v>
      </c>
      <c r="U2425">
        <f t="shared" si="194"/>
        <v>2014</v>
      </c>
    </row>
    <row r="2426" spans="1:21" ht="48" hidden="1" x14ac:dyDescent="0.2">
      <c r="A2426">
        <v>2515</v>
      </c>
      <c r="B2426" s="3" t="s">
        <v>2515</v>
      </c>
      <c r="C2426" s="3" t="s">
        <v>6625</v>
      </c>
      <c r="D2426" s="6">
        <v>5000</v>
      </c>
      <c r="E2426" s="8">
        <v>930</v>
      </c>
      <c r="F2426" t="s">
        <v>8220</v>
      </c>
      <c r="G2426" t="s">
        <v>8223</v>
      </c>
      <c r="H2426" t="s">
        <v>8245</v>
      </c>
      <c r="I2426">
        <v>1424635753</v>
      </c>
      <c r="J2426">
        <v>1422043753</v>
      </c>
      <c r="K2426" t="b">
        <v>0</v>
      </c>
      <c r="L2426">
        <v>12</v>
      </c>
      <c r="M2426" t="b">
        <v>0</v>
      </c>
      <c r="N2426" t="s">
        <v>8297</v>
      </c>
      <c r="O2426">
        <f t="shared" si="190"/>
        <v>19</v>
      </c>
      <c r="P2426">
        <f t="shared" si="191"/>
        <v>77.5</v>
      </c>
      <c r="Q2426" s="11" t="s">
        <v>8334</v>
      </c>
      <c r="R2426" t="s">
        <v>8351</v>
      </c>
      <c r="S2426" s="15">
        <f t="shared" si="192"/>
        <v>42027.839733796296</v>
      </c>
      <c r="T2426" s="15">
        <f t="shared" si="193"/>
        <v>42057.839733796296</v>
      </c>
      <c r="U2426">
        <f t="shared" si="194"/>
        <v>2015</v>
      </c>
    </row>
    <row r="2427" spans="1:21" ht="48" hidden="1" x14ac:dyDescent="0.2">
      <c r="A2427">
        <v>2516</v>
      </c>
      <c r="B2427" s="3" t="s">
        <v>2516</v>
      </c>
      <c r="C2427" s="3" t="s">
        <v>6626</v>
      </c>
      <c r="D2427" s="6">
        <v>22000</v>
      </c>
      <c r="E2427" s="8">
        <v>0</v>
      </c>
      <c r="F2427" t="s">
        <v>8220</v>
      </c>
      <c r="G2427" t="s">
        <v>8223</v>
      </c>
      <c r="H2427" t="s">
        <v>8245</v>
      </c>
      <c r="I2427">
        <v>1417279252</v>
      </c>
      <c r="J2427">
        <v>1414683652</v>
      </c>
      <c r="K2427" t="b">
        <v>0</v>
      </c>
      <c r="L2427">
        <v>0</v>
      </c>
      <c r="M2427" t="b">
        <v>0</v>
      </c>
      <c r="N2427" t="s">
        <v>8297</v>
      </c>
      <c r="O2427">
        <f t="shared" si="190"/>
        <v>0</v>
      </c>
      <c r="P2427">
        <f t="shared" si="191"/>
        <v>0</v>
      </c>
      <c r="Q2427" s="11" t="s">
        <v>8334</v>
      </c>
      <c r="R2427" t="s">
        <v>8351</v>
      </c>
      <c r="S2427" s="15">
        <f t="shared" si="192"/>
        <v>41942.653379629628</v>
      </c>
      <c r="T2427" s="15">
        <f t="shared" si="193"/>
        <v>41972.6950462963</v>
      </c>
      <c r="U2427">
        <f t="shared" si="194"/>
        <v>2014</v>
      </c>
    </row>
    <row r="2428" spans="1:21" ht="48" hidden="1" x14ac:dyDescent="0.2">
      <c r="A2428">
        <v>2518</v>
      </c>
      <c r="B2428" s="3" t="s">
        <v>2518</v>
      </c>
      <c r="C2428" s="3" t="s">
        <v>6628</v>
      </c>
      <c r="D2428" s="6">
        <v>5000</v>
      </c>
      <c r="E2428" s="8">
        <v>0</v>
      </c>
      <c r="F2428" t="s">
        <v>8220</v>
      </c>
      <c r="G2428" t="s">
        <v>8223</v>
      </c>
      <c r="H2428" t="s">
        <v>8245</v>
      </c>
      <c r="I2428">
        <v>1415899228</v>
      </c>
      <c r="J2428">
        <v>1413303628</v>
      </c>
      <c r="K2428" t="b">
        <v>0</v>
      </c>
      <c r="L2428">
        <v>0</v>
      </c>
      <c r="M2428" t="b">
        <v>0</v>
      </c>
      <c r="N2428" t="s">
        <v>8297</v>
      </c>
      <c r="O2428">
        <f t="shared" si="190"/>
        <v>0</v>
      </c>
      <c r="P2428">
        <f t="shared" si="191"/>
        <v>0</v>
      </c>
      <c r="Q2428" s="11" t="s">
        <v>8334</v>
      </c>
      <c r="R2428" t="s">
        <v>8351</v>
      </c>
      <c r="S2428" s="15">
        <f t="shared" si="192"/>
        <v>41926.680879629632</v>
      </c>
      <c r="T2428" s="15">
        <f t="shared" si="193"/>
        <v>41956.722546296296</v>
      </c>
      <c r="U2428">
        <f t="shared" si="194"/>
        <v>2014</v>
      </c>
    </row>
    <row r="2429" spans="1:21" ht="32" hidden="1" x14ac:dyDescent="0.2">
      <c r="A2429">
        <v>2519</v>
      </c>
      <c r="B2429" s="3" t="s">
        <v>2519</v>
      </c>
      <c r="C2429" s="3" t="s">
        <v>6629</v>
      </c>
      <c r="D2429" s="6">
        <v>150000</v>
      </c>
      <c r="E2429" s="8">
        <v>65</v>
      </c>
      <c r="F2429" t="s">
        <v>8220</v>
      </c>
      <c r="G2429" t="s">
        <v>8223</v>
      </c>
      <c r="H2429" t="s">
        <v>8245</v>
      </c>
      <c r="I2429">
        <v>1405741404</v>
      </c>
      <c r="J2429">
        <v>1403149404</v>
      </c>
      <c r="K2429" t="b">
        <v>0</v>
      </c>
      <c r="L2429">
        <v>4</v>
      </c>
      <c r="M2429" t="b">
        <v>0</v>
      </c>
      <c r="N2429" t="s">
        <v>8297</v>
      </c>
      <c r="O2429">
        <f t="shared" si="190"/>
        <v>0</v>
      </c>
      <c r="P2429">
        <f t="shared" si="191"/>
        <v>16.25</v>
      </c>
      <c r="Q2429" s="11" t="s">
        <v>8334</v>
      </c>
      <c r="R2429" t="s">
        <v>8351</v>
      </c>
      <c r="S2429" s="15">
        <f t="shared" si="192"/>
        <v>41809.155138888891</v>
      </c>
      <c r="T2429" s="15">
        <f t="shared" si="193"/>
        <v>41839.155138888891</v>
      </c>
      <c r="U2429">
        <f t="shared" si="194"/>
        <v>2014</v>
      </c>
    </row>
    <row r="2430" spans="1:21" ht="48" hidden="1" x14ac:dyDescent="0.2">
      <c r="A2430">
        <v>2520</v>
      </c>
      <c r="B2430" s="3" t="s">
        <v>2520</v>
      </c>
      <c r="C2430" s="3" t="s">
        <v>6630</v>
      </c>
      <c r="D2430" s="6">
        <v>100000</v>
      </c>
      <c r="E2430" s="8">
        <v>0</v>
      </c>
      <c r="F2430" t="s">
        <v>8220</v>
      </c>
      <c r="G2430" t="s">
        <v>8223</v>
      </c>
      <c r="H2430" t="s">
        <v>8245</v>
      </c>
      <c r="I2430">
        <v>1476559260</v>
      </c>
      <c r="J2430">
        <v>1472567085</v>
      </c>
      <c r="K2430" t="b">
        <v>0</v>
      </c>
      <c r="L2430">
        <v>0</v>
      </c>
      <c r="M2430" t="b">
        <v>0</v>
      </c>
      <c r="N2430" t="s">
        <v>8297</v>
      </c>
      <c r="O2430">
        <f t="shared" si="190"/>
        <v>0</v>
      </c>
      <c r="P2430">
        <f t="shared" si="191"/>
        <v>0</v>
      </c>
      <c r="Q2430" s="11" t="s">
        <v>8334</v>
      </c>
      <c r="R2430" t="s">
        <v>8351</v>
      </c>
      <c r="S2430" s="15">
        <f t="shared" si="192"/>
        <v>42612.600520833337</v>
      </c>
      <c r="T2430" s="15">
        <f t="shared" si="193"/>
        <v>42658.806249999994</v>
      </c>
      <c r="U2430">
        <f t="shared" si="194"/>
        <v>2016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s="11" t="s">
        <v>8334</v>
      </c>
      <c r="R2431" t="s">
        <v>8335</v>
      </c>
      <c r="S2431" s="15">
        <f t="shared" si="192"/>
        <v>42734.879236111112</v>
      </c>
      <c r="T2431" s="15">
        <f t="shared" si="193"/>
        <v>42771.697222222225</v>
      </c>
      <c r="U2431">
        <f t="shared" si="194"/>
        <v>2016</v>
      </c>
    </row>
    <row r="2432" spans="1:21" ht="48" hidden="1" x14ac:dyDescent="0.2">
      <c r="A2432">
        <v>2581</v>
      </c>
      <c r="B2432" s="3" t="s">
        <v>2581</v>
      </c>
      <c r="C2432" s="3" t="s">
        <v>6691</v>
      </c>
      <c r="D2432" s="6">
        <v>5000</v>
      </c>
      <c r="E2432" s="8">
        <v>530</v>
      </c>
      <c r="F2432" t="s">
        <v>8220</v>
      </c>
      <c r="G2432" t="s">
        <v>8223</v>
      </c>
      <c r="H2432" t="s">
        <v>8245</v>
      </c>
      <c r="I2432">
        <v>1447689898</v>
      </c>
      <c r="J2432">
        <v>1445094298</v>
      </c>
      <c r="K2432" t="b">
        <v>0</v>
      </c>
      <c r="L2432">
        <v>11</v>
      </c>
      <c r="M2432" t="b">
        <v>0</v>
      </c>
      <c r="N2432" t="s">
        <v>8282</v>
      </c>
      <c r="O2432">
        <f t="shared" si="190"/>
        <v>11</v>
      </c>
      <c r="P2432">
        <f t="shared" si="191"/>
        <v>48.18</v>
      </c>
      <c r="Q2432" s="11" t="s">
        <v>8334</v>
      </c>
      <c r="R2432" t="s">
        <v>8335</v>
      </c>
      <c r="S2432" s="15">
        <f t="shared" si="192"/>
        <v>42294.628449074073</v>
      </c>
      <c r="T2432" s="15">
        <f t="shared" si="193"/>
        <v>42324.670115740737</v>
      </c>
      <c r="U2432">
        <f t="shared" si="194"/>
        <v>2015</v>
      </c>
    </row>
    <row r="2433" spans="1:21" ht="32" hidden="1" x14ac:dyDescent="0.2">
      <c r="A2433">
        <v>2582</v>
      </c>
      <c r="B2433" s="3" t="s">
        <v>2582</v>
      </c>
      <c r="C2433" s="3" t="s">
        <v>6692</v>
      </c>
      <c r="D2433" s="6">
        <v>90000</v>
      </c>
      <c r="E2433" s="8">
        <v>1</v>
      </c>
      <c r="F2433" t="s">
        <v>8220</v>
      </c>
      <c r="G2433" t="s">
        <v>8223</v>
      </c>
      <c r="H2433" t="s">
        <v>8245</v>
      </c>
      <c r="I2433">
        <v>1477784634</v>
      </c>
      <c r="J2433">
        <v>1475192634</v>
      </c>
      <c r="K2433" t="b">
        <v>0</v>
      </c>
      <c r="L2433">
        <v>1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s="11" t="s">
        <v>8334</v>
      </c>
      <c r="R2433" t="s">
        <v>8335</v>
      </c>
      <c r="S2433" s="15">
        <f t="shared" si="192"/>
        <v>42642.988819444443</v>
      </c>
      <c r="T2433" s="15">
        <f t="shared" si="193"/>
        <v>42672.988819444443</v>
      </c>
      <c r="U2433">
        <f t="shared" si="194"/>
        <v>2016</v>
      </c>
    </row>
    <row r="2434" spans="1:21" ht="32" hidden="1" x14ac:dyDescent="0.2">
      <c r="A2434">
        <v>2583</v>
      </c>
      <c r="B2434" s="3" t="s">
        <v>2583</v>
      </c>
      <c r="C2434" s="3" t="s">
        <v>6693</v>
      </c>
      <c r="D2434" s="6">
        <v>1000</v>
      </c>
      <c r="E2434" s="8">
        <v>5</v>
      </c>
      <c r="F2434" t="s">
        <v>8220</v>
      </c>
      <c r="G2434" t="s">
        <v>8223</v>
      </c>
      <c r="H2434" t="s">
        <v>8245</v>
      </c>
      <c r="I2434">
        <v>1426526880</v>
      </c>
      <c r="J2434">
        <v>1421346480</v>
      </c>
      <c r="K2434" t="b">
        <v>0</v>
      </c>
      <c r="L2434">
        <v>5</v>
      </c>
      <c r="M2434" t="b">
        <v>0</v>
      </c>
      <c r="N2434" t="s">
        <v>8282</v>
      </c>
      <c r="O2434">
        <f t="shared" si="190"/>
        <v>1</v>
      </c>
      <c r="P2434">
        <f t="shared" si="191"/>
        <v>1</v>
      </c>
      <c r="Q2434" s="11" t="s">
        <v>8334</v>
      </c>
      <c r="R2434" t="s">
        <v>8335</v>
      </c>
      <c r="S2434" s="15">
        <f t="shared" si="192"/>
        <v>42019.76944444445</v>
      </c>
      <c r="T2434" s="15">
        <f t="shared" si="193"/>
        <v>42079.727777777778</v>
      </c>
      <c r="U2434">
        <f t="shared" si="194"/>
        <v>2015</v>
      </c>
    </row>
    <row r="2435" spans="1:21" ht="32" hidden="1" x14ac:dyDescent="0.2">
      <c r="A2435">
        <v>2584</v>
      </c>
      <c r="B2435" s="3" t="s">
        <v>2584</v>
      </c>
      <c r="C2435" s="3" t="s">
        <v>6694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1434341369</v>
      </c>
      <c r="J2435">
        <v>1431749369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5">
        <f t="shared" si="192"/>
        <v>42140.173252314817</v>
      </c>
      <c r="T2435" s="15">
        <f t="shared" si="193"/>
        <v>42170.173252314817</v>
      </c>
      <c r="U2435">
        <f t="shared" si="194"/>
        <v>2015</v>
      </c>
    </row>
    <row r="2436" spans="1:21" ht="48" hidden="1" x14ac:dyDescent="0.2">
      <c r="A2436">
        <v>2585</v>
      </c>
      <c r="B2436" s="3" t="s">
        <v>2585</v>
      </c>
      <c r="C2436" s="3" t="s">
        <v>6695</v>
      </c>
      <c r="D2436" s="6">
        <v>30000</v>
      </c>
      <c r="E2436" s="8">
        <v>50</v>
      </c>
      <c r="F2436" t="s">
        <v>8220</v>
      </c>
      <c r="G2436" t="s">
        <v>8223</v>
      </c>
      <c r="H2436" t="s">
        <v>8245</v>
      </c>
      <c r="I2436">
        <v>1404601632</v>
      </c>
      <c r="J2436">
        <v>1402009632</v>
      </c>
      <c r="K2436" t="b">
        <v>0</v>
      </c>
      <c r="L2436">
        <v>1</v>
      </c>
      <c r="M2436" t="b">
        <v>0</v>
      </c>
      <c r="N2436" t="s">
        <v>8282</v>
      </c>
      <c r="O2436">
        <f t="shared" si="190"/>
        <v>0</v>
      </c>
      <c r="P2436">
        <f t="shared" si="191"/>
        <v>50</v>
      </c>
      <c r="Q2436" s="11" t="s">
        <v>8334</v>
      </c>
      <c r="R2436" t="s">
        <v>8335</v>
      </c>
      <c r="S2436" s="15">
        <f t="shared" si="192"/>
        <v>41795.963333333333</v>
      </c>
      <c r="T2436" s="15">
        <f t="shared" si="193"/>
        <v>41825.963333333333</v>
      </c>
      <c r="U2436">
        <f t="shared" si="194"/>
        <v>2014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2587</v>
      </c>
      <c r="B2439" s="3" t="s">
        <v>2587</v>
      </c>
      <c r="C2439" s="3" t="s">
        <v>6697</v>
      </c>
      <c r="D2439" s="6">
        <v>50000</v>
      </c>
      <c r="E2439" s="8">
        <v>1217</v>
      </c>
      <c r="F2439" t="s">
        <v>8220</v>
      </c>
      <c r="G2439" t="s">
        <v>8223</v>
      </c>
      <c r="H2439" t="s">
        <v>8245</v>
      </c>
      <c r="I2439">
        <v>1451491953</v>
      </c>
      <c r="J2439">
        <v>1448899953</v>
      </c>
      <c r="K2439" t="b">
        <v>0</v>
      </c>
      <c r="L2439">
        <v>6</v>
      </c>
      <c r="M2439" t="b">
        <v>0</v>
      </c>
      <c r="N2439" t="s">
        <v>8282</v>
      </c>
      <c r="O2439">
        <f t="shared" si="190"/>
        <v>2</v>
      </c>
      <c r="P2439">
        <f t="shared" si="191"/>
        <v>202.83</v>
      </c>
      <c r="Q2439" s="11" t="s">
        <v>8334</v>
      </c>
      <c r="R2439" t="s">
        <v>8335</v>
      </c>
      <c r="S2439" s="15">
        <f t="shared" si="192"/>
        <v>42338.675381944442</v>
      </c>
      <c r="T2439" s="15">
        <f t="shared" si="193"/>
        <v>42368.675381944442</v>
      </c>
      <c r="U2439">
        <f t="shared" si="194"/>
        <v>2015</v>
      </c>
    </row>
    <row r="2440" spans="1:21" ht="48" hidden="1" x14ac:dyDescent="0.2">
      <c r="A2440">
        <v>2588</v>
      </c>
      <c r="B2440" s="3" t="s">
        <v>2588</v>
      </c>
      <c r="C2440" s="3" t="s">
        <v>6698</v>
      </c>
      <c r="D2440" s="6">
        <v>6000</v>
      </c>
      <c r="E2440" s="8">
        <v>233</v>
      </c>
      <c r="F2440" t="s">
        <v>8220</v>
      </c>
      <c r="G2440" t="s">
        <v>8223</v>
      </c>
      <c r="H2440" t="s">
        <v>8245</v>
      </c>
      <c r="I2440">
        <v>1427807640</v>
      </c>
      <c r="J2440">
        <v>1423325626</v>
      </c>
      <c r="K2440" t="b">
        <v>0</v>
      </c>
      <c r="L2440">
        <v>8</v>
      </c>
      <c r="M2440" t="b">
        <v>0</v>
      </c>
      <c r="N2440" t="s">
        <v>8282</v>
      </c>
      <c r="O2440">
        <f t="shared" si="190"/>
        <v>4</v>
      </c>
      <c r="P2440">
        <f t="shared" si="191"/>
        <v>29.13</v>
      </c>
      <c r="Q2440" s="11" t="s">
        <v>8334</v>
      </c>
      <c r="R2440" t="s">
        <v>8335</v>
      </c>
      <c r="S2440" s="15">
        <f t="shared" si="192"/>
        <v>42042.676226851851</v>
      </c>
      <c r="T2440" s="15">
        <f t="shared" si="193"/>
        <v>42094.551388888889</v>
      </c>
      <c r="U2440">
        <f t="shared" si="194"/>
        <v>2015</v>
      </c>
    </row>
    <row r="2441" spans="1:21" ht="48" hidden="1" x14ac:dyDescent="0.2">
      <c r="A2441">
        <v>2591</v>
      </c>
      <c r="B2441" s="3" t="s">
        <v>2591</v>
      </c>
      <c r="C2441" s="3" t="s">
        <v>6701</v>
      </c>
      <c r="D2441" s="6">
        <v>1500</v>
      </c>
      <c r="E2441" s="8">
        <v>26</v>
      </c>
      <c r="F2441" t="s">
        <v>8220</v>
      </c>
      <c r="G2441" t="s">
        <v>8223</v>
      </c>
      <c r="H2441" t="s">
        <v>8245</v>
      </c>
      <c r="I2441">
        <v>1457901924</v>
      </c>
      <c r="J2441">
        <v>1452721524</v>
      </c>
      <c r="K2441" t="b">
        <v>0</v>
      </c>
      <c r="L2441">
        <v>2</v>
      </c>
      <c r="M2441" t="b">
        <v>0</v>
      </c>
      <c r="N2441" t="s">
        <v>8282</v>
      </c>
      <c r="O2441">
        <f t="shared" si="190"/>
        <v>2</v>
      </c>
      <c r="P2441">
        <f t="shared" si="191"/>
        <v>13</v>
      </c>
      <c r="Q2441" s="11" t="s">
        <v>8334</v>
      </c>
      <c r="R2441" t="s">
        <v>8335</v>
      </c>
      <c r="S2441" s="15">
        <f t="shared" si="192"/>
        <v>42382.906527777777</v>
      </c>
      <c r="T2441" s="15">
        <f t="shared" si="193"/>
        <v>42442.864861111113</v>
      </c>
      <c r="U2441">
        <f t="shared" si="194"/>
        <v>2016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ref="O2466:O2529" si="195">ROUND(E2466/D2466*100,0)</f>
        <v>111</v>
      </c>
      <c r="P2466">
        <f t="shared" ref="P2466:P2529" si="196">IFERROR(ROUND(E2466/L2466,2),0)</f>
        <v>51.67</v>
      </c>
      <c r="Q2466" s="11" t="s">
        <v>8323</v>
      </c>
      <c r="R2466" t="s">
        <v>8327</v>
      </c>
      <c r="S2466" s="15">
        <f t="shared" ref="S2466:S2529" si="197">(((J2466/60)/60)/24)+DATE(1970,1,1)</f>
        <v>42248.90042824074</v>
      </c>
      <c r="T2466" s="15">
        <f t="shared" ref="T2466:T2529" si="198">(((I2466/60)/60)/24)+DATE(1970,1,1)</f>
        <v>42277.811805555553</v>
      </c>
      <c r="U2466">
        <f t="shared" ref="U2466:U2529" si="199">YEAR(S:S)</f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s="11" t="s">
        <v>8323</v>
      </c>
      <c r="R2467" t="s">
        <v>8327</v>
      </c>
      <c r="S2467" s="15">
        <f t="shared" si="197"/>
        <v>41145.719305555554</v>
      </c>
      <c r="T2467" s="15">
        <f t="shared" si="198"/>
        <v>41175.719305555554</v>
      </c>
      <c r="U2467">
        <f t="shared" si="199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s="11" t="s">
        <v>8323</v>
      </c>
      <c r="R2468" t="s">
        <v>8327</v>
      </c>
      <c r="S2468" s="15">
        <f t="shared" si="197"/>
        <v>41373.102465277778</v>
      </c>
      <c r="T2468" s="15">
        <f t="shared" si="198"/>
        <v>41403.102465277778</v>
      </c>
      <c r="U2468">
        <f t="shared" si="199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s="11" t="s">
        <v>8323</v>
      </c>
      <c r="R2469" t="s">
        <v>8327</v>
      </c>
      <c r="S2469" s="15">
        <f t="shared" si="197"/>
        <v>41025.874201388891</v>
      </c>
      <c r="T2469" s="15">
        <f t="shared" si="198"/>
        <v>41039.708333333336</v>
      </c>
      <c r="U2469">
        <f t="shared" si="199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s="11" t="s">
        <v>8323</v>
      </c>
      <c r="R2470" t="s">
        <v>8327</v>
      </c>
      <c r="S2470" s="15">
        <f t="shared" si="197"/>
        <v>41174.154178240737</v>
      </c>
      <c r="T2470" s="15">
        <f t="shared" si="198"/>
        <v>41210.208333333336</v>
      </c>
      <c r="U2470">
        <f t="shared" si="199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s="11" t="s">
        <v>8323</v>
      </c>
      <c r="R2471" t="s">
        <v>8327</v>
      </c>
      <c r="S2471" s="15">
        <f t="shared" si="197"/>
        <v>40557.429733796293</v>
      </c>
      <c r="T2471" s="15">
        <f t="shared" si="198"/>
        <v>40582.429733796293</v>
      </c>
      <c r="U2471">
        <f t="shared" si="199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s="11" t="s">
        <v>8323</v>
      </c>
      <c r="R2472" t="s">
        <v>8327</v>
      </c>
      <c r="S2472" s="15">
        <f t="shared" si="197"/>
        <v>41023.07471064815</v>
      </c>
      <c r="T2472" s="15">
        <f t="shared" si="198"/>
        <v>41053.07471064815</v>
      </c>
      <c r="U2472">
        <f t="shared" si="199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s="11" t="s">
        <v>8323</v>
      </c>
      <c r="R2473" t="s">
        <v>8327</v>
      </c>
      <c r="S2473" s="15">
        <f t="shared" si="197"/>
        <v>40893.992962962962</v>
      </c>
      <c r="T2473" s="15">
        <f t="shared" si="198"/>
        <v>40933.992962962962</v>
      </c>
      <c r="U2473">
        <f t="shared" si="199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s="11" t="s">
        <v>8323</v>
      </c>
      <c r="R2474" t="s">
        <v>8327</v>
      </c>
      <c r="S2474" s="15">
        <f t="shared" si="197"/>
        <v>40354.11550925926</v>
      </c>
      <c r="T2474" s="15">
        <f t="shared" si="198"/>
        <v>40425.043749999997</v>
      </c>
      <c r="U2474">
        <f t="shared" si="199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s="11" t="s">
        <v>8323</v>
      </c>
      <c r="R2475" t="s">
        <v>8327</v>
      </c>
      <c r="S2475" s="15">
        <f t="shared" si="197"/>
        <v>41193.748483796298</v>
      </c>
      <c r="T2475" s="15">
        <f t="shared" si="198"/>
        <v>41223.790150462963</v>
      </c>
      <c r="U2475">
        <f t="shared" si="199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s="11" t="s">
        <v>8323</v>
      </c>
      <c r="R2476" t="s">
        <v>8327</v>
      </c>
      <c r="S2476" s="15">
        <f t="shared" si="197"/>
        <v>40417.011296296296</v>
      </c>
      <c r="T2476" s="15">
        <f t="shared" si="198"/>
        <v>40462.011296296296</v>
      </c>
      <c r="U2476">
        <f t="shared" si="199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s="11" t="s">
        <v>8323</v>
      </c>
      <c r="R2477" t="s">
        <v>8327</v>
      </c>
      <c r="S2477" s="15">
        <f t="shared" si="197"/>
        <v>40310.287673611114</v>
      </c>
      <c r="T2477" s="15">
        <f t="shared" si="198"/>
        <v>40369.916666666664</v>
      </c>
      <c r="U2477">
        <f t="shared" si="199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s="11" t="s">
        <v>8323</v>
      </c>
      <c r="R2478" t="s">
        <v>8327</v>
      </c>
      <c r="S2478" s="15">
        <f t="shared" si="197"/>
        <v>41913.328356481477</v>
      </c>
      <c r="T2478" s="15">
        <f t="shared" si="198"/>
        <v>41946.370023148149</v>
      </c>
      <c r="U2478">
        <f t="shared" si="199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s="11" t="s">
        <v>8323</v>
      </c>
      <c r="R2479" t="s">
        <v>8327</v>
      </c>
      <c r="S2479" s="15">
        <f t="shared" si="197"/>
        <v>41088.691493055558</v>
      </c>
      <c r="T2479" s="15">
        <f t="shared" si="198"/>
        <v>41133.691493055558</v>
      </c>
      <c r="U2479">
        <f t="shared" si="199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s="11" t="s">
        <v>8323</v>
      </c>
      <c r="R2480" t="s">
        <v>8327</v>
      </c>
      <c r="S2480" s="15">
        <f t="shared" si="197"/>
        <v>41257.950381944444</v>
      </c>
      <c r="T2480" s="15">
        <f t="shared" si="198"/>
        <v>41287.950381944444</v>
      </c>
      <c r="U2480">
        <f t="shared" si="199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s="11" t="s">
        <v>8323</v>
      </c>
      <c r="R2481" t="s">
        <v>8327</v>
      </c>
      <c r="S2481" s="15">
        <f t="shared" si="197"/>
        <v>41107.726782407408</v>
      </c>
      <c r="T2481" s="15">
        <f t="shared" si="198"/>
        <v>41118.083333333336</v>
      </c>
      <c r="U2481">
        <f t="shared" si="199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s="11" t="s">
        <v>8323</v>
      </c>
      <c r="R2482" t="s">
        <v>8327</v>
      </c>
      <c r="S2482" s="15">
        <f t="shared" si="197"/>
        <v>42227.936157407406</v>
      </c>
      <c r="T2482" s="15">
        <f t="shared" si="198"/>
        <v>42287.936157407406</v>
      </c>
      <c r="U2482">
        <f t="shared" si="199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s="11" t="s">
        <v>8323</v>
      </c>
      <c r="R2483" t="s">
        <v>8327</v>
      </c>
      <c r="S2483" s="15">
        <f t="shared" si="197"/>
        <v>40999.645925925928</v>
      </c>
      <c r="T2483" s="15">
        <f t="shared" si="198"/>
        <v>41029.645925925928</v>
      </c>
      <c r="U2483">
        <f t="shared" si="199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s="11" t="s">
        <v>8323</v>
      </c>
      <c r="R2484" t="s">
        <v>8327</v>
      </c>
      <c r="S2484" s="15">
        <f t="shared" si="197"/>
        <v>40711.782210648147</v>
      </c>
      <c r="T2484" s="15">
        <f t="shared" si="198"/>
        <v>40756.782210648147</v>
      </c>
      <c r="U2484">
        <f t="shared" si="199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s="11" t="s">
        <v>8323</v>
      </c>
      <c r="R2485" t="s">
        <v>8327</v>
      </c>
      <c r="S2485" s="15">
        <f t="shared" si="197"/>
        <v>40970.750034722223</v>
      </c>
      <c r="T2485" s="15">
        <f t="shared" si="198"/>
        <v>41030.708368055559</v>
      </c>
      <c r="U2485">
        <f t="shared" si="199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s="11" t="s">
        <v>8323</v>
      </c>
      <c r="R2486" t="s">
        <v>8327</v>
      </c>
      <c r="S2486" s="15">
        <f t="shared" si="197"/>
        <v>40771.916701388887</v>
      </c>
      <c r="T2486" s="15">
        <f t="shared" si="198"/>
        <v>40801.916701388887</v>
      </c>
      <c r="U2486">
        <f t="shared" si="199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s="11" t="s">
        <v>8323</v>
      </c>
      <c r="R2487" t="s">
        <v>8327</v>
      </c>
      <c r="S2487" s="15">
        <f t="shared" si="197"/>
        <v>40793.998599537037</v>
      </c>
      <c r="T2487" s="15">
        <f t="shared" si="198"/>
        <v>40828.998599537037</v>
      </c>
      <c r="U2487">
        <f t="shared" si="199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s="11" t="s">
        <v>8323</v>
      </c>
      <c r="R2488" t="s">
        <v>8327</v>
      </c>
      <c r="S2488" s="15">
        <f t="shared" si="197"/>
        <v>40991.708055555559</v>
      </c>
      <c r="T2488" s="15">
        <f t="shared" si="198"/>
        <v>41021.708055555559</v>
      </c>
      <c r="U2488">
        <f t="shared" si="199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s="11" t="s">
        <v>8323</v>
      </c>
      <c r="R2489" t="s">
        <v>8327</v>
      </c>
      <c r="S2489" s="15">
        <f t="shared" si="197"/>
        <v>41026.083298611113</v>
      </c>
      <c r="T2489" s="15">
        <f t="shared" si="198"/>
        <v>41056.083298611113</v>
      </c>
      <c r="U2489">
        <f t="shared" si="199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s="11" t="s">
        <v>8323</v>
      </c>
      <c r="R2490" t="s">
        <v>8327</v>
      </c>
      <c r="S2490" s="15">
        <f t="shared" si="197"/>
        <v>40833.633194444446</v>
      </c>
      <c r="T2490" s="15">
        <f t="shared" si="198"/>
        <v>40863.674861111111</v>
      </c>
      <c r="U2490">
        <f t="shared" si="199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s="11" t="s">
        <v>8323</v>
      </c>
      <c r="R2491" t="s">
        <v>8327</v>
      </c>
      <c r="S2491" s="15">
        <f t="shared" si="197"/>
        <v>41373.690266203703</v>
      </c>
      <c r="T2491" s="15">
        <f t="shared" si="198"/>
        <v>41403.690266203703</v>
      </c>
      <c r="U2491">
        <f t="shared" si="199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s="11" t="s">
        <v>8323</v>
      </c>
      <c r="R2492" t="s">
        <v>8327</v>
      </c>
      <c r="S2492" s="15">
        <f t="shared" si="197"/>
        <v>41023.227731481478</v>
      </c>
      <c r="T2492" s="15">
        <f t="shared" si="198"/>
        <v>41083.227731481478</v>
      </c>
      <c r="U2492">
        <f t="shared" si="199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s="11" t="s">
        <v>8323</v>
      </c>
      <c r="R2493" t="s">
        <v>8327</v>
      </c>
      <c r="S2493" s="15">
        <f t="shared" si="197"/>
        <v>40542.839282407411</v>
      </c>
      <c r="T2493" s="15">
        <f t="shared" si="198"/>
        <v>40559.07708333333</v>
      </c>
      <c r="U2493">
        <f t="shared" si="199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s="11" t="s">
        <v>8323</v>
      </c>
      <c r="R2494" t="s">
        <v>8327</v>
      </c>
      <c r="S2494" s="15">
        <f t="shared" si="197"/>
        <v>41024.985972222225</v>
      </c>
      <c r="T2494" s="15">
        <f t="shared" si="198"/>
        <v>41076.415972222225</v>
      </c>
      <c r="U2494">
        <f t="shared" si="199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s="11" t="s">
        <v>8323</v>
      </c>
      <c r="R2495" t="s">
        <v>8327</v>
      </c>
      <c r="S2495" s="15">
        <f t="shared" si="197"/>
        <v>41348.168287037035</v>
      </c>
      <c r="T2495" s="15">
        <f t="shared" si="198"/>
        <v>41393.168287037035</v>
      </c>
      <c r="U2495">
        <f t="shared" si="199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s="11" t="s">
        <v>8323</v>
      </c>
      <c r="R2496" t="s">
        <v>8327</v>
      </c>
      <c r="S2496" s="15">
        <f t="shared" si="197"/>
        <v>41022.645185185182</v>
      </c>
      <c r="T2496" s="15">
        <f t="shared" si="198"/>
        <v>41052.645185185182</v>
      </c>
      <c r="U2496">
        <f t="shared" si="199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s="11" t="s">
        <v>8323</v>
      </c>
      <c r="R2497" t="s">
        <v>8327</v>
      </c>
      <c r="S2497" s="15">
        <f t="shared" si="197"/>
        <v>41036.946469907409</v>
      </c>
      <c r="T2497" s="15">
        <f t="shared" si="198"/>
        <v>41066.946469907409</v>
      </c>
      <c r="U2497">
        <f t="shared" si="199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s="11" t="s">
        <v>8323</v>
      </c>
      <c r="R2498" t="s">
        <v>8327</v>
      </c>
      <c r="S2498" s="15">
        <f t="shared" si="197"/>
        <v>41327.996435185189</v>
      </c>
      <c r="T2498" s="15">
        <f t="shared" si="198"/>
        <v>41362.954768518517</v>
      </c>
      <c r="U2498">
        <f t="shared" si="199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si="199"/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2592</v>
      </c>
      <c r="B2504" s="3" t="s">
        <v>2592</v>
      </c>
      <c r="C2504" s="3" t="s">
        <v>6702</v>
      </c>
      <c r="D2504" s="6">
        <v>30000</v>
      </c>
      <c r="E2504" s="8">
        <v>50</v>
      </c>
      <c r="F2504" t="s">
        <v>8220</v>
      </c>
      <c r="G2504" t="s">
        <v>8223</v>
      </c>
      <c r="H2504" t="s">
        <v>8245</v>
      </c>
      <c r="I2504">
        <v>1412536421</v>
      </c>
      <c r="J2504">
        <v>1409944421</v>
      </c>
      <c r="K2504" t="b">
        <v>0</v>
      </c>
      <c r="L2504">
        <v>1</v>
      </c>
      <c r="M2504" t="b">
        <v>0</v>
      </c>
      <c r="N2504" t="s">
        <v>8282</v>
      </c>
      <c r="O2504">
        <f t="shared" si="195"/>
        <v>0</v>
      </c>
      <c r="P2504">
        <f t="shared" si="196"/>
        <v>50</v>
      </c>
      <c r="Q2504" s="11" t="s">
        <v>8334</v>
      </c>
      <c r="R2504" t="s">
        <v>8335</v>
      </c>
      <c r="S2504" s="15">
        <f t="shared" si="197"/>
        <v>41887.801168981481</v>
      </c>
      <c r="T2504" s="15">
        <f t="shared" si="198"/>
        <v>41917.801168981481</v>
      </c>
      <c r="U2504">
        <f t="shared" si="199"/>
        <v>2014</v>
      </c>
    </row>
    <row r="2505" spans="1:21" ht="48" hidden="1" x14ac:dyDescent="0.2">
      <c r="A2505">
        <v>2593</v>
      </c>
      <c r="B2505" s="3" t="s">
        <v>2593</v>
      </c>
      <c r="C2505" s="3" t="s">
        <v>6703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1429993026</v>
      </c>
      <c r="J2505">
        <v>1427401026</v>
      </c>
      <c r="K2505" t="b">
        <v>0</v>
      </c>
      <c r="L2505">
        <v>0</v>
      </c>
      <c r="M2505" t="b">
        <v>0</v>
      </c>
      <c r="N2505" t="s">
        <v>8282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8335</v>
      </c>
      <c r="S2505" s="15">
        <f t="shared" si="197"/>
        <v>42089.84520833334</v>
      </c>
      <c r="T2505" s="15">
        <f t="shared" si="198"/>
        <v>42119.84520833334</v>
      </c>
      <c r="U2505">
        <f t="shared" si="199"/>
        <v>2015</v>
      </c>
    </row>
    <row r="2506" spans="1:21" ht="48" hidden="1" x14ac:dyDescent="0.2">
      <c r="A2506">
        <v>2594</v>
      </c>
      <c r="B2506" s="3" t="s">
        <v>2594</v>
      </c>
      <c r="C2506" s="3" t="s">
        <v>6704</v>
      </c>
      <c r="D2506" s="6">
        <v>80000</v>
      </c>
      <c r="E2506" s="8">
        <v>1</v>
      </c>
      <c r="F2506" t="s">
        <v>8220</v>
      </c>
      <c r="G2506" t="s">
        <v>8223</v>
      </c>
      <c r="H2506" t="s">
        <v>8245</v>
      </c>
      <c r="I2506">
        <v>1407453228</v>
      </c>
      <c r="J2506">
        <v>1404861228</v>
      </c>
      <c r="K2506" t="b">
        <v>0</v>
      </c>
      <c r="L2506">
        <v>1</v>
      </c>
      <c r="M2506" t="b">
        <v>0</v>
      </c>
      <c r="N2506" t="s">
        <v>8282</v>
      </c>
      <c r="O2506">
        <f t="shared" si="195"/>
        <v>0</v>
      </c>
      <c r="P2506">
        <f t="shared" si="196"/>
        <v>1</v>
      </c>
      <c r="Q2506" s="11" t="s">
        <v>8334</v>
      </c>
      <c r="R2506" t="s">
        <v>8335</v>
      </c>
      <c r="S2506" s="15">
        <f t="shared" si="197"/>
        <v>41828.967916666668</v>
      </c>
      <c r="T2506" s="15">
        <f t="shared" si="198"/>
        <v>41858.967916666668</v>
      </c>
      <c r="U2506">
        <f t="shared" si="199"/>
        <v>2014</v>
      </c>
    </row>
    <row r="2507" spans="1:21" ht="32" hidden="1" x14ac:dyDescent="0.2">
      <c r="A2507">
        <v>2595</v>
      </c>
      <c r="B2507" s="3" t="s">
        <v>2595</v>
      </c>
      <c r="C2507" s="3" t="s">
        <v>6705</v>
      </c>
      <c r="D2507" s="6">
        <v>15000</v>
      </c>
      <c r="E2507" s="8">
        <v>1825</v>
      </c>
      <c r="F2507" t="s">
        <v>8220</v>
      </c>
      <c r="G2507" t="s">
        <v>8223</v>
      </c>
      <c r="H2507" t="s">
        <v>8245</v>
      </c>
      <c r="I2507">
        <v>1487915500</v>
      </c>
      <c r="J2507">
        <v>1485323500</v>
      </c>
      <c r="K2507" t="b">
        <v>0</v>
      </c>
      <c r="L2507">
        <v>19</v>
      </c>
      <c r="M2507" t="b">
        <v>0</v>
      </c>
      <c r="N2507" t="s">
        <v>8282</v>
      </c>
      <c r="O2507">
        <f t="shared" si="195"/>
        <v>12</v>
      </c>
      <c r="P2507">
        <f t="shared" si="196"/>
        <v>96.05</v>
      </c>
      <c r="Q2507" s="11" t="s">
        <v>8334</v>
      </c>
      <c r="R2507" t="s">
        <v>8335</v>
      </c>
      <c r="S2507" s="15">
        <f t="shared" si="197"/>
        <v>42760.244212962964</v>
      </c>
      <c r="T2507" s="15">
        <f t="shared" si="198"/>
        <v>42790.244212962964</v>
      </c>
      <c r="U2507">
        <f t="shared" si="199"/>
        <v>2017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32" hidden="1" x14ac:dyDescent="0.2">
      <c r="A2509">
        <v>2598</v>
      </c>
      <c r="B2509" s="3" t="s">
        <v>2598</v>
      </c>
      <c r="C2509" s="3" t="s">
        <v>6708</v>
      </c>
      <c r="D2509" s="6">
        <v>3000</v>
      </c>
      <c r="E2509" s="8">
        <v>1170</v>
      </c>
      <c r="F2509" t="s">
        <v>8220</v>
      </c>
      <c r="G2509" t="s">
        <v>8223</v>
      </c>
      <c r="H2509" t="s">
        <v>8245</v>
      </c>
      <c r="I2509">
        <v>1443039001</v>
      </c>
      <c r="J2509">
        <v>1440447001</v>
      </c>
      <c r="K2509" t="b">
        <v>0</v>
      </c>
      <c r="L2509">
        <v>14</v>
      </c>
      <c r="M2509" t="b">
        <v>0</v>
      </c>
      <c r="N2509" t="s">
        <v>8282</v>
      </c>
      <c r="O2509">
        <f t="shared" si="195"/>
        <v>39</v>
      </c>
      <c r="P2509">
        <f t="shared" si="196"/>
        <v>83.57</v>
      </c>
      <c r="Q2509" s="11" t="s">
        <v>8334</v>
      </c>
      <c r="R2509" t="s">
        <v>8335</v>
      </c>
      <c r="S2509" s="15">
        <f t="shared" si="197"/>
        <v>42240.840289351851</v>
      </c>
      <c r="T2509" s="15">
        <f t="shared" si="198"/>
        <v>42270.840289351851</v>
      </c>
      <c r="U2509">
        <f t="shared" si="199"/>
        <v>2015</v>
      </c>
    </row>
    <row r="2510" spans="1:21" ht="32" hidden="1" x14ac:dyDescent="0.2">
      <c r="A2510">
        <v>2599</v>
      </c>
      <c r="B2510" s="3" t="s">
        <v>2599</v>
      </c>
      <c r="C2510" s="3" t="s">
        <v>6709</v>
      </c>
      <c r="D2510" s="6">
        <v>9041</v>
      </c>
      <c r="E2510" s="8">
        <v>90</v>
      </c>
      <c r="F2510" t="s">
        <v>8220</v>
      </c>
      <c r="G2510" t="s">
        <v>8223</v>
      </c>
      <c r="H2510" t="s">
        <v>8245</v>
      </c>
      <c r="I2510">
        <v>1407089147</v>
      </c>
      <c r="J2510">
        <v>1403201147</v>
      </c>
      <c r="K2510" t="b">
        <v>0</v>
      </c>
      <c r="L2510">
        <v>5</v>
      </c>
      <c r="M2510" t="b">
        <v>0</v>
      </c>
      <c r="N2510" t="s">
        <v>8282</v>
      </c>
      <c r="O2510">
        <f t="shared" si="195"/>
        <v>1</v>
      </c>
      <c r="P2510">
        <f t="shared" si="196"/>
        <v>18</v>
      </c>
      <c r="Q2510" s="11" t="s">
        <v>8334</v>
      </c>
      <c r="R2510" t="s">
        <v>8335</v>
      </c>
      <c r="S2510" s="15">
        <f t="shared" si="197"/>
        <v>41809.754016203704</v>
      </c>
      <c r="T2510" s="15">
        <f t="shared" si="198"/>
        <v>41854.754016203704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32" hidden="1" x14ac:dyDescent="0.2">
      <c r="A2512">
        <v>2600</v>
      </c>
      <c r="B2512" s="3" t="s">
        <v>2600</v>
      </c>
      <c r="C2512" s="3" t="s">
        <v>6710</v>
      </c>
      <c r="D2512" s="6">
        <v>50000</v>
      </c>
      <c r="E2512" s="8">
        <v>3466</v>
      </c>
      <c r="F2512" t="s">
        <v>8220</v>
      </c>
      <c r="G2512" t="s">
        <v>8223</v>
      </c>
      <c r="H2512" t="s">
        <v>8245</v>
      </c>
      <c r="I2512">
        <v>1458938200</v>
      </c>
      <c r="J2512">
        <v>1453757800</v>
      </c>
      <c r="K2512" t="b">
        <v>0</v>
      </c>
      <c r="L2512">
        <v>30</v>
      </c>
      <c r="M2512" t="b">
        <v>0</v>
      </c>
      <c r="N2512" t="s">
        <v>8282</v>
      </c>
      <c r="O2512">
        <f t="shared" si="195"/>
        <v>7</v>
      </c>
      <c r="P2512">
        <f t="shared" si="196"/>
        <v>115.53</v>
      </c>
      <c r="Q2512" s="11" t="s">
        <v>8334</v>
      </c>
      <c r="R2512" t="s">
        <v>8335</v>
      </c>
      <c r="S2512" s="15">
        <f t="shared" si="197"/>
        <v>42394.900462962964</v>
      </c>
      <c r="T2512" s="15">
        <f t="shared" si="198"/>
        <v>42454.858796296292</v>
      </c>
      <c r="U2512">
        <f t="shared" si="199"/>
        <v>2016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32" hidden="1" x14ac:dyDescent="0.2">
      <c r="A2514">
        <v>2641</v>
      </c>
      <c r="B2514" s="3" t="s">
        <v>2641</v>
      </c>
      <c r="C2514" s="3" t="s">
        <v>6751</v>
      </c>
      <c r="D2514" s="6">
        <v>1500</v>
      </c>
      <c r="E2514" s="8">
        <v>15</v>
      </c>
      <c r="F2514" t="s">
        <v>8220</v>
      </c>
      <c r="G2514" t="s">
        <v>8223</v>
      </c>
      <c r="H2514" t="s">
        <v>8245</v>
      </c>
      <c r="I2514">
        <v>1410811740</v>
      </c>
      <c r="J2514">
        <v>1409341863</v>
      </c>
      <c r="K2514" t="b">
        <v>0</v>
      </c>
      <c r="L2514">
        <v>1</v>
      </c>
      <c r="M2514" t="b">
        <v>0</v>
      </c>
      <c r="N2514" t="s">
        <v>8299</v>
      </c>
      <c r="O2514">
        <f t="shared" si="195"/>
        <v>1</v>
      </c>
      <c r="P2514">
        <f t="shared" si="196"/>
        <v>15</v>
      </c>
      <c r="Q2514" s="11" t="s">
        <v>8317</v>
      </c>
      <c r="R2514" t="s">
        <v>8353</v>
      </c>
      <c r="S2514" s="15">
        <f t="shared" si="197"/>
        <v>41880.827118055553</v>
      </c>
      <c r="T2514" s="15">
        <f t="shared" si="198"/>
        <v>41897.839583333334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2671</v>
      </c>
      <c r="B2516" s="3" t="s">
        <v>2671</v>
      </c>
      <c r="C2516" s="3" t="s">
        <v>6781</v>
      </c>
      <c r="D2516" s="6">
        <v>25000</v>
      </c>
      <c r="E2516" s="8">
        <v>2836</v>
      </c>
      <c r="F2516" t="s">
        <v>8220</v>
      </c>
      <c r="G2516" t="s">
        <v>8223</v>
      </c>
      <c r="H2516" t="s">
        <v>8245</v>
      </c>
      <c r="I2516">
        <v>1419017880</v>
      </c>
      <c r="J2516">
        <v>1416419916</v>
      </c>
      <c r="K2516" t="b">
        <v>1</v>
      </c>
      <c r="L2516">
        <v>84</v>
      </c>
      <c r="M2516" t="b">
        <v>0</v>
      </c>
      <c r="N2516" t="s">
        <v>8300</v>
      </c>
      <c r="O2516">
        <f t="shared" si="195"/>
        <v>11</v>
      </c>
      <c r="P2516">
        <f t="shared" si="196"/>
        <v>33.76</v>
      </c>
      <c r="Q2516" s="11" t="s">
        <v>8317</v>
      </c>
      <c r="R2516" t="s">
        <v>8354</v>
      </c>
      <c r="S2516" s="15">
        <f t="shared" si="197"/>
        <v>41962.749027777783</v>
      </c>
      <c r="T2516" s="15">
        <f t="shared" si="198"/>
        <v>41992.818055555559</v>
      </c>
      <c r="U2516">
        <f t="shared" si="199"/>
        <v>2014</v>
      </c>
    </row>
    <row r="2517" spans="1:21" ht="48" hidden="1" x14ac:dyDescent="0.2">
      <c r="A2517">
        <v>2672</v>
      </c>
      <c r="B2517" s="3" t="s">
        <v>2672</v>
      </c>
      <c r="C2517" s="3" t="s">
        <v>6782</v>
      </c>
      <c r="D2517" s="6">
        <v>10000</v>
      </c>
      <c r="E2517" s="8">
        <v>3319</v>
      </c>
      <c r="F2517" t="s">
        <v>8220</v>
      </c>
      <c r="G2517" t="s">
        <v>8223</v>
      </c>
      <c r="H2517" t="s">
        <v>8245</v>
      </c>
      <c r="I2517">
        <v>1451282400</v>
      </c>
      <c r="J2517">
        <v>1449436390</v>
      </c>
      <c r="K2517" t="b">
        <v>1</v>
      </c>
      <c r="L2517">
        <v>47</v>
      </c>
      <c r="M2517" t="b">
        <v>0</v>
      </c>
      <c r="N2517" t="s">
        <v>8300</v>
      </c>
      <c r="O2517">
        <f t="shared" si="195"/>
        <v>33</v>
      </c>
      <c r="P2517">
        <f t="shared" si="196"/>
        <v>70.62</v>
      </c>
      <c r="Q2517" s="11" t="s">
        <v>8317</v>
      </c>
      <c r="R2517" t="s">
        <v>8354</v>
      </c>
      <c r="S2517" s="15">
        <f t="shared" si="197"/>
        <v>42344.884143518517</v>
      </c>
      <c r="T2517" s="15">
        <f t="shared" si="198"/>
        <v>42366.25</v>
      </c>
      <c r="U2517">
        <f t="shared" si="199"/>
        <v>2015</v>
      </c>
    </row>
    <row r="2518" spans="1:21" ht="48" hidden="1" x14ac:dyDescent="0.2">
      <c r="A2518">
        <v>2673</v>
      </c>
      <c r="B2518" s="3" t="s">
        <v>2673</v>
      </c>
      <c r="C2518" s="3" t="s">
        <v>6783</v>
      </c>
      <c r="D2518" s="6">
        <v>40000</v>
      </c>
      <c r="E2518" s="8">
        <v>11032</v>
      </c>
      <c r="F2518" t="s">
        <v>8220</v>
      </c>
      <c r="G2518" t="s">
        <v>8223</v>
      </c>
      <c r="H2518" t="s">
        <v>8245</v>
      </c>
      <c r="I2518">
        <v>1414622700</v>
      </c>
      <c r="J2518">
        <v>1412081999</v>
      </c>
      <c r="K2518" t="b">
        <v>1</v>
      </c>
      <c r="L2518">
        <v>66</v>
      </c>
      <c r="M2518" t="b">
        <v>0</v>
      </c>
      <c r="N2518" t="s">
        <v>8300</v>
      </c>
      <c r="O2518">
        <f t="shared" si="195"/>
        <v>28</v>
      </c>
      <c r="P2518">
        <f t="shared" si="196"/>
        <v>167.15</v>
      </c>
      <c r="Q2518" s="11" t="s">
        <v>8317</v>
      </c>
      <c r="R2518" t="s">
        <v>8354</v>
      </c>
      <c r="S2518" s="15">
        <f t="shared" si="197"/>
        <v>41912.541655092595</v>
      </c>
      <c r="T2518" s="15">
        <f t="shared" si="198"/>
        <v>41941.947916666664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64" hidden="1" x14ac:dyDescent="0.2">
      <c r="A2520">
        <v>2674</v>
      </c>
      <c r="B2520" s="3" t="s">
        <v>2674</v>
      </c>
      <c r="C2520" s="3" t="s">
        <v>6784</v>
      </c>
      <c r="D2520" s="6">
        <v>35000</v>
      </c>
      <c r="E2520" s="8">
        <v>21994</v>
      </c>
      <c r="F2520" t="s">
        <v>8220</v>
      </c>
      <c r="G2520" t="s">
        <v>8223</v>
      </c>
      <c r="H2520" t="s">
        <v>8245</v>
      </c>
      <c r="I2520">
        <v>1467694740</v>
      </c>
      <c r="J2520">
        <v>1465398670</v>
      </c>
      <c r="K2520" t="b">
        <v>1</v>
      </c>
      <c r="L2520">
        <v>171</v>
      </c>
      <c r="M2520" t="b">
        <v>0</v>
      </c>
      <c r="N2520" t="s">
        <v>8300</v>
      </c>
      <c r="O2520">
        <f t="shared" si="195"/>
        <v>63</v>
      </c>
      <c r="P2520">
        <f t="shared" si="196"/>
        <v>128.62</v>
      </c>
      <c r="Q2520" s="11" t="s">
        <v>8317</v>
      </c>
      <c r="R2520" t="s">
        <v>8354</v>
      </c>
      <c r="S2520" s="15">
        <f t="shared" si="197"/>
        <v>42529.632754629631</v>
      </c>
      <c r="T2520" s="15">
        <f t="shared" si="198"/>
        <v>42556.207638888889</v>
      </c>
      <c r="U2520">
        <f t="shared" si="199"/>
        <v>2016</v>
      </c>
    </row>
    <row r="2521" spans="1:21" ht="48" hidden="1" x14ac:dyDescent="0.2">
      <c r="A2521">
        <v>2675</v>
      </c>
      <c r="B2521" s="3" t="s">
        <v>2675</v>
      </c>
      <c r="C2521" s="3" t="s">
        <v>6785</v>
      </c>
      <c r="D2521" s="6">
        <v>25000</v>
      </c>
      <c r="E2521" s="8">
        <v>1897</v>
      </c>
      <c r="F2521" t="s">
        <v>8220</v>
      </c>
      <c r="G2521" t="s">
        <v>8223</v>
      </c>
      <c r="H2521" t="s">
        <v>8245</v>
      </c>
      <c r="I2521">
        <v>1415655289</v>
      </c>
      <c r="J2521">
        <v>1413059689</v>
      </c>
      <c r="K2521" t="b">
        <v>1</v>
      </c>
      <c r="L2521">
        <v>29</v>
      </c>
      <c r="M2521" t="b">
        <v>0</v>
      </c>
      <c r="N2521" t="s">
        <v>8300</v>
      </c>
      <c r="O2521">
        <f t="shared" si="195"/>
        <v>8</v>
      </c>
      <c r="P2521">
        <f t="shared" si="196"/>
        <v>65.41</v>
      </c>
      <c r="Q2521" s="11" t="s">
        <v>8317</v>
      </c>
      <c r="R2521" t="s">
        <v>8354</v>
      </c>
      <c r="S2521" s="15">
        <f t="shared" si="197"/>
        <v>41923.857511574075</v>
      </c>
      <c r="T2521" s="15">
        <f t="shared" si="198"/>
        <v>41953.899178240739</v>
      </c>
      <c r="U2521">
        <f t="shared" si="199"/>
        <v>2014</v>
      </c>
    </row>
    <row r="2522" spans="1:21" ht="48" hidden="1" x14ac:dyDescent="0.2">
      <c r="A2522">
        <v>2677</v>
      </c>
      <c r="B2522" s="3" t="s">
        <v>2677</v>
      </c>
      <c r="C2522" s="3" t="s">
        <v>6787</v>
      </c>
      <c r="D2522" s="6">
        <v>19500</v>
      </c>
      <c r="E2522" s="8">
        <v>3415</v>
      </c>
      <c r="F2522" t="s">
        <v>8220</v>
      </c>
      <c r="G2522" t="s">
        <v>8223</v>
      </c>
      <c r="H2522" t="s">
        <v>8245</v>
      </c>
      <c r="I2522">
        <v>1404348143</v>
      </c>
      <c r="J2522">
        <v>1401756143</v>
      </c>
      <c r="K2522" t="b">
        <v>0</v>
      </c>
      <c r="L2522">
        <v>27</v>
      </c>
      <c r="M2522" t="b">
        <v>0</v>
      </c>
      <c r="N2522" t="s">
        <v>8300</v>
      </c>
      <c r="O2522">
        <f t="shared" si="195"/>
        <v>18</v>
      </c>
      <c r="P2522">
        <f t="shared" si="196"/>
        <v>126.48</v>
      </c>
      <c r="Q2522" s="11" t="s">
        <v>8317</v>
      </c>
      <c r="R2522" t="s">
        <v>8354</v>
      </c>
      <c r="S2522" s="15">
        <f t="shared" si="197"/>
        <v>41793.029432870368</v>
      </c>
      <c r="T2522" s="15">
        <f t="shared" si="198"/>
        <v>41823.029432870368</v>
      </c>
      <c r="U2522">
        <f t="shared" si="199"/>
        <v>2014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ref="O2530:O2593" si="200">ROUND(E2530/D2530*100,0)</f>
        <v>107</v>
      </c>
      <c r="P2530">
        <f t="shared" ref="P2530:P2593" si="201">IFERROR(ROUND(E2530/L2530,2),0)</f>
        <v>52.96</v>
      </c>
      <c r="Q2530" s="11" t="s">
        <v>8323</v>
      </c>
      <c r="R2530" t="s">
        <v>8352</v>
      </c>
      <c r="S2530" s="15">
        <f t="shared" ref="S2530:S2593" si="202">(((J2530/60)/60)/24)+DATE(1970,1,1)</f>
        <v>42217.834525462968</v>
      </c>
      <c r="T2530" s="15">
        <f t="shared" ref="T2530:T2593" si="203">(((I2530/60)/60)/24)+DATE(1970,1,1)</f>
        <v>42236.458333333328</v>
      </c>
      <c r="U2530">
        <f t="shared" ref="U2530:U2593" si="204">YEAR(S:S)</f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s="11" t="s">
        <v>8323</v>
      </c>
      <c r="R2531" t="s">
        <v>8352</v>
      </c>
      <c r="S2531" s="15">
        <f t="shared" si="202"/>
        <v>40948.080729166664</v>
      </c>
      <c r="T2531" s="15">
        <f t="shared" si="203"/>
        <v>40993.0390625</v>
      </c>
      <c r="U2531">
        <f t="shared" si="204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s="11" t="s">
        <v>8323</v>
      </c>
      <c r="R2532" t="s">
        <v>8352</v>
      </c>
      <c r="S2532" s="15">
        <f t="shared" si="202"/>
        <v>42081.864641203705</v>
      </c>
      <c r="T2532" s="15">
        <f t="shared" si="203"/>
        <v>42114.201388888891</v>
      </c>
      <c r="U2532">
        <f t="shared" si="204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s="11" t="s">
        <v>8323</v>
      </c>
      <c r="R2533" t="s">
        <v>8352</v>
      </c>
      <c r="S2533" s="15">
        <f t="shared" si="202"/>
        <v>42208.680023148147</v>
      </c>
      <c r="T2533" s="15">
        <f t="shared" si="203"/>
        <v>42231.165972222225</v>
      </c>
      <c r="U2533">
        <f t="shared" si="204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s="11" t="s">
        <v>8323</v>
      </c>
      <c r="R2534" t="s">
        <v>8352</v>
      </c>
      <c r="S2534" s="15">
        <f t="shared" si="202"/>
        <v>41107.849143518521</v>
      </c>
      <c r="T2534" s="15">
        <f t="shared" si="203"/>
        <v>41137.849143518521</v>
      </c>
      <c r="U2534">
        <f t="shared" si="204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s="11" t="s">
        <v>8323</v>
      </c>
      <c r="R2535" t="s">
        <v>8352</v>
      </c>
      <c r="S2535" s="15">
        <f t="shared" si="202"/>
        <v>41304.751284722224</v>
      </c>
      <c r="T2535" s="15">
        <f t="shared" si="203"/>
        <v>41334.750787037039</v>
      </c>
      <c r="U2535">
        <f t="shared" si="204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s="11" t="s">
        <v>8323</v>
      </c>
      <c r="R2536" t="s">
        <v>8352</v>
      </c>
      <c r="S2536" s="15">
        <f t="shared" si="202"/>
        <v>40127.700370370374</v>
      </c>
      <c r="T2536" s="15">
        <f t="shared" si="203"/>
        <v>40179.25</v>
      </c>
      <c r="U2536">
        <f t="shared" si="204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s="11" t="s">
        <v>8323</v>
      </c>
      <c r="R2537" t="s">
        <v>8352</v>
      </c>
      <c r="S2537" s="15">
        <f t="shared" si="202"/>
        <v>41943.791030092594</v>
      </c>
      <c r="T2537" s="15">
        <f t="shared" si="203"/>
        <v>41974.832696759258</v>
      </c>
      <c r="U2537">
        <f t="shared" si="204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s="11" t="s">
        <v>8323</v>
      </c>
      <c r="R2538" t="s">
        <v>8352</v>
      </c>
      <c r="S2538" s="15">
        <f t="shared" si="202"/>
        <v>41464.106087962966</v>
      </c>
      <c r="T2538" s="15">
        <f t="shared" si="203"/>
        <v>41485.106087962966</v>
      </c>
      <c r="U2538">
        <f t="shared" si="204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s="11" t="s">
        <v>8323</v>
      </c>
      <c r="R2539" t="s">
        <v>8352</v>
      </c>
      <c r="S2539" s="15">
        <f t="shared" si="202"/>
        <v>40696.648784722223</v>
      </c>
      <c r="T2539" s="15">
        <f t="shared" si="203"/>
        <v>40756.648784722223</v>
      </c>
      <c r="U2539">
        <f t="shared" si="204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s="11" t="s">
        <v>8323</v>
      </c>
      <c r="R2540" t="s">
        <v>8352</v>
      </c>
      <c r="S2540" s="15">
        <f t="shared" si="202"/>
        <v>41298.509965277779</v>
      </c>
      <c r="T2540" s="15">
        <f t="shared" si="203"/>
        <v>41329.207638888889</v>
      </c>
      <c r="U2540">
        <f t="shared" si="204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s="11" t="s">
        <v>8323</v>
      </c>
      <c r="R2541" t="s">
        <v>8352</v>
      </c>
      <c r="S2541" s="15">
        <f t="shared" si="202"/>
        <v>41977.902222222227</v>
      </c>
      <c r="T2541" s="15">
        <f t="shared" si="203"/>
        <v>42037.902222222227</v>
      </c>
      <c r="U2541">
        <f t="shared" si="204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s="11" t="s">
        <v>8323</v>
      </c>
      <c r="R2542" t="s">
        <v>8352</v>
      </c>
      <c r="S2542" s="15">
        <f t="shared" si="202"/>
        <v>40785.675011574072</v>
      </c>
      <c r="T2542" s="15">
        <f t="shared" si="203"/>
        <v>40845.675011574072</v>
      </c>
      <c r="U2542">
        <f t="shared" si="204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 s="11" t="s">
        <v>8323</v>
      </c>
      <c r="R2543" t="s">
        <v>8352</v>
      </c>
      <c r="S2543" s="15">
        <f t="shared" si="202"/>
        <v>41483.449282407404</v>
      </c>
      <c r="T2543" s="15">
        <f t="shared" si="203"/>
        <v>41543.449282407404</v>
      </c>
      <c r="U2543">
        <f t="shared" si="204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s="11" t="s">
        <v>8323</v>
      </c>
      <c r="R2544" t="s">
        <v>8352</v>
      </c>
      <c r="S2544" s="15">
        <f t="shared" si="202"/>
        <v>41509.426585648151</v>
      </c>
      <c r="T2544" s="15">
        <f t="shared" si="203"/>
        <v>41548.165972222225</v>
      </c>
      <c r="U2544">
        <f t="shared" si="204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s="11" t="s">
        <v>8323</v>
      </c>
      <c r="R2545" t="s">
        <v>8352</v>
      </c>
      <c r="S2545" s="15">
        <f t="shared" si="202"/>
        <v>40514.107615740737</v>
      </c>
      <c r="T2545" s="15">
        <f t="shared" si="203"/>
        <v>40545.125</v>
      </c>
      <c r="U2545">
        <f t="shared" si="204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s="11" t="s">
        <v>8323</v>
      </c>
      <c r="R2546" t="s">
        <v>8352</v>
      </c>
      <c r="S2546" s="15">
        <f t="shared" si="202"/>
        <v>41068.520474537036</v>
      </c>
      <c r="T2546" s="15">
        <f t="shared" si="203"/>
        <v>41098.520474537036</v>
      </c>
      <c r="U2546">
        <f t="shared" si="204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s="11" t="s">
        <v>8323</v>
      </c>
      <c r="R2547" t="s">
        <v>8352</v>
      </c>
      <c r="S2547" s="15">
        <f t="shared" si="202"/>
        <v>42027.13817129629</v>
      </c>
      <c r="T2547" s="15">
        <f t="shared" si="203"/>
        <v>42062.020833333328</v>
      </c>
      <c r="U2547">
        <f t="shared" si="204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s="11" t="s">
        <v>8323</v>
      </c>
      <c r="R2548" t="s">
        <v>8352</v>
      </c>
      <c r="S2548" s="15">
        <f t="shared" si="202"/>
        <v>41524.858553240738</v>
      </c>
      <c r="T2548" s="15">
        <f t="shared" si="203"/>
        <v>41552.208333333336</v>
      </c>
      <c r="U2548">
        <f t="shared" si="204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s="11" t="s">
        <v>8323</v>
      </c>
      <c r="R2549" t="s">
        <v>8352</v>
      </c>
      <c r="S2549" s="15">
        <f t="shared" si="202"/>
        <v>40973.773182870369</v>
      </c>
      <c r="T2549" s="15">
        <f t="shared" si="203"/>
        <v>41003.731516203705</v>
      </c>
      <c r="U2549">
        <f t="shared" si="204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s="11" t="s">
        <v>8323</v>
      </c>
      <c r="R2550" t="s">
        <v>8352</v>
      </c>
      <c r="S2550" s="15">
        <f t="shared" si="202"/>
        <v>42618.625428240746</v>
      </c>
      <c r="T2550" s="15">
        <f t="shared" si="203"/>
        <v>42643.185416666667</v>
      </c>
      <c r="U2550">
        <f t="shared" si="204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 s="11" t="s">
        <v>8323</v>
      </c>
      <c r="R2551" t="s">
        <v>8352</v>
      </c>
      <c r="S2551" s="15">
        <f t="shared" si="202"/>
        <v>41390.757754629631</v>
      </c>
      <c r="T2551" s="15">
        <f t="shared" si="203"/>
        <v>41425.708333333336</v>
      </c>
      <c r="U2551">
        <f t="shared" si="204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s="11" t="s">
        <v>8323</v>
      </c>
      <c r="R2552" t="s">
        <v>8352</v>
      </c>
      <c r="S2552" s="15">
        <f t="shared" si="202"/>
        <v>42228.634328703702</v>
      </c>
      <c r="T2552" s="15">
        <f t="shared" si="203"/>
        <v>42285.165972222225</v>
      </c>
      <c r="U2552">
        <f t="shared" si="204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s="11" t="s">
        <v>8323</v>
      </c>
      <c r="R2553" t="s">
        <v>8352</v>
      </c>
      <c r="S2553" s="15">
        <f t="shared" si="202"/>
        <v>40961.252141203702</v>
      </c>
      <c r="T2553" s="15">
        <f t="shared" si="203"/>
        <v>40989.866666666669</v>
      </c>
      <c r="U2553">
        <f t="shared" si="204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s="11" t="s">
        <v>8323</v>
      </c>
      <c r="R2554" t="s">
        <v>8352</v>
      </c>
      <c r="S2554" s="15">
        <f t="shared" si="202"/>
        <v>42769.809965277775</v>
      </c>
      <c r="T2554" s="15">
        <f t="shared" si="203"/>
        <v>42799.809965277775</v>
      </c>
      <c r="U2554">
        <f t="shared" si="204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s="11" t="s">
        <v>8323</v>
      </c>
      <c r="R2555" t="s">
        <v>8352</v>
      </c>
      <c r="S2555" s="15">
        <f t="shared" si="202"/>
        <v>41113.199155092596</v>
      </c>
      <c r="T2555" s="15">
        <f t="shared" si="203"/>
        <v>41173.199155092596</v>
      </c>
      <c r="U2555">
        <f t="shared" si="204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s="11" t="s">
        <v>8323</v>
      </c>
      <c r="R2556" t="s">
        <v>8352</v>
      </c>
      <c r="S2556" s="15">
        <f t="shared" si="202"/>
        <v>42125.078275462962</v>
      </c>
      <c r="T2556" s="15">
        <f t="shared" si="203"/>
        <v>42156.165972222225</v>
      </c>
      <c r="U2556">
        <f t="shared" si="204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s="11" t="s">
        <v>8323</v>
      </c>
      <c r="R2557" t="s">
        <v>8352</v>
      </c>
      <c r="S2557" s="15">
        <f t="shared" si="202"/>
        <v>41026.655011574076</v>
      </c>
      <c r="T2557" s="15">
        <f t="shared" si="203"/>
        <v>41057.655011574076</v>
      </c>
      <c r="U2557">
        <f t="shared" si="204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s="11" t="s">
        <v>8323</v>
      </c>
      <c r="R2558" t="s">
        <v>8352</v>
      </c>
      <c r="S2558" s="15">
        <f t="shared" si="202"/>
        <v>41222.991400462961</v>
      </c>
      <c r="T2558" s="15">
        <f t="shared" si="203"/>
        <v>41267.991400462961</v>
      </c>
      <c r="U2558">
        <f t="shared" si="204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s="11" t="s">
        <v>8323</v>
      </c>
      <c r="R2559" t="s">
        <v>8352</v>
      </c>
      <c r="S2559" s="15">
        <f t="shared" si="202"/>
        <v>41744.745208333334</v>
      </c>
      <c r="T2559" s="15">
        <f t="shared" si="203"/>
        <v>41774.745208333334</v>
      </c>
      <c r="U2559">
        <f t="shared" si="204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s="11" t="s">
        <v>8323</v>
      </c>
      <c r="R2560" t="s">
        <v>8352</v>
      </c>
      <c r="S2560" s="15">
        <f t="shared" si="202"/>
        <v>42093.860023148154</v>
      </c>
      <c r="T2560" s="15">
        <f t="shared" si="203"/>
        <v>42125.582638888889</v>
      </c>
      <c r="U2560">
        <f t="shared" si="204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s="11" t="s">
        <v>8323</v>
      </c>
      <c r="R2561" t="s">
        <v>8352</v>
      </c>
      <c r="S2561" s="15">
        <f t="shared" si="202"/>
        <v>40829.873657407406</v>
      </c>
      <c r="T2561" s="15">
        <f t="shared" si="203"/>
        <v>40862.817361111112</v>
      </c>
      <c r="U2561">
        <f t="shared" si="204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s="11" t="s">
        <v>8323</v>
      </c>
      <c r="R2562" t="s">
        <v>8352</v>
      </c>
      <c r="S2562" s="15">
        <f t="shared" si="202"/>
        <v>42039.951087962967</v>
      </c>
      <c r="T2562" s="15">
        <f t="shared" si="203"/>
        <v>42069.951087962967</v>
      </c>
      <c r="U2562">
        <f t="shared" si="204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5">
        <f t="shared" si="202"/>
        <v>42260.528807870374</v>
      </c>
      <c r="T2563" s="15">
        <f t="shared" si="203"/>
        <v>42290.528807870374</v>
      </c>
      <c r="U2563">
        <f t="shared" si="204"/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hidden="1" x14ac:dyDescent="0.2">
      <c r="A2583">
        <v>2679</v>
      </c>
      <c r="B2583" s="3" t="s">
        <v>2679</v>
      </c>
      <c r="C2583" s="3" t="s">
        <v>6789</v>
      </c>
      <c r="D2583" s="6">
        <v>40000</v>
      </c>
      <c r="E2583" s="8">
        <v>132</v>
      </c>
      <c r="F2583" t="s">
        <v>8220</v>
      </c>
      <c r="G2583" t="s">
        <v>8223</v>
      </c>
      <c r="H2583" t="s">
        <v>8245</v>
      </c>
      <c r="I2583">
        <v>1425081694</v>
      </c>
      <c r="J2583">
        <v>1422489694</v>
      </c>
      <c r="K2583" t="b">
        <v>0</v>
      </c>
      <c r="L2583">
        <v>3</v>
      </c>
      <c r="M2583" t="b">
        <v>0</v>
      </c>
      <c r="N2583" t="s">
        <v>8300</v>
      </c>
      <c r="O2583">
        <f t="shared" si="200"/>
        <v>0</v>
      </c>
      <c r="P2583">
        <f t="shared" si="201"/>
        <v>44</v>
      </c>
      <c r="Q2583" s="11" t="s">
        <v>8317</v>
      </c>
      <c r="R2583" t="s">
        <v>8354</v>
      </c>
      <c r="S2583" s="15">
        <f t="shared" si="202"/>
        <v>42033.001087962963</v>
      </c>
      <c r="T2583" s="15">
        <f t="shared" si="203"/>
        <v>42063.001087962963</v>
      </c>
      <c r="U2583">
        <f t="shared" si="204"/>
        <v>2015</v>
      </c>
    </row>
    <row r="2584" spans="1:21" ht="48" hidden="1" x14ac:dyDescent="0.2">
      <c r="A2584">
        <v>2681</v>
      </c>
      <c r="B2584" s="3" t="s">
        <v>2681</v>
      </c>
      <c r="C2584" s="3" t="s">
        <v>6791</v>
      </c>
      <c r="D2584" s="6">
        <v>8000</v>
      </c>
      <c r="E2584" s="8">
        <v>55</v>
      </c>
      <c r="F2584" t="s">
        <v>8220</v>
      </c>
      <c r="G2584" t="s">
        <v>8223</v>
      </c>
      <c r="H2584" t="s">
        <v>8245</v>
      </c>
      <c r="I2584">
        <v>1405027750</v>
      </c>
      <c r="J2584">
        <v>1402867750</v>
      </c>
      <c r="K2584" t="b">
        <v>0</v>
      </c>
      <c r="L2584">
        <v>2</v>
      </c>
      <c r="M2584" t="b">
        <v>0</v>
      </c>
      <c r="N2584" t="s">
        <v>8282</v>
      </c>
      <c r="O2584">
        <f t="shared" si="200"/>
        <v>1</v>
      </c>
      <c r="P2584">
        <f t="shared" si="201"/>
        <v>27.5</v>
      </c>
      <c r="Q2584" s="11" t="s">
        <v>8334</v>
      </c>
      <c r="R2584" t="s">
        <v>8335</v>
      </c>
      <c r="S2584" s="15">
        <f t="shared" si="202"/>
        <v>41805.895254629628</v>
      </c>
      <c r="T2584" s="15">
        <f t="shared" si="203"/>
        <v>41830.895254629628</v>
      </c>
      <c r="U2584">
        <f t="shared" si="204"/>
        <v>2014</v>
      </c>
    </row>
    <row r="2585" spans="1:21" ht="48" hidden="1" x14ac:dyDescent="0.2">
      <c r="A2585">
        <v>2682</v>
      </c>
      <c r="B2585" s="3" t="s">
        <v>2682</v>
      </c>
      <c r="C2585" s="3" t="s">
        <v>6792</v>
      </c>
      <c r="D2585" s="6">
        <v>6000</v>
      </c>
      <c r="E2585" s="8">
        <v>1698</v>
      </c>
      <c r="F2585" t="s">
        <v>8220</v>
      </c>
      <c r="G2585" t="s">
        <v>8223</v>
      </c>
      <c r="H2585" t="s">
        <v>8245</v>
      </c>
      <c r="I2585">
        <v>1416635940</v>
      </c>
      <c r="J2585">
        <v>1413838540</v>
      </c>
      <c r="K2585" t="b">
        <v>0</v>
      </c>
      <c r="L2585">
        <v>20</v>
      </c>
      <c r="M2585" t="b">
        <v>0</v>
      </c>
      <c r="N2585" t="s">
        <v>8282</v>
      </c>
      <c r="O2585">
        <f t="shared" si="200"/>
        <v>28</v>
      </c>
      <c r="P2585">
        <f t="shared" si="201"/>
        <v>84.9</v>
      </c>
      <c r="Q2585" s="11" t="s">
        <v>8334</v>
      </c>
      <c r="R2585" t="s">
        <v>8335</v>
      </c>
      <c r="S2585" s="15">
        <f t="shared" si="202"/>
        <v>41932.871990740743</v>
      </c>
      <c r="T2585" s="15">
        <f t="shared" si="203"/>
        <v>41965.249305555553</v>
      </c>
      <c r="U2585">
        <f t="shared" si="204"/>
        <v>2014</v>
      </c>
    </row>
    <row r="2586" spans="1:21" ht="48" hidden="1" x14ac:dyDescent="0.2">
      <c r="A2586">
        <v>2683</v>
      </c>
      <c r="B2586" s="3" t="s">
        <v>2683</v>
      </c>
      <c r="C2586" s="3" t="s">
        <v>6793</v>
      </c>
      <c r="D2586" s="6">
        <v>15000</v>
      </c>
      <c r="E2586" s="8">
        <v>36</v>
      </c>
      <c r="F2586" t="s">
        <v>8220</v>
      </c>
      <c r="G2586" t="s">
        <v>8223</v>
      </c>
      <c r="H2586" t="s">
        <v>8245</v>
      </c>
      <c r="I2586">
        <v>1425233240</v>
      </c>
      <c r="J2586">
        <v>1422641240</v>
      </c>
      <c r="K2586" t="b">
        <v>0</v>
      </c>
      <c r="L2586">
        <v>3</v>
      </c>
      <c r="M2586" t="b">
        <v>0</v>
      </c>
      <c r="N2586" t="s">
        <v>8282</v>
      </c>
      <c r="O2586">
        <f t="shared" si="200"/>
        <v>0</v>
      </c>
      <c r="P2586">
        <f t="shared" si="201"/>
        <v>12</v>
      </c>
      <c r="Q2586" s="11" t="s">
        <v>8334</v>
      </c>
      <c r="R2586" t="s">
        <v>8335</v>
      </c>
      <c r="S2586" s="15">
        <f t="shared" si="202"/>
        <v>42034.75509259259</v>
      </c>
      <c r="T2586" s="15">
        <f t="shared" si="203"/>
        <v>42064.75509259259</v>
      </c>
      <c r="U2586">
        <f t="shared" si="204"/>
        <v>2015</v>
      </c>
    </row>
    <row r="2587" spans="1:21" ht="48" hidden="1" x14ac:dyDescent="0.2">
      <c r="A2587">
        <v>2684</v>
      </c>
      <c r="B2587" s="3" t="s">
        <v>2684</v>
      </c>
      <c r="C2587" s="3" t="s">
        <v>6794</v>
      </c>
      <c r="D2587" s="6">
        <v>70000</v>
      </c>
      <c r="E2587" s="8">
        <v>800</v>
      </c>
      <c r="F2587" t="s">
        <v>8220</v>
      </c>
      <c r="G2587" t="s">
        <v>8223</v>
      </c>
      <c r="H2587" t="s">
        <v>8245</v>
      </c>
      <c r="I2587">
        <v>1407621425</v>
      </c>
      <c r="J2587">
        <v>1404165425</v>
      </c>
      <c r="K2587" t="b">
        <v>0</v>
      </c>
      <c r="L2587">
        <v>4</v>
      </c>
      <c r="M2587" t="b">
        <v>0</v>
      </c>
      <c r="N2587" t="s">
        <v>8282</v>
      </c>
      <c r="O2587">
        <f t="shared" si="200"/>
        <v>1</v>
      </c>
      <c r="P2587">
        <f t="shared" si="201"/>
        <v>200</v>
      </c>
      <c r="Q2587" s="11" t="s">
        <v>8334</v>
      </c>
      <c r="R2587" t="s">
        <v>8335</v>
      </c>
      <c r="S2587" s="15">
        <f t="shared" si="202"/>
        <v>41820.914641203701</v>
      </c>
      <c r="T2587" s="15">
        <f t="shared" si="203"/>
        <v>41860.914641203701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2685</v>
      </c>
      <c r="B2589" s="3" t="s">
        <v>2685</v>
      </c>
      <c r="C2589" s="3" t="s">
        <v>6795</v>
      </c>
      <c r="D2589" s="6">
        <v>50000</v>
      </c>
      <c r="E2589" s="8">
        <v>10</v>
      </c>
      <c r="F2589" t="s">
        <v>8220</v>
      </c>
      <c r="G2589" t="s">
        <v>8223</v>
      </c>
      <c r="H2589" t="s">
        <v>8245</v>
      </c>
      <c r="I2589">
        <v>1430149330</v>
      </c>
      <c r="J2589">
        <v>1424968930</v>
      </c>
      <c r="K2589" t="b">
        <v>0</v>
      </c>
      <c r="L2589">
        <v>1</v>
      </c>
      <c r="M2589" t="b">
        <v>0</v>
      </c>
      <c r="N2589" t="s">
        <v>8282</v>
      </c>
      <c r="O2589">
        <f t="shared" si="200"/>
        <v>0</v>
      </c>
      <c r="P2589">
        <f t="shared" si="201"/>
        <v>10</v>
      </c>
      <c r="Q2589" s="11" t="s">
        <v>8334</v>
      </c>
      <c r="R2589" t="s">
        <v>8335</v>
      </c>
      <c r="S2589" s="15">
        <f t="shared" si="202"/>
        <v>42061.69594907407</v>
      </c>
      <c r="T2589" s="15">
        <f t="shared" si="203"/>
        <v>42121.654282407413</v>
      </c>
      <c r="U2589">
        <f t="shared" si="204"/>
        <v>2015</v>
      </c>
    </row>
    <row r="2590" spans="1:21" ht="48" hidden="1" x14ac:dyDescent="0.2">
      <c r="A2590">
        <v>2686</v>
      </c>
      <c r="B2590" s="3" t="s">
        <v>2686</v>
      </c>
      <c r="C2590" s="3" t="s">
        <v>6796</v>
      </c>
      <c r="D2590" s="6">
        <v>30000</v>
      </c>
      <c r="E2590" s="8">
        <v>0</v>
      </c>
      <c r="F2590" t="s">
        <v>8220</v>
      </c>
      <c r="G2590" t="s">
        <v>8223</v>
      </c>
      <c r="H2590" t="s">
        <v>8245</v>
      </c>
      <c r="I2590">
        <v>1412119423</v>
      </c>
      <c r="J2590">
        <v>1410391423</v>
      </c>
      <c r="K2590" t="b">
        <v>0</v>
      </c>
      <c r="L2590">
        <v>0</v>
      </c>
      <c r="M2590" t="b">
        <v>0</v>
      </c>
      <c r="N2590" t="s">
        <v>8282</v>
      </c>
      <c r="O2590">
        <f t="shared" si="200"/>
        <v>0</v>
      </c>
      <c r="P2590">
        <f t="shared" si="201"/>
        <v>0</v>
      </c>
      <c r="Q2590" s="11" t="s">
        <v>8334</v>
      </c>
      <c r="R2590" t="s">
        <v>8335</v>
      </c>
      <c r="S2590" s="15">
        <f t="shared" si="202"/>
        <v>41892.974803240737</v>
      </c>
      <c r="T2590" s="15">
        <f t="shared" si="203"/>
        <v>41912.974803240737</v>
      </c>
      <c r="U2590">
        <f t="shared" si="204"/>
        <v>2014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2687</v>
      </c>
      <c r="B2593" s="3" t="s">
        <v>2687</v>
      </c>
      <c r="C2593" s="3" t="s">
        <v>6797</v>
      </c>
      <c r="D2593" s="6">
        <v>15000</v>
      </c>
      <c r="E2593" s="8">
        <v>0</v>
      </c>
      <c r="F2593" t="s">
        <v>8220</v>
      </c>
      <c r="G2593" t="s">
        <v>8223</v>
      </c>
      <c r="H2593" t="s">
        <v>8245</v>
      </c>
      <c r="I2593">
        <v>1435591318</v>
      </c>
      <c r="J2593">
        <v>1432999318</v>
      </c>
      <c r="K2593" t="b">
        <v>0</v>
      </c>
      <c r="L2593">
        <v>0</v>
      </c>
      <c r="M2593" t="b">
        <v>0</v>
      </c>
      <c r="N2593" t="s">
        <v>8282</v>
      </c>
      <c r="O2593">
        <f t="shared" si="200"/>
        <v>0</v>
      </c>
      <c r="P2593">
        <f t="shared" si="201"/>
        <v>0</v>
      </c>
      <c r="Q2593" s="11" t="s">
        <v>8334</v>
      </c>
      <c r="R2593" t="s">
        <v>8335</v>
      </c>
      <c r="S2593" s="15">
        <f t="shared" si="202"/>
        <v>42154.64025462963</v>
      </c>
      <c r="T2593" s="15">
        <f t="shared" si="203"/>
        <v>42184.64025462963</v>
      </c>
      <c r="U2593">
        <f t="shared" si="204"/>
        <v>2015</v>
      </c>
    </row>
    <row r="2594" spans="1:21" ht="32" hidden="1" x14ac:dyDescent="0.2">
      <c r="A2594">
        <v>2688</v>
      </c>
      <c r="B2594" s="3" t="s">
        <v>2688</v>
      </c>
      <c r="C2594" s="3" t="s">
        <v>6798</v>
      </c>
      <c r="D2594" s="6">
        <v>50000</v>
      </c>
      <c r="E2594" s="8">
        <v>74</v>
      </c>
      <c r="F2594" t="s">
        <v>8220</v>
      </c>
      <c r="G2594" t="s">
        <v>8223</v>
      </c>
      <c r="H2594" t="s">
        <v>8245</v>
      </c>
      <c r="I2594">
        <v>1424746800</v>
      </c>
      <c r="J2594">
        <v>1422067870</v>
      </c>
      <c r="K2594" t="b">
        <v>0</v>
      </c>
      <c r="L2594">
        <v>14</v>
      </c>
      <c r="M2594" t="b">
        <v>0</v>
      </c>
      <c r="N2594" t="s">
        <v>8282</v>
      </c>
      <c r="O2594">
        <f t="shared" ref="O2594:O2657" si="205">ROUND(E2594/D2594*100,0)</f>
        <v>0</v>
      </c>
      <c r="P2594">
        <f t="shared" ref="P2594:P2657" si="206">IFERROR(ROUND(E2594/L2594,2),0)</f>
        <v>5.29</v>
      </c>
      <c r="Q2594" s="11" t="s">
        <v>8334</v>
      </c>
      <c r="R2594" t="s">
        <v>8335</v>
      </c>
      <c r="S2594" s="15">
        <f t="shared" ref="S2594:S2657" si="207">(((J2594/60)/60)/24)+DATE(1970,1,1)</f>
        <v>42028.118865740747</v>
      </c>
      <c r="T2594" s="15">
        <f t="shared" ref="T2594:T2657" si="208">(((I2594/60)/60)/24)+DATE(1970,1,1)</f>
        <v>42059.125</v>
      </c>
      <c r="U2594">
        <f t="shared" ref="U2594:U2657" si="209">YEAR(S:S)</f>
        <v>2015</v>
      </c>
    </row>
    <row r="2595" spans="1:21" ht="48" hidden="1" x14ac:dyDescent="0.2">
      <c r="A2595">
        <v>2689</v>
      </c>
      <c r="B2595" s="3" t="s">
        <v>2689</v>
      </c>
      <c r="C2595" s="3" t="s">
        <v>6799</v>
      </c>
      <c r="D2595" s="6">
        <v>35000</v>
      </c>
      <c r="E2595" s="8">
        <v>1</v>
      </c>
      <c r="F2595" t="s">
        <v>8220</v>
      </c>
      <c r="G2595" t="s">
        <v>8223</v>
      </c>
      <c r="H2595" t="s">
        <v>8245</v>
      </c>
      <c r="I2595">
        <v>1469919890</v>
      </c>
      <c r="J2595">
        <v>1467327890</v>
      </c>
      <c r="K2595" t="b">
        <v>0</v>
      </c>
      <c r="L2595">
        <v>1</v>
      </c>
      <c r="M2595" t="b">
        <v>0</v>
      </c>
      <c r="N2595" t="s">
        <v>8282</v>
      </c>
      <c r="O2595">
        <f t="shared" si="205"/>
        <v>0</v>
      </c>
      <c r="P2595">
        <f t="shared" si="206"/>
        <v>1</v>
      </c>
      <c r="Q2595" s="11" t="s">
        <v>8334</v>
      </c>
      <c r="R2595" t="s">
        <v>8335</v>
      </c>
      <c r="S2595" s="15">
        <f t="shared" si="207"/>
        <v>42551.961689814809</v>
      </c>
      <c r="T2595" s="15">
        <f t="shared" si="208"/>
        <v>42581.961689814809</v>
      </c>
      <c r="U2595">
        <f t="shared" si="209"/>
        <v>2016</v>
      </c>
    </row>
    <row r="2596" spans="1:21" ht="48" hidden="1" x14ac:dyDescent="0.2">
      <c r="A2596">
        <v>2690</v>
      </c>
      <c r="B2596" s="3" t="s">
        <v>2690</v>
      </c>
      <c r="C2596" s="3" t="s">
        <v>6800</v>
      </c>
      <c r="D2596" s="6">
        <v>80000</v>
      </c>
      <c r="E2596" s="8">
        <v>8586</v>
      </c>
      <c r="F2596" t="s">
        <v>8220</v>
      </c>
      <c r="G2596" t="s">
        <v>8223</v>
      </c>
      <c r="H2596" t="s">
        <v>8245</v>
      </c>
      <c r="I2596">
        <v>1433298676</v>
      </c>
      <c r="J2596">
        <v>1429410676</v>
      </c>
      <c r="K2596" t="b">
        <v>0</v>
      </c>
      <c r="L2596">
        <v>118</v>
      </c>
      <c r="M2596" t="b">
        <v>0</v>
      </c>
      <c r="N2596" t="s">
        <v>8282</v>
      </c>
      <c r="O2596">
        <f t="shared" si="205"/>
        <v>11</v>
      </c>
      <c r="P2596">
        <f t="shared" si="206"/>
        <v>72.760000000000005</v>
      </c>
      <c r="Q2596" s="11" t="s">
        <v>8334</v>
      </c>
      <c r="R2596" t="s">
        <v>8335</v>
      </c>
      <c r="S2596" s="15">
        <f t="shared" si="207"/>
        <v>42113.105046296296</v>
      </c>
      <c r="T2596" s="15">
        <f t="shared" si="208"/>
        <v>42158.105046296296</v>
      </c>
      <c r="U2596">
        <f t="shared" si="209"/>
        <v>2015</v>
      </c>
    </row>
    <row r="2597" spans="1:21" ht="48" hidden="1" x14ac:dyDescent="0.2">
      <c r="A2597">
        <v>2692</v>
      </c>
      <c r="B2597" s="3" t="s">
        <v>2692</v>
      </c>
      <c r="C2597" s="3" t="s">
        <v>6802</v>
      </c>
      <c r="D2597" s="6">
        <v>3500</v>
      </c>
      <c r="E2597" s="8">
        <v>25</v>
      </c>
      <c r="F2597" t="s">
        <v>8220</v>
      </c>
      <c r="G2597" t="s">
        <v>8223</v>
      </c>
      <c r="H2597" t="s">
        <v>8245</v>
      </c>
      <c r="I2597">
        <v>1427266860</v>
      </c>
      <c r="J2597">
        <v>1424678460</v>
      </c>
      <c r="K2597" t="b">
        <v>0</v>
      </c>
      <c r="L2597">
        <v>1</v>
      </c>
      <c r="M2597" t="b">
        <v>0</v>
      </c>
      <c r="N2597" t="s">
        <v>8282</v>
      </c>
      <c r="O2597">
        <f t="shared" si="205"/>
        <v>1</v>
      </c>
      <c r="P2597">
        <f t="shared" si="206"/>
        <v>25</v>
      </c>
      <c r="Q2597" s="11" t="s">
        <v>8334</v>
      </c>
      <c r="R2597" t="s">
        <v>8335</v>
      </c>
      <c r="S2597" s="15">
        <f t="shared" si="207"/>
        <v>42058.334027777775</v>
      </c>
      <c r="T2597" s="15">
        <f t="shared" si="208"/>
        <v>42088.292361111111</v>
      </c>
      <c r="U2597">
        <f t="shared" si="209"/>
        <v>2015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s="11" t="s">
        <v>8334</v>
      </c>
      <c r="R2598" t="s">
        <v>8335</v>
      </c>
      <c r="S2598" s="15">
        <f t="shared" si="207"/>
        <v>41828.664456018516</v>
      </c>
      <c r="T2598" s="15">
        <f t="shared" si="208"/>
        <v>41858.664456018516</v>
      </c>
      <c r="U2598">
        <f t="shared" si="209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 s="11" t="s">
        <v>8334</v>
      </c>
      <c r="R2599" t="s">
        <v>8335</v>
      </c>
      <c r="S2599" s="15">
        <f t="shared" si="207"/>
        <v>42510.341631944444</v>
      </c>
      <c r="T2599" s="15">
        <f t="shared" si="208"/>
        <v>42540.341631944444</v>
      </c>
      <c r="U2599">
        <f t="shared" si="209"/>
        <v>2016</v>
      </c>
    </row>
    <row r="2600" spans="1:21" ht="48" hidden="1" x14ac:dyDescent="0.2">
      <c r="A2600">
        <v>2693</v>
      </c>
      <c r="B2600" s="3" t="s">
        <v>2693</v>
      </c>
      <c r="C2600" s="3" t="s">
        <v>6803</v>
      </c>
      <c r="D2600" s="6">
        <v>5000</v>
      </c>
      <c r="E2600" s="8">
        <v>40</v>
      </c>
      <c r="F2600" t="s">
        <v>8220</v>
      </c>
      <c r="G2600" t="s">
        <v>8223</v>
      </c>
      <c r="H2600" t="s">
        <v>8245</v>
      </c>
      <c r="I2600">
        <v>1407899966</v>
      </c>
      <c r="J2600">
        <v>1405307966</v>
      </c>
      <c r="K2600" t="b">
        <v>0</v>
      </c>
      <c r="L2600">
        <v>3</v>
      </c>
      <c r="M2600" t="b">
        <v>0</v>
      </c>
      <c r="N2600" t="s">
        <v>8282</v>
      </c>
      <c r="O2600">
        <f t="shared" si="205"/>
        <v>1</v>
      </c>
      <c r="P2600">
        <f t="shared" si="206"/>
        <v>13.33</v>
      </c>
      <c r="Q2600" s="11" t="s">
        <v>8334</v>
      </c>
      <c r="R2600" t="s">
        <v>8335</v>
      </c>
      <c r="S2600" s="15">
        <f t="shared" si="207"/>
        <v>41834.138495370367</v>
      </c>
      <c r="T2600" s="15">
        <f t="shared" si="208"/>
        <v>41864.138495370367</v>
      </c>
      <c r="U2600">
        <f t="shared" si="209"/>
        <v>2014</v>
      </c>
    </row>
    <row r="2601" spans="1:21" ht="48" hidden="1" x14ac:dyDescent="0.2">
      <c r="A2601">
        <v>2694</v>
      </c>
      <c r="B2601" s="3" t="s">
        <v>2694</v>
      </c>
      <c r="C2601" s="3" t="s">
        <v>6804</v>
      </c>
      <c r="D2601" s="6">
        <v>30000</v>
      </c>
      <c r="E2601" s="8">
        <v>1</v>
      </c>
      <c r="F2601" t="s">
        <v>8220</v>
      </c>
      <c r="G2601" t="s">
        <v>8223</v>
      </c>
      <c r="H2601" t="s">
        <v>8245</v>
      </c>
      <c r="I2601">
        <v>1411701739</v>
      </c>
      <c r="J2601">
        <v>1409109739</v>
      </c>
      <c r="K2601" t="b">
        <v>0</v>
      </c>
      <c r="L2601">
        <v>1</v>
      </c>
      <c r="M2601" t="b">
        <v>0</v>
      </c>
      <c r="N2601" t="s">
        <v>8282</v>
      </c>
      <c r="O2601">
        <f t="shared" si="205"/>
        <v>0</v>
      </c>
      <c r="P2601">
        <f t="shared" si="206"/>
        <v>1</v>
      </c>
      <c r="Q2601" s="11" t="s">
        <v>8334</v>
      </c>
      <c r="R2601" t="s">
        <v>8335</v>
      </c>
      <c r="S2601" s="15">
        <f t="shared" si="207"/>
        <v>41878.140497685185</v>
      </c>
      <c r="T2601" s="15">
        <f t="shared" si="208"/>
        <v>41908.140497685185</v>
      </c>
      <c r="U2601">
        <f t="shared" si="209"/>
        <v>2014</v>
      </c>
    </row>
    <row r="2602" spans="1:21" ht="32" hidden="1" x14ac:dyDescent="0.2">
      <c r="A2602">
        <v>2695</v>
      </c>
      <c r="B2602" s="3" t="s">
        <v>2695</v>
      </c>
      <c r="C2602" s="3" t="s">
        <v>6805</v>
      </c>
      <c r="D2602" s="6">
        <v>15000</v>
      </c>
      <c r="E2602" s="8">
        <v>71</v>
      </c>
      <c r="F2602" t="s">
        <v>8220</v>
      </c>
      <c r="G2602" t="s">
        <v>8223</v>
      </c>
      <c r="H2602" t="s">
        <v>8245</v>
      </c>
      <c r="I2602">
        <v>1428981718</v>
      </c>
      <c r="J2602">
        <v>1423801318</v>
      </c>
      <c r="K2602" t="b">
        <v>0</v>
      </c>
      <c r="L2602">
        <v>3</v>
      </c>
      <c r="M2602" t="b">
        <v>0</v>
      </c>
      <c r="N2602" t="s">
        <v>8282</v>
      </c>
      <c r="O2602">
        <f t="shared" si="205"/>
        <v>0</v>
      </c>
      <c r="P2602">
        <f t="shared" si="206"/>
        <v>23.67</v>
      </c>
      <c r="Q2602" s="11" t="s">
        <v>8334</v>
      </c>
      <c r="R2602" t="s">
        <v>8335</v>
      </c>
      <c r="S2602" s="15">
        <f t="shared" si="207"/>
        <v>42048.181921296295</v>
      </c>
      <c r="T2602" s="15">
        <f t="shared" si="208"/>
        <v>42108.14025462963</v>
      </c>
      <c r="U2602">
        <f t="shared" si="209"/>
        <v>2015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s="11" t="s">
        <v>8317</v>
      </c>
      <c r="R2603" t="s">
        <v>8353</v>
      </c>
      <c r="S2603" s="15">
        <f t="shared" si="207"/>
        <v>41150.902187499996</v>
      </c>
      <c r="T2603" s="15">
        <f t="shared" si="208"/>
        <v>41165.165972222225</v>
      </c>
      <c r="U2603">
        <f t="shared" si="209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s="11" t="s">
        <v>8317</v>
      </c>
      <c r="R2604" t="s">
        <v>8353</v>
      </c>
      <c r="S2604" s="15">
        <f t="shared" si="207"/>
        <v>41915.747314814813</v>
      </c>
      <c r="T2604" s="15">
        <f t="shared" si="208"/>
        <v>41955.888888888891</v>
      </c>
      <c r="U2604">
        <f t="shared" si="209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s="11" t="s">
        <v>8317</v>
      </c>
      <c r="R2605" t="s">
        <v>8353</v>
      </c>
      <c r="S2605" s="15">
        <f t="shared" si="207"/>
        <v>41617.912662037037</v>
      </c>
      <c r="T2605" s="15">
        <f t="shared" si="208"/>
        <v>41631.912662037037</v>
      </c>
      <c r="U2605">
        <f t="shared" si="209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s="11" t="s">
        <v>8317</v>
      </c>
      <c r="R2606" t="s">
        <v>8353</v>
      </c>
      <c r="S2606" s="15">
        <f t="shared" si="207"/>
        <v>40998.051192129627</v>
      </c>
      <c r="T2606" s="15">
        <f t="shared" si="208"/>
        <v>41028.051192129627</v>
      </c>
      <c r="U2606">
        <f t="shared" si="209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s="11" t="s">
        <v>8317</v>
      </c>
      <c r="R2607" t="s">
        <v>8353</v>
      </c>
      <c r="S2607" s="15">
        <f t="shared" si="207"/>
        <v>42508.541550925926</v>
      </c>
      <c r="T2607" s="15">
        <f t="shared" si="208"/>
        <v>42538.541550925926</v>
      </c>
      <c r="U2607">
        <f t="shared" si="209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s="11" t="s">
        <v>8317</v>
      </c>
      <c r="R2608" t="s">
        <v>8353</v>
      </c>
      <c r="S2608" s="15">
        <f t="shared" si="207"/>
        <v>41726.712754629632</v>
      </c>
      <c r="T2608" s="15">
        <f t="shared" si="208"/>
        <v>41758.712754629632</v>
      </c>
      <c r="U2608">
        <f t="shared" si="209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s="11" t="s">
        <v>8317</v>
      </c>
      <c r="R2609" t="s">
        <v>8353</v>
      </c>
      <c r="S2609" s="15">
        <f t="shared" si="207"/>
        <v>42184.874675925923</v>
      </c>
      <c r="T2609" s="15">
        <f t="shared" si="208"/>
        <v>42228.083333333328</v>
      </c>
      <c r="U2609">
        <f t="shared" si="209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s="11" t="s">
        <v>8317</v>
      </c>
      <c r="R2610" t="s">
        <v>8353</v>
      </c>
      <c r="S2610" s="15">
        <f t="shared" si="207"/>
        <v>42767.801712962959</v>
      </c>
      <c r="T2610" s="15">
        <f t="shared" si="208"/>
        <v>42809</v>
      </c>
      <c r="U2610">
        <f t="shared" si="209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s="11" t="s">
        <v>8317</v>
      </c>
      <c r="R2611" t="s">
        <v>8353</v>
      </c>
      <c r="S2611" s="15">
        <f t="shared" si="207"/>
        <v>41075.237858796296</v>
      </c>
      <c r="T2611" s="15">
        <f t="shared" si="208"/>
        <v>41105.237858796296</v>
      </c>
      <c r="U2611">
        <f t="shared" si="209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s="11" t="s">
        <v>8317</v>
      </c>
      <c r="R2612" t="s">
        <v>8353</v>
      </c>
      <c r="S2612" s="15">
        <f t="shared" si="207"/>
        <v>42564.881076388891</v>
      </c>
      <c r="T2612" s="15">
        <f t="shared" si="208"/>
        <v>42604.290972222225</v>
      </c>
      <c r="U2612">
        <f t="shared" si="209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s="11" t="s">
        <v>8317</v>
      </c>
      <c r="R2613" t="s">
        <v>8353</v>
      </c>
      <c r="S2613" s="15">
        <f t="shared" si="207"/>
        <v>42704.335810185185</v>
      </c>
      <c r="T2613" s="15">
        <f t="shared" si="208"/>
        <v>42737.957638888889</v>
      </c>
      <c r="U2613">
        <f t="shared" si="209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s="11" t="s">
        <v>8317</v>
      </c>
      <c r="R2614" t="s">
        <v>8353</v>
      </c>
      <c r="S2614" s="15">
        <f t="shared" si="207"/>
        <v>41982.143171296295</v>
      </c>
      <c r="T2614" s="15">
        <f t="shared" si="208"/>
        <v>42013.143171296295</v>
      </c>
      <c r="U2614">
        <f t="shared" si="209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s="11" t="s">
        <v>8317</v>
      </c>
      <c r="R2615" t="s">
        <v>8353</v>
      </c>
      <c r="S2615" s="15">
        <f t="shared" si="207"/>
        <v>41143.81821759259</v>
      </c>
      <c r="T2615" s="15">
        <f t="shared" si="208"/>
        <v>41173.81821759259</v>
      </c>
      <c r="U2615">
        <f t="shared" si="209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s="11" t="s">
        <v>8317</v>
      </c>
      <c r="R2616" t="s">
        <v>8353</v>
      </c>
      <c r="S2616" s="15">
        <f t="shared" si="207"/>
        <v>41730.708472222221</v>
      </c>
      <c r="T2616" s="15">
        <f t="shared" si="208"/>
        <v>41759.208333333336</v>
      </c>
      <c r="U2616">
        <f t="shared" si="209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 s="11" t="s">
        <v>8317</v>
      </c>
      <c r="R2617" t="s">
        <v>8353</v>
      </c>
      <c r="S2617" s="15">
        <f t="shared" si="207"/>
        <v>42453.49726851852</v>
      </c>
      <c r="T2617" s="15">
        <f t="shared" si="208"/>
        <v>42490.5</v>
      </c>
      <c r="U2617">
        <f t="shared" si="209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s="11" t="s">
        <v>8317</v>
      </c>
      <c r="R2618" t="s">
        <v>8353</v>
      </c>
      <c r="S2618" s="15">
        <f t="shared" si="207"/>
        <v>42211.99454861111</v>
      </c>
      <c r="T2618" s="15">
        <f t="shared" si="208"/>
        <v>42241.99454861111</v>
      </c>
      <c r="U2618">
        <f t="shared" si="209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s="11" t="s">
        <v>8317</v>
      </c>
      <c r="R2619" t="s">
        <v>8353</v>
      </c>
      <c r="S2619" s="15">
        <f t="shared" si="207"/>
        <v>41902.874432870369</v>
      </c>
      <c r="T2619" s="15">
        <f t="shared" si="208"/>
        <v>41932.874432870369</v>
      </c>
      <c r="U2619">
        <f t="shared" si="209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s="11" t="s">
        <v>8317</v>
      </c>
      <c r="R2620" t="s">
        <v>8353</v>
      </c>
      <c r="S2620" s="15">
        <f t="shared" si="207"/>
        <v>42279.792372685188</v>
      </c>
      <c r="T2620" s="15">
        <f t="shared" si="208"/>
        <v>42339.834039351852</v>
      </c>
      <c r="U2620">
        <f t="shared" si="209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s="11" t="s">
        <v>8317</v>
      </c>
      <c r="R2621" t="s">
        <v>8353</v>
      </c>
      <c r="S2621" s="15">
        <f t="shared" si="207"/>
        <v>42273.884305555555</v>
      </c>
      <c r="T2621" s="15">
        <f t="shared" si="208"/>
        <v>42300.458333333328</v>
      </c>
      <c r="U2621">
        <f t="shared" si="209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s="11" t="s">
        <v>8317</v>
      </c>
      <c r="R2622" t="s">
        <v>8353</v>
      </c>
      <c r="S2622" s="15">
        <f t="shared" si="207"/>
        <v>42251.16715277778</v>
      </c>
      <c r="T2622" s="15">
        <f t="shared" si="208"/>
        <v>42288.041666666672</v>
      </c>
      <c r="U2622">
        <f t="shared" si="209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s="11" t="s">
        <v>8317</v>
      </c>
      <c r="R2623" t="s">
        <v>8353</v>
      </c>
      <c r="S2623" s="15">
        <f t="shared" si="207"/>
        <v>42115.74754629629</v>
      </c>
      <c r="T2623" s="15">
        <f t="shared" si="208"/>
        <v>42145.74754629629</v>
      </c>
      <c r="U2623">
        <f t="shared" si="209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s="11" t="s">
        <v>8317</v>
      </c>
      <c r="R2624" t="s">
        <v>8353</v>
      </c>
      <c r="S2624" s="15">
        <f t="shared" si="207"/>
        <v>42689.74324074074</v>
      </c>
      <c r="T2624" s="15">
        <f t="shared" si="208"/>
        <v>42734.74324074074</v>
      </c>
      <c r="U2624">
        <f t="shared" si="209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s="11" t="s">
        <v>8317</v>
      </c>
      <c r="R2625" t="s">
        <v>8353</v>
      </c>
      <c r="S2625" s="15">
        <f t="shared" si="207"/>
        <v>42692.256550925929</v>
      </c>
      <c r="T2625" s="15">
        <f t="shared" si="208"/>
        <v>42706.256550925929</v>
      </c>
      <c r="U2625">
        <f t="shared" si="209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s="11" t="s">
        <v>8317</v>
      </c>
      <c r="R2626" t="s">
        <v>8353</v>
      </c>
      <c r="S2626" s="15">
        <f t="shared" si="207"/>
        <v>41144.42155092593</v>
      </c>
      <c r="T2626" s="15">
        <f t="shared" si="208"/>
        <v>41165.42155092593</v>
      </c>
      <c r="U2626">
        <f t="shared" si="209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si="209"/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48" hidden="1" x14ac:dyDescent="0.2">
      <c r="A2643">
        <v>2696</v>
      </c>
      <c r="B2643" s="3" t="s">
        <v>2696</v>
      </c>
      <c r="C2643" s="3" t="s">
        <v>6806</v>
      </c>
      <c r="D2643" s="6">
        <v>60000</v>
      </c>
      <c r="E2643" s="8">
        <v>3390</v>
      </c>
      <c r="F2643" t="s">
        <v>8220</v>
      </c>
      <c r="G2643" t="s">
        <v>8223</v>
      </c>
      <c r="H2643" t="s">
        <v>8245</v>
      </c>
      <c r="I2643">
        <v>1419538560</v>
      </c>
      <c r="J2643">
        <v>1416600960</v>
      </c>
      <c r="K2643" t="b">
        <v>0</v>
      </c>
      <c r="L2643">
        <v>38</v>
      </c>
      <c r="M2643" t="b">
        <v>0</v>
      </c>
      <c r="N2643" t="s">
        <v>8282</v>
      </c>
      <c r="O2643">
        <f t="shared" si="205"/>
        <v>6</v>
      </c>
      <c r="P2643">
        <f t="shared" si="206"/>
        <v>89.21</v>
      </c>
      <c r="Q2643" s="11" t="s">
        <v>8334</v>
      </c>
      <c r="R2643" t="s">
        <v>8335</v>
      </c>
      <c r="S2643" s="15">
        <f t="shared" si="207"/>
        <v>41964.844444444447</v>
      </c>
      <c r="T2643" s="15">
        <f t="shared" si="208"/>
        <v>41998.844444444447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ref="O2658:O2721" si="210">ROUND(E2658/D2658*100,0)</f>
        <v>11</v>
      </c>
      <c r="P2658">
        <f t="shared" ref="P2658:P2721" si="211">IFERROR(ROUND(E2658/L2658,2),0)</f>
        <v>112.86</v>
      </c>
      <c r="Q2658" s="11" t="s">
        <v>8317</v>
      </c>
      <c r="R2658" t="s">
        <v>8353</v>
      </c>
      <c r="S2658" s="15">
        <f t="shared" ref="S2658:S2721" si="212">(((J2658/60)/60)/24)+DATE(1970,1,1)</f>
        <v>42767.688518518517</v>
      </c>
      <c r="T2658" s="15">
        <f t="shared" ref="T2658:T2721" si="213">(((I2658/60)/60)/24)+DATE(1970,1,1)</f>
        <v>42806.791666666672</v>
      </c>
      <c r="U2658">
        <f t="shared" ref="U2658:U2721" si="214">YEAR(S:S)</f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s="11" t="s">
        <v>8317</v>
      </c>
      <c r="R2659" t="s">
        <v>8353</v>
      </c>
      <c r="S2659" s="15">
        <f t="shared" si="212"/>
        <v>42551.928854166668</v>
      </c>
      <c r="T2659" s="15">
        <f t="shared" si="213"/>
        <v>42585.0625</v>
      </c>
      <c r="U2659">
        <f t="shared" si="214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s="11" t="s">
        <v>8317</v>
      </c>
      <c r="R2660" t="s">
        <v>8353</v>
      </c>
      <c r="S2660" s="15">
        <f t="shared" si="212"/>
        <v>42551.884189814817</v>
      </c>
      <c r="T2660" s="15">
        <f t="shared" si="213"/>
        <v>42581.884189814817</v>
      </c>
      <c r="U2660">
        <f t="shared" si="214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s="11" t="s">
        <v>8317</v>
      </c>
      <c r="R2661" t="s">
        <v>8353</v>
      </c>
      <c r="S2661" s="15">
        <f t="shared" si="212"/>
        <v>42082.069560185191</v>
      </c>
      <c r="T2661" s="15">
        <f t="shared" si="213"/>
        <v>42112.069560185191</v>
      </c>
      <c r="U2661">
        <f t="shared" si="214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s="11" t="s">
        <v>8317</v>
      </c>
      <c r="R2662" t="s">
        <v>8353</v>
      </c>
      <c r="S2662" s="15">
        <f t="shared" si="212"/>
        <v>42272.713171296295</v>
      </c>
      <c r="T2662" s="15">
        <f t="shared" si="213"/>
        <v>42332.754837962959</v>
      </c>
      <c r="U2662">
        <f t="shared" si="214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s="11" t="s">
        <v>8317</v>
      </c>
      <c r="R2663" t="s">
        <v>8354</v>
      </c>
      <c r="S2663" s="15">
        <f t="shared" si="212"/>
        <v>41542.958449074074</v>
      </c>
      <c r="T2663" s="15">
        <f t="shared" si="213"/>
        <v>41572.958449074074</v>
      </c>
      <c r="U2663">
        <f t="shared" si="214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s="11" t="s">
        <v>8317</v>
      </c>
      <c r="R2664" t="s">
        <v>8354</v>
      </c>
      <c r="S2664" s="15">
        <f t="shared" si="212"/>
        <v>42207.746678240743</v>
      </c>
      <c r="T2664" s="15">
        <f t="shared" si="213"/>
        <v>42237.746678240743</v>
      </c>
      <c r="U2664">
        <f t="shared" si="214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s="11" t="s">
        <v>8317</v>
      </c>
      <c r="R2665" t="s">
        <v>8354</v>
      </c>
      <c r="S2665" s="15">
        <f t="shared" si="212"/>
        <v>42222.622766203705</v>
      </c>
      <c r="T2665" s="15">
        <f t="shared" si="213"/>
        <v>42251.625</v>
      </c>
      <c r="U2665">
        <f t="shared" si="214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s="11" t="s">
        <v>8317</v>
      </c>
      <c r="R2666" t="s">
        <v>8354</v>
      </c>
      <c r="S2666" s="15">
        <f t="shared" si="212"/>
        <v>42313.02542824074</v>
      </c>
      <c r="T2666" s="15">
        <f t="shared" si="213"/>
        <v>42347.290972222225</v>
      </c>
      <c r="U2666">
        <f t="shared" si="214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s="11" t="s">
        <v>8317</v>
      </c>
      <c r="R2667" t="s">
        <v>8354</v>
      </c>
      <c r="S2667" s="15">
        <f t="shared" si="212"/>
        <v>42083.895532407405</v>
      </c>
      <c r="T2667" s="15">
        <f t="shared" si="213"/>
        <v>42128.895532407405</v>
      </c>
      <c r="U2667">
        <f t="shared" si="214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s="11" t="s">
        <v>8317</v>
      </c>
      <c r="R2668" t="s">
        <v>8354</v>
      </c>
      <c r="S2668" s="15">
        <f t="shared" si="212"/>
        <v>42235.764340277776</v>
      </c>
      <c r="T2668" s="15">
        <f t="shared" si="213"/>
        <v>42272.875</v>
      </c>
      <c r="U2668">
        <f t="shared" si="214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s="11" t="s">
        <v>8317</v>
      </c>
      <c r="R2669" t="s">
        <v>8354</v>
      </c>
      <c r="S2669" s="15">
        <f t="shared" si="212"/>
        <v>42380.926111111112</v>
      </c>
      <c r="T2669" s="15">
        <f t="shared" si="213"/>
        <v>42410.926111111112</v>
      </c>
      <c r="U2669">
        <f t="shared" si="214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s="11" t="s">
        <v>8317</v>
      </c>
      <c r="R2670" t="s">
        <v>8354</v>
      </c>
      <c r="S2670" s="15">
        <f t="shared" si="212"/>
        <v>42275.588715277772</v>
      </c>
      <c r="T2670" s="15">
        <f t="shared" si="213"/>
        <v>42317.60555555555</v>
      </c>
      <c r="U2670">
        <f t="shared" si="214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s="11" t="s">
        <v>8317</v>
      </c>
      <c r="R2671" t="s">
        <v>8354</v>
      </c>
      <c r="S2671" s="15">
        <f t="shared" si="212"/>
        <v>42319.035833333335</v>
      </c>
      <c r="T2671" s="15">
        <f t="shared" si="213"/>
        <v>42379.035833333335</v>
      </c>
      <c r="U2671">
        <f t="shared" si="214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s="11" t="s">
        <v>8317</v>
      </c>
      <c r="R2672" t="s">
        <v>8354</v>
      </c>
      <c r="S2672" s="15">
        <f t="shared" si="212"/>
        <v>41821.020601851851</v>
      </c>
      <c r="T2672" s="15">
        <f t="shared" si="213"/>
        <v>41849.020601851851</v>
      </c>
      <c r="U2672">
        <f t="shared" si="214"/>
        <v>2014</v>
      </c>
    </row>
    <row r="2673" spans="1:21" ht="48" hidden="1" x14ac:dyDescent="0.2">
      <c r="A2673">
        <v>2697</v>
      </c>
      <c r="B2673" s="3" t="s">
        <v>2697</v>
      </c>
      <c r="C2673" s="3" t="s">
        <v>6807</v>
      </c>
      <c r="D2673" s="6">
        <v>23000</v>
      </c>
      <c r="E2673" s="8">
        <v>6061</v>
      </c>
      <c r="F2673" t="s">
        <v>8220</v>
      </c>
      <c r="G2673" t="s">
        <v>8223</v>
      </c>
      <c r="H2673" t="s">
        <v>8245</v>
      </c>
      <c r="I2673">
        <v>1438552800</v>
      </c>
      <c r="J2673">
        <v>1435876423</v>
      </c>
      <c r="K2673" t="b">
        <v>0</v>
      </c>
      <c r="L2673">
        <v>52</v>
      </c>
      <c r="M2673" t="b">
        <v>0</v>
      </c>
      <c r="N2673" t="s">
        <v>8282</v>
      </c>
      <c r="O2673">
        <f t="shared" si="210"/>
        <v>26</v>
      </c>
      <c r="P2673">
        <f t="shared" si="211"/>
        <v>116.56</v>
      </c>
      <c r="Q2673" s="11" t="s">
        <v>8334</v>
      </c>
      <c r="R2673" t="s">
        <v>8335</v>
      </c>
      <c r="S2673" s="15">
        <f t="shared" si="212"/>
        <v>42187.940081018518</v>
      </c>
      <c r="T2673" s="15">
        <f t="shared" si="213"/>
        <v>42218.916666666672</v>
      </c>
      <c r="U2673">
        <f t="shared" si="214"/>
        <v>2015</v>
      </c>
    </row>
    <row r="2674" spans="1:21" ht="48" hidden="1" x14ac:dyDescent="0.2">
      <c r="A2674">
        <v>2698</v>
      </c>
      <c r="B2674" s="3" t="s">
        <v>2698</v>
      </c>
      <c r="C2674" s="3" t="s">
        <v>6808</v>
      </c>
      <c r="D2674" s="6">
        <v>8000</v>
      </c>
      <c r="E2674" s="8">
        <v>26.01</v>
      </c>
      <c r="F2674" t="s">
        <v>8220</v>
      </c>
      <c r="G2674" t="s">
        <v>8223</v>
      </c>
      <c r="H2674" t="s">
        <v>8245</v>
      </c>
      <c r="I2674">
        <v>1403904808</v>
      </c>
      <c r="J2674">
        <v>1401312808</v>
      </c>
      <c r="K2674" t="b">
        <v>0</v>
      </c>
      <c r="L2674">
        <v>2</v>
      </c>
      <c r="M2674" t="b">
        <v>0</v>
      </c>
      <c r="N2674" t="s">
        <v>8282</v>
      </c>
      <c r="O2674">
        <f t="shared" si="210"/>
        <v>0</v>
      </c>
      <c r="P2674">
        <f t="shared" si="211"/>
        <v>13.01</v>
      </c>
      <c r="Q2674" s="11" t="s">
        <v>8334</v>
      </c>
      <c r="R2674" t="s">
        <v>8335</v>
      </c>
      <c r="S2674" s="15">
        <f t="shared" si="212"/>
        <v>41787.898240740738</v>
      </c>
      <c r="T2674" s="15">
        <f t="shared" si="213"/>
        <v>41817.898240740738</v>
      </c>
      <c r="U2674">
        <f t="shared" si="214"/>
        <v>2014</v>
      </c>
    </row>
    <row r="2675" spans="1:21" ht="48" hidden="1" x14ac:dyDescent="0.2">
      <c r="A2675">
        <v>2700</v>
      </c>
      <c r="B2675" s="3" t="s">
        <v>2700</v>
      </c>
      <c r="C2675" s="3" t="s">
        <v>6810</v>
      </c>
      <c r="D2675" s="6">
        <v>9999</v>
      </c>
      <c r="E2675" s="8">
        <v>70</v>
      </c>
      <c r="F2675" t="s">
        <v>8220</v>
      </c>
      <c r="G2675" t="s">
        <v>8223</v>
      </c>
      <c r="H2675" t="s">
        <v>8245</v>
      </c>
      <c r="I2675">
        <v>1411073972</v>
      </c>
      <c r="J2675">
        <v>1408481972</v>
      </c>
      <c r="K2675" t="b">
        <v>0</v>
      </c>
      <c r="L2675">
        <v>4</v>
      </c>
      <c r="M2675" t="b">
        <v>0</v>
      </c>
      <c r="N2675" t="s">
        <v>8282</v>
      </c>
      <c r="O2675">
        <f t="shared" si="210"/>
        <v>1</v>
      </c>
      <c r="P2675">
        <f t="shared" si="211"/>
        <v>17.5</v>
      </c>
      <c r="Q2675" s="11" t="s">
        <v>8334</v>
      </c>
      <c r="R2675" t="s">
        <v>8335</v>
      </c>
      <c r="S2675" s="15">
        <f t="shared" si="212"/>
        <v>41870.87467592593</v>
      </c>
      <c r="T2675" s="15">
        <f t="shared" si="213"/>
        <v>41900.87467592593</v>
      </c>
      <c r="U2675">
        <f t="shared" si="214"/>
        <v>2014</v>
      </c>
    </row>
    <row r="2676" spans="1:21" ht="32" hidden="1" x14ac:dyDescent="0.2">
      <c r="A2676">
        <v>2741</v>
      </c>
      <c r="B2676" s="3" t="s">
        <v>2741</v>
      </c>
      <c r="C2676" s="3" t="s">
        <v>6851</v>
      </c>
      <c r="D2676" s="6">
        <v>8000</v>
      </c>
      <c r="E2676" s="8">
        <v>35</v>
      </c>
      <c r="F2676" t="s">
        <v>8220</v>
      </c>
      <c r="G2676" t="s">
        <v>8223</v>
      </c>
      <c r="H2676" t="s">
        <v>8245</v>
      </c>
      <c r="I2676">
        <v>1413770820</v>
      </c>
      <c r="J2676">
        <v>1412005602</v>
      </c>
      <c r="K2676" t="b">
        <v>0</v>
      </c>
      <c r="L2676">
        <v>4</v>
      </c>
      <c r="M2676" t="b">
        <v>0</v>
      </c>
      <c r="N2676" t="s">
        <v>8302</v>
      </c>
      <c r="O2676">
        <f t="shared" si="210"/>
        <v>0</v>
      </c>
      <c r="P2676">
        <f t="shared" si="211"/>
        <v>8.75</v>
      </c>
      <c r="Q2676" s="11" t="s">
        <v>8320</v>
      </c>
      <c r="R2676" t="s">
        <v>8356</v>
      </c>
      <c r="S2676" s="15">
        <f t="shared" si="212"/>
        <v>41911.657430555555</v>
      </c>
      <c r="T2676" s="15">
        <f t="shared" si="213"/>
        <v>41932.088194444441</v>
      </c>
      <c r="U2676">
        <f t="shared" si="214"/>
        <v>2014</v>
      </c>
    </row>
    <row r="2677" spans="1:21" ht="48" hidden="1" x14ac:dyDescent="0.2">
      <c r="A2677">
        <v>2742</v>
      </c>
      <c r="B2677" s="3" t="s">
        <v>2742</v>
      </c>
      <c r="C2677" s="3" t="s">
        <v>6852</v>
      </c>
      <c r="D2677" s="6">
        <v>2500</v>
      </c>
      <c r="E2677" s="8">
        <v>731</v>
      </c>
      <c r="F2677" t="s">
        <v>8220</v>
      </c>
      <c r="G2677" t="s">
        <v>8223</v>
      </c>
      <c r="H2677" t="s">
        <v>8245</v>
      </c>
      <c r="I2677">
        <v>1337102187</v>
      </c>
      <c r="J2677">
        <v>1335892587</v>
      </c>
      <c r="K2677" t="b">
        <v>0</v>
      </c>
      <c r="L2677">
        <v>18</v>
      </c>
      <c r="M2677" t="b">
        <v>0</v>
      </c>
      <c r="N2677" t="s">
        <v>8302</v>
      </c>
      <c r="O2677">
        <f t="shared" si="210"/>
        <v>29</v>
      </c>
      <c r="P2677">
        <f t="shared" si="211"/>
        <v>40.61</v>
      </c>
      <c r="Q2677" s="11" t="s">
        <v>8320</v>
      </c>
      <c r="R2677" t="s">
        <v>8356</v>
      </c>
      <c r="S2677" s="15">
        <f t="shared" si="212"/>
        <v>41030.719756944447</v>
      </c>
      <c r="T2677" s="15">
        <f t="shared" si="213"/>
        <v>41044.719756944447</v>
      </c>
      <c r="U2677">
        <f t="shared" si="214"/>
        <v>2012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s="11" t="s">
        <v>8317</v>
      </c>
      <c r="R2678" t="s">
        <v>8354</v>
      </c>
      <c r="S2678" s="15">
        <f t="shared" si="212"/>
        <v>42482.624699074076</v>
      </c>
      <c r="T2678" s="15">
        <f t="shared" si="213"/>
        <v>42512.624699074076</v>
      </c>
      <c r="U2678">
        <f t="shared" si="214"/>
        <v>2016</v>
      </c>
    </row>
    <row r="2679" spans="1:21" ht="64" hidden="1" x14ac:dyDescent="0.2">
      <c r="A2679">
        <v>2743</v>
      </c>
      <c r="B2679" s="3" t="s">
        <v>2743</v>
      </c>
      <c r="C2679" s="3" t="s">
        <v>6853</v>
      </c>
      <c r="D2679" s="6">
        <v>5999</v>
      </c>
      <c r="E2679" s="8">
        <v>0</v>
      </c>
      <c r="F2679" t="s">
        <v>8220</v>
      </c>
      <c r="G2679" t="s">
        <v>8223</v>
      </c>
      <c r="H2679" t="s">
        <v>8245</v>
      </c>
      <c r="I2679">
        <v>1476863607</v>
      </c>
      <c r="J2679">
        <v>1474271607</v>
      </c>
      <c r="K2679" t="b">
        <v>0</v>
      </c>
      <c r="L2679">
        <v>0</v>
      </c>
      <c r="M2679" t="b">
        <v>0</v>
      </c>
      <c r="N2679" t="s">
        <v>8302</v>
      </c>
      <c r="O2679">
        <f t="shared" si="210"/>
        <v>0</v>
      </c>
      <c r="P2679">
        <f t="shared" si="211"/>
        <v>0</v>
      </c>
      <c r="Q2679" s="11" t="s">
        <v>8320</v>
      </c>
      <c r="R2679" t="s">
        <v>8356</v>
      </c>
      <c r="S2679" s="15">
        <f t="shared" si="212"/>
        <v>42632.328784722224</v>
      </c>
      <c r="T2679" s="15">
        <f t="shared" si="213"/>
        <v>42662.328784722224</v>
      </c>
      <c r="U2679">
        <f t="shared" si="214"/>
        <v>2016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s="11" t="s">
        <v>8317</v>
      </c>
      <c r="R2680" t="s">
        <v>8354</v>
      </c>
      <c r="S2680" s="15">
        <f t="shared" si="212"/>
        <v>42241.798206018517</v>
      </c>
      <c r="T2680" s="15">
        <f t="shared" si="213"/>
        <v>42271.798206018517</v>
      </c>
      <c r="U2680">
        <f t="shared" si="214"/>
        <v>2015</v>
      </c>
    </row>
    <row r="2681" spans="1:21" ht="48" hidden="1" x14ac:dyDescent="0.2">
      <c r="A2681">
        <v>2744</v>
      </c>
      <c r="B2681" s="3" t="s">
        <v>2744</v>
      </c>
      <c r="C2681" s="3" t="s">
        <v>6854</v>
      </c>
      <c r="D2681" s="6">
        <v>16000</v>
      </c>
      <c r="E2681" s="8">
        <v>835</v>
      </c>
      <c r="F2681" t="s">
        <v>8220</v>
      </c>
      <c r="G2681" t="s">
        <v>8223</v>
      </c>
      <c r="H2681" t="s">
        <v>8245</v>
      </c>
      <c r="I2681">
        <v>1330478998</v>
      </c>
      <c r="J2681">
        <v>1327886998</v>
      </c>
      <c r="K2681" t="b">
        <v>0</v>
      </c>
      <c r="L2681">
        <v>22</v>
      </c>
      <c r="M2681" t="b">
        <v>0</v>
      </c>
      <c r="N2681" t="s">
        <v>8302</v>
      </c>
      <c r="O2681">
        <f t="shared" si="210"/>
        <v>5</v>
      </c>
      <c r="P2681">
        <f t="shared" si="211"/>
        <v>37.950000000000003</v>
      </c>
      <c r="Q2681" s="11" t="s">
        <v>8320</v>
      </c>
      <c r="R2681" t="s">
        <v>8356</v>
      </c>
      <c r="S2681" s="15">
        <f t="shared" si="212"/>
        <v>40938.062476851854</v>
      </c>
      <c r="T2681" s="15">
        <f t="shared" si="213"/>
        <v>40968.062476851854</v>
      </c>
      <c r="U2681">
        <f t="shared" si="214"/>
        <v>2012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s="11" t="s">
        <v>8317</v>
      </c>
      <c r="R2682" t="s">
        <v>8354</v>
      </c>
      <c r="S2682" s="15">
        <f t="shared" si="212"/>
        <v>42436.211701388893</v>
      </c>
      <c r="T2682" s="15">
        <f t="shared" si="213"/>
        <v>42466.170034722221</v>
      </c>
      <c r="U2682">
        <f t="shared" si="214"/>
        <v>2016</v>
      </c>
    </row>
    <row r="2683" spans="1:21" ht="48" hidden="1" x14ac:dyDescent="0.2">
      <c r="A2683">
        <v>2745</v>
      </c>
      <c r="B2683" s="3" t="s">
        <v>2745</v>
      </c>
      <c r="C2683" s="3" t="s">
        <v>6855</v>
      </c>
      <c r="D2683" s="6">
        <v>8000</v>
      </c>
      <c r="E2683" s="8">
        <v>1751</v>
      </c>
      <c r="F2683" t="s">
        <v>8220</v>
      </c>
      <c r="G2683" t="s">
        <v>8223</v>
      </c>
      <c r="H2683" t="s">
        <v>8245</v>
      </c>
      <c r="I2683">
        <v>1342309368</v>
      </c>
      <c r="J2683">
        <v>1337125368</v>
      </c>
      <c r="K2683" t="b">
        <v>0</v>
      </c>
      <c r="L2683">
        <v>49</v>
      </c>
      <c r="M2683" t="b">
        <v>0</v>
      </c>
      <c r="N2683" t="s">
        <v>8302</v>
      </c>
      <c r="O2683">
        <f t="shared" si="210"/>
        <v>22</v>
      </c>
      <c r="P2683">
        <f t="shared" si="211"/>
        <v>35.729999999999997</v>
      </c>
      <c r="Q2683" s="11" t="s">
        <v>8320</v>
      </c>
      <c r="R2683" t="s">
        <v>8356</v>
      </c>
      <c r="S2683" s="15">
        <f t="shared" si="212"/>
        <v>41044.988055555557</v>
      </c>
      <c r="T2683" s="15">
        <f t="shared" si="213"/>
        <v>41104.988055555557</v>
      </c>
      <c r="U2683">
        <f t="shared" si="214"/>
        <v>2012</v>
      </c>
    </row>
    <row r="2684" spans="1:21" ht="48" hidden="1" x14ac:dyDescent="0.2">
      <c r="A2684">
        <v>2746</v>
      </c>
      <c r="B2684" s="3" t="s">
        <v>2746</v>
      </c>
      <c r="C2684" s="3" t="s">
        <v>6856</v>
      </c>
      <c r="D2684" s="6">
        <v>3000</v>
      </c>
      <c r="E2684" s="8">
        <v>801</v>
      </c>
      <c r="F2684" t="s">
        <v>8220</v>
      </c>
      <c r="G2684" t="s">
        <v>8223</v>
      </c>
      <c r="H2684" t="s">
        <v>8245</v>
      </c>
      <c r="I2684">
        <v>1409337911</v>
      </c>
      <c r="J2684">
        <v>1406745911</v>
      </c>
      <c r="K2684" t="b">
        <v>0</v>
      </c>
      <c r="L2684">
        <v>19</v>
      </c>
      <c r="M2684" t="b">
        <v>0</v>
      </c>
      <c r="N2684" t="s">
        <v>8302</v>
      </c>
      <c r="O2684">
        <f t="shared" si="210"/>
        <v>27</v>
      </c>
      <c r="P2684">
        <f t="shared" si="211"/>
        <v>42.16</v>
      </c>
      <c r="Q2684" s="11" t="s">
        <v>8320</v>
      </c>
      <c r="R2684" t="s">
        <v>8356</v>
      </c>
      <c r="S2684" s="15">
        <f t="shared" si="212"/>
        <v>41850.781377314815</v>
      </c>
      <c r="T2684" s="15">
        <f t="shared" si="213"/>
        <v>41880.781377314815</v>
      </c>
      <c r="U2684">
        <f t="shared" si="214"/>
        <v>2014</v>
      </c>
    </row>
    <row r="2685" spans="1:21" ht="48" hidden="1" x14ac:dyDescent="0.2">
      <c r="A2685">
        <v>2747</v>
      </c>
      <c r="B2685" s="3" t="s">
        <v>2747</v>
      </c>
      <c r="C2685" s="3" t="s">
        <v>6857</v>
      </c>
      <c r="D2685" s="6">
        <v>500</v>
      </c>
      <c r="E2685" s="8">
        <v>140</v>
      </c>
      <c r="F2685" t="s">
        <v>8220</v>
      </c>
      <c r="G2685" t="s">
        <v>8223</v>
      </c>
      <c r="H2685" t="s">
        <v>8245</v>
      </c>
      <c r="I2685">
        <v>1339816200</v>
      </c>
      <c r="J2685">
        <v>1337095997</v>
      </c>
      <c r="K2685" t="b">
        <v>0</v>
      </c>
      <c r="L2685">
        <v>4</v>
      </c>
      <c r="M2685" t="b">
        <v>0</v>
      </c>
      <c r="N2685" t="s">
        <v>8302</v>
      </c>
      <c r="O2685">
        <f t="shared" si="210"/>
        <v>28</v>
      </c>
      <c r="P2685">
        <f t="shared" si="211"/>
        <v>35</v>
      </c>
      <c r="Q2685" s="11" t="s">
        <v>8320</v>
      </c>
      <c r="R2685" t="s">
        <v>8356</v>
      </c>
      <c r="S2685" s="15">
        <f t="shared" si="212"/>
        <v>41044.64811342593</v>
      </c>
      <c r="T2685" s="15">
        <f t="shared" si="213"/>
        <v>41076.131944444445</v>
      </c>
      <c r="U2685">
        <f t="shared" si="214"/>
        <v>2012</v>
      </c>
    </row>
    <row r="2686" spans="1:21" ht="32" hidden="1" x14ac:dyDescent="0.2">
      <c r="A2686">
        <v>2748</v>
      </c>
      <c r="B2686" s="3" t="s">
        <v>2748</v>
      </c>
      <c r="C2686" s="3" t="s">
        <v>6858</v>
      </c>
      <c r="D2686" s="6">
        <v>5000</v>
      </c>
      <c r="E2686" s="8">
        <v>53</v>
      </c>
      <c r="F2686" t="s">
        <v>8220</v>
      </c>
      <c r="G2686" t="s">
        <v>8223</v>
      </c>
      <c r="H2686" t="s">
        <v>8245</v>
      </c>
      <c r="I2686">
        <v>1472835802</v>
      </c>
      <c r="J2686">
        <v>1470243802</v>
      </c>
      <c r="K2686" t="b">
        <v>0</v>
      </c>
      <c r="L2686">
        <v>4</v>
      </c>
      <c r="M2686" t="b">
        <v>0</v>
      </c>
      <c r="N2686" t="s">
        <v>8302</v>
      </c>
      <c r="O2686">
        <f t="shared" si="210"/>
        <v>1</v>
      </c>
      <c r="P2686">
        <f t="shared" si="211"/>
        <v>13.25</v>
      </c>
      <c r="Q2686" s="11" t="s">
        <v>8320</v>
      </c>
      <c r="R2686" t="s">
        <v>8356</v>
      </c>
      <c r="S2686" s="15">
        <f t="shared" si="212"/>
        <v>42585.7106712963</v>
      </c>
      <c r="T2686" s="15">
        <f t="shared" si="213"/>
        <v>42615.7106712963</v>
      </c>
      <c r="U2686">
        <f t="shared" si="214"/>
        <v>2016</v>
      </c>
    </row>
    <row r="2687" spans="1:21" ht="32" hidden="1" x14ac:dyDescent="0.2">
      <c r="A2687">
        <v>2749</v>
      </c>
      <c r="B2687" s="3" t="s">
        <v>2749</v>
      </c>
      <c r="C2687" s="3" t="s">
        <v>6859</v>
      </c>
      <c r="D2687" s="6">
        <v>10000</v>
      </c>
      <c r="E2687" s="8">
        <v>110</v>
      </c>
      <c r="F2687" t="s">
        <v>8220</v>
      </c>
      <c r="G2687" t="s">
        <v>8223</v>
      </c>
      <c r="H2687" t="s">
        <v>8245</v>
      </c>
      <c r="I2687">
        <v>1428171037</v>
      </c>
      <c r="J2687">
        <v>1425582637</v>
      </c>
      <c r="K2687" t="b">
        <v>0</v>
      </c>
      <c r="L2687">
        <v>2</v>
      </c>
      <c r="M2687" t="b">
        <v>0</v>
      </c>
      <c r="N2687" t="s">
        <v>8302</v>
      </c>
      <c r="O2687">
        <f t="shared" si="210"/>
        <v>1</v>
      </c>
      <c r="P2687">
        <f t="shared" si="211"/>
        <v>55</v>
      </c>
      <c r="Q2687" s="11" t="s">
        <v>8320</v>
      </c>
      <c r="R2687" t="s">
        <v>8356</v>
      </c>
      <c r="S2687" s="15">
        <f t="shared" si="212"/>
        <v>42068.799039351856</v>
      </c>
      <c r="T2687" s="15">
        <f t="shared" si="213"/>
        <v>42098.757372685184</v>
      </c>
      <c r="U2687">
        <f t="shared" si="214"/>
        <v>2015</v>
      </c>
    </row>
    <row r="2688" spans="1:21" ht="48" hidden="1" x14ac:dyDescent="0.2">
      <c r="A2688">
        <v>2750</v>
      </c>
      <c r="B2688" s="3" t="s">
        <v>2750</v>
      </c>
      <c r="C2688" s="3" t="s">
        <v>6860</v>
      </c>
      <c r="D2688" s="6">
        <v>1999</v>
      </c>
      <c r="E2688" s="8">
        <v>0</v>
      </c>
      <c r="F2688" t="s">
        <v>8220</v>
      </c>
      <c r="G2688" t="s">
        <v>8223</v>
      </c>
      <c r="H2688" t="s">
        <v>8245</v>
      </c>
      <c r="I2688">
        <v>1341086400</v>
      </c>
      <c r="J2688">
        <v>1340055345</v>
      </c>
      <c r="K2688" t="b">
        <v>0</v>
      </c>
      <c r="L2688">
        <v>0</v>
      </c>
      <c r="M2688" t="b">
        <v>0</v>
      </c>
      <c r="N2688" t="s">
        <v>8302</v>
      </c>
      <c r="O2688">
        <f t="shared" si="210"/>
        <v>0</v>
      </c>
      <c r="P2688">
        <f t="shared" si="211"/>
        <v>0</v>
      </c>
      <c r="Q2688" s="11" t="s">
        <v>8320</v>
      </c>
      <c r="R2688" t="s">
        <v>8356</v>
      </c>
      <c r="S2688" s="15">
        <f t="shared" si="212"/>
        <v>41078.899826388886</v>
      </c>
      <c r="T2688" s="15">
        <f t="shared" si="213"/>
        <v>41090.833333333336</v>
      </c>
      <c r="U2688">
        <f t="shared" si="214"/>
        <v>2012</v>
      </c>
    </row>
    <row r="2689" spans="1:21" ht="48" hidden="1" x14ac:dyDescent="0.2">
      <c r="A2689">
        <v>2751</v>
      </c>
      <c r="B2689" s="3" t="s">
        <v>2751</v>
      </c>
      <c r="C2689" s="3" t="s">
        <v>6861</v>
      </c>
      <c r="D2689" s="6">
        <v>3274</v>
      </c>
      <c r="E2689" s="8">
        <v>0</v>
      </c>
      <c r="F2689" t="s">
        <v>8220</v>
      </c>
      <c r="G2689" t="s">
        <v>8223</v>
      </c>
      <c r="H2689" t="s">
        <v>8245</v>
      </c>
      <c r="I2689">
        <v>1403039842</v>
      </c>
      <c r="J2689">
        <v>1397855842</v>
      </c>
      <c r="K2689" t="b">
        <v>0</v>
      </c>
      <c r="L2689">
        <v>0</v>
      </c>
      <c r="M2689" t="b">
        <v>0</v>
      </c>
      <c r="N2689" t="s">
        <v>8302</v>
      </c>
      <c r="O2689">
        <f t="shared" si="210"/>
        <v>0</v>
      </c>
      <c r="P2689">
        <f t="shared" si="211"/>
        <v>0</v>
      </c>
      <c r="Q2689" s="11" t="s">
        <v>8320</v>
      </c>
      <c r="R2689" t="s">
        <v>8356</v>
      </c>
      <c r="S2689" s="15">
        <f t="shared" si="212"/>
        <v>41747.887060185189</v>
      </c>
      <c r="T2689" s="15">
        <f t="shared" si="213"/>
        <v>41807.887060185189</v>
      </c>
      <c r="U2689">
        <f t="shared" si="214"/>
        <v>2014</v>
      </c>
    </row>
    <row r="2690" spans="1:21" ht="48" hidden="1" x14ac:dyDescent="0.2">
      <c r="A2690">
        <v>2752</v>
      </c>
      <c r="B2690" s="3" t="s">
        <v>2752</v>
      </c>
      <c r="C2690" s="3" t="s">
        <v>6862</v>
      </c>
      <c r="D2690" s="6">
        <v>4800</v>
      </c>
      <c r="E2690" s="8">
        <v>550</v>
      </c>
      <c r="F2690" t="s">
        <v>8220</v>
      </c>
      <c r="G2690" t="s">
        <v>8223</v>
      </c>
      <c r="H2690" t="s">
        <v>8245</v>
      </c>
      <c r="I2690">
        <v>1324232504</v>
      </c>
      <c r="J2690">
        <v>1320776504</v>
      </c>
      <c r="K2690" t="b">
        <v>0</v>
      </c>
      <c r="L2690">
        <v>14</v>
      </c>
      <c r="M2690" t="b">
        <v>0</v>
      </c>
      <c r="N2690" t="s">
        <v>8302</v>
      </c>
      <c r="O2690">
        <f t="shared" si="210"/>
        <v>11</v>
      </c>
      <c r="P2690">
        <f t="shared" si="211"/>
        <v>39.29</v>
      </c>
      <c r="Q2690" s="11" t="s">
        <v>8320</v>
      </c>
      <c r="R2690" t="s">
        <v>8356</v>
      </c>
      <c r="S2690" s="15">
        <f t="shared" si="212"/>
        <v>40855.765092592592</v>
      </c>
      <c r="T2690" s="15">
        <f t="shared" si="213"/>
        <v>40895.765092592592</v>
      </c>
      <c r="U2690">
        <f t="shared" si="214"/>
        <v>2011</v>
      </c>
    </row>
    <row r="2691" spans="1:21" ht="48" hidden="1" x14ac:dyDescent="0.2">
      <c r="A2691">
        <v>2753</v>
      </c>
      <c r="B2691" s="3" t="s">
        <v>2753</v>
      </c>
      <c r="C2691" s="3" t="s">
        <v>6863</v>
      </c>
      <c r="D2691" s="6">
        <v>2000</v>
      </c>
      <c r="E2691" s="8">
        <v>380</v>
      </c>
      <c r="F2691" t="s">
        <v>8220</v>
      </c>
      <c r="G2691" t="s">
        <v>8223</v>
      </c>
      <c r="H2691" t="s">
        <v>8245</v>
      </c>
      <c r="I2691">
        <v>1346017023</v>
      </c>
      <c r="J2691">
        <v>1343425023</v>
      </c>
      <c r="K2691" t="b">
        <v>0</v>
      </c>
      <c r="L2691">
        <v>8</v>
      </c>
      <c r="M2691" t="b">
        <v>0</v>
      </c>
      <c r="N2691" t="s">
        <v>8302</v>
      </c>
      <c r="O2691">
        <f t="shared" si="210"/>
        <v>19</v>
      </c>
      <c r="P2691">
        <f t="shared" si="211"/>
        <v>47.5</v>
      </c>
      <c r="Q2691" s="11" t="s">
        <v>8320</v>
      </c>
      <c r="R2691" t="s">
        <v>8356</v>
      </c>
      <c r="S2691" s="15">
        <f t="shared" si="212"/>
        <v>41117.900729166664</v>
      </c>
      <c r="T2691" s="15">
        <f t="shared" si="213"/>
        <v>41147.900729166664</v>
      </c>
      <c r="U2691">
        <f t="shared" si="214"/>
        <v>2012</v>
      </c>
    </row>
    <row r="2692" spans="1:21" ht="48" hidden="1" x14ac:dyDescent="0.2">
      <c r="A2692">
        <v>2754</v>
      </c>
      <c r="B2692" s="3" t="s">
        <v>2754</v>
      </c>
      <c r="C2692" s="3" t="s">
        <v>6864</v>
      </c>
      <c r="D2692" s="6">
        <v>10000</v>
      </c>
      <c r="E2692" s="8">
        <v>0</v>
      </c>
      <c r="F2692" t="s">
        <v>8220</v>
      </c>
      <c r="G2692" t="s">
        <v>8223</v>
      </c>
      <c r="H2692" t="s">
        <v>8245</v>
      </c>
      <c r="I2692">
        <v>1410448551</v>
      </c>
      <c r="J2692">
        <v>1407856551</v>
      </c>
      <c r="K2692" t="b">
        <v>0</v>
      </c>
      <c r="L2692">
        <v>0</v>
      </c>
      <c r="M2692" t="b">
        <v>0</v>
      </c>
      <c r="N2692" t="s">
        <v>8302</v>
      </c>
      <c r="O2692">
        <f t="shared" si="210"/>
        <v>0</v>
      </c>
      <c r="P2692">
        <f t="shared" si="211"/>
        <v>0</v>
      </c>
      <c r="Q2692" s="11" t="s">
        <v>8320</v>
      </c>
      <c r="R2692" t="s">
        <v>8356</v>
      </c>
      <c r="S2692" s="15">
        <f t="shared" si="212"/>
        <v>41863.636006944449</v>
      </c>
      <c r="T2692" s="15">
        <f t="shared" si="213"/>
        <v>41893.636006944449</v>
      </c>
      <c r="U2692">
        <f t="shared" si="214"/>
        <v>2014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2756</v>
      </c>
      <c r="B2694" s="3" t="s">
        <v>2756</v>
      </c>
      <c r="C2694" s="3" t="s">
        <v>6866</v>
      </c>
      <c r="D2694" s="6">
        <v>10000</v>
      </c>
      <c r="E2694" s="8">
        <v>1048</v>
      </c>
      <c r="F2694" t="s">
        <v>8220</v>
      </c>
      <c r="G2694" t="s">
        <v>8223</v>
      </c>
      <c r="H2694" t="s">
        <v>8245</v>
      </c>
      <c r="I2694">
        <v>1389476201</v>
      </c>
      <c r="J2694">
        <v>1386884201</v>
      </c>
      <c r="K2694" t="b">
        <v>0</v>
      </c>
      <c r="L2694">
        <v>33</v>
      </c>
      <c r="M2694" t="b">
        <v>0</v>
      </c>
      <c r="N2694" t="s">
        <v>8302</v>
      </c>
      <c r="O2694">
        <f t="shared" si="210"/>
        <v>10</v>
      </c>
      <c r="P2694">
        <f t="shared" si="211"/>
        <v>31.76</v>
      </c>
      <c r="Q2694" s="11" t="s">
        <v>8320</v>
      </c>
      <c r="R2694" t="s">
        <v>8356</v>
      </c>
      <c r="S2694" s="15">
        <f t="shared" si="212"/>
        <v>41620.90047453704</v>
      </c>
      <c r="T2694" s="15">
        <f t="shared" si="213"/>
        <v>41650.90047453704</v>
      </c>
      <c r="U2694">
        <f t="shared" si="214"/>
        <v>2013</v>
      </c>
    </row>
    <row r="2695" spans="1:21" ht="32" hidden="1" x14ac:dyDescent="0.2">
      <c r="A2695">
        <v>2757</v>
      </c>
      <c r="B2695" s="3" t="s">
        <v>2757</v>
      </c>
      <c r="C2695" s="3" t="s">
        <v>6867</v>
      </c>
      <c r="D2695" s="6">
        <v>1500</v>
      </c>
      <c r="E2695" s="8">
        <v>10</v>
      </c>
      <c r="F2695" t="s">
        <v>8220</v>
      </c>
      <c r="G2695" t="s">
        <v>8223</v>
      </c>
      <c r="H2695" t="s">
        <v>8245</v>
      </c>
      <c r="I2695">
        <v>1470498332</v>
      </c>
      <c r="J2695">
        <v>1469202332</v>
      </c>
      <c r="K2695" t="b">
        <v>0</v>
      </c>
      <c r="L2695">
        <v>2</v>
      </c>
      <c r="M2695" t="b">
        <v>0</v>
      </c>
      <c r="N2695" t="s">
        <v>8302</v>
      </c>
      <c r="O2695">
        <f t="shared" si="210"/>
        <v>1</v>
      </c>
      <c r="P2695">
        <f t="shared" si="211"/>
        <v>5</v>
      </c>
      <c r="Q2695" s="11" t="s">
        <v>8320</v>
      </c>
      <c r="R2695" t="s">
        <v>8356</v>
      </c>
      <c r="S2695" s="15">
        <f t="shared" si="212"/>
        <v>42573.65662037037</v>
      </c>
      <c r="T2695" s="15">
        <f t="shared" si="213"/>
        <v>42588.65662037037</v>
      </c>
      <c r="U2695">
        <f t="shared" si="214"/>
        <v>2016</v>
      </c>
    </row>
    <row r="2696" spans="1:21" ht="32" hidden="1" x14ac:dyDescent="0.2">
      <c r="A2696">
        <v>2761</v>
      </c>
      <c r="B2696" s="3" t="s">
        <v>2761</v>
      </c>
      <c r="C2696" s="3" t="s">
        <v>6871</v>
      </c>
      <c r="D2696" s="6">
        <v>5000</v>
      </c>
      <c r="E2696" s="8">
        <v>36</v>
      </c>
      <c r="F2696" t="s">
        <v>8220</v>
      </c>
      <c r="G2696" t="s">
        <v>8223</v>
      </c>
      <c r="H2696" t="s">
        <v>8245</v>
      </c>
      <c r="I2696">
        <v>1357176693</v>
      </c>
      <c r="J2696">
        <v>1354584693</v>
      </c>
      <c r="K2696" t="b">
        <v>0</v>
      </c>
      <c r="L2696">
        <v>4</v>
      </c>
      <c r="M2696" t="b">
        <v>0</v>
      </c>
      <c r="N2696" t="s">
        <v>8302</v>
      </c>
      <c r="O2696">
        <f t="shared" si="210"/>
        <v>1</v>
      </c>
      <c r="P2696">
        <f t="shared" si="211"/>
        <v>9</v>
      </c>
      <c r="Q2696" s="11" t="s">
        <v>8320</v>
      </c>
      <c r="R2696" t="s">
        <v>8356</v>
      </c>
      <c r="S2696" s="15">
        <f t="shared" si="212"/>
        <v>41247.063576388886</v>
      </c>
      <c r="T2696" s="15">
        <f t="shared" si="213"/>
        <v>41277.063576388886</v>
      </c>
      <c r="U2696">
        <f t="shared" si="214"/>
        <v>2012</v>
      </c>
    </row>
    <row r="2697" spans="1:21" ht="48" hidden="1" x14ac:dyDescent="0.2">
      <c r="A2697">
        <v>2762</v>
      </c>
      <c r="B2697" s="3" t="s">
        <v>2762</v>
      </c>
      <c r="C2697" s="3" t="s">
        <v>6872</v>
      </c>
      <c r="D2697" s="6">
        <v>3250</v>
      </c>
      <c r="E2697" s="8">
        <v>25</v>
      </c>
      <c r="F2697" t="s">
        <v>8220</v>
      </c>
      <c r="G2697" t="s">
        <v>8223</v>
      </c>
      <c r="H2697" t="s">
        <v>8245</v>
      </c>
      <c r="I2697">
        <v>1332114795</v>
      </c>
      <c r="J2697">
        <v>1326934395</v>
      </c>
      <c r="K2697" t="b">
        <v>0</v>
      </c>
      <c r="L2697">
        <v>1</v>
      </c>
      <c r="M2697" t="b">
        <v>0</v>
      </c>
      <c r="N2697" t="s">
        <v>8302</v>
      </c>
      <c r="O2697">
        <f t="shared" si="210"/>
        <v>1</v>
      </c>
      <c r="P2697">
        <f t="shared" si="211"/>
        <v>25</v>
      </c>
      <c r="Q2697" s="11" t="s">
        <v>8320</v>
      </c>
      <c r="R2697" t="s">
        <v>8356</v>
      </c>
      <c r="S2697" s="15">
        <f t="shared" si="212"/>
        <v>40927.036979166667</v>
      </c>
      <c r="T2697" s="15">
        <f t="shared" si="213"/>
        <v>40986.995312500003</v>
      </c>
      <c r="U2697">
        <f t="shared" si="214"/>
        <v>2012</v>
      </c>
    </row>
    <row r="2698" spans="1:21" ht="32" hidden="1" x14ac:dyDescent="0.2">
      <c r="A2698">
        <v>2763</v>
      </c>
      <c r="B2698" s="3" t="s">
        <v>2763</v>
      </c>
      <c r="C2698" s="3" t="s">
        <v>6873</v>
      </c>
      <c r="D2698" s="6">
        <v>39400</v>
      </c>
      <c r="E2698" s="8">
        <v>90</v>
      </c>
      <c r="F2698" t="s">
        <v>8220</v>
      </c>
      <c r="G2698" t="s">
        <v>8223</v>
      </c>
      <c r="H2698" t="s">
        <v>8245</v>
      </c>
      <c r="I2698">
        <v>1369403684</v>
      </c>
      <c r="J2698">
        <v>1365515684</v>
      </c>
      <c r="K2698" t="b">
        <v>0</v>
      </c>
      <c r="L2698">
        <v>3</v>
      </c>
      <c r="M2698" t="b">
        <v>0</v>
      </c>
      <c r="N2698" t="s">
        <v>8302</v>
      </c>
      <c r="O2698">
        <f t="shared" si="210"/>
        <v>0</v>
      </c>
      <c r="P2698">
        <f t="shared" si="211"/>
        <v>30</v>
      </c>
      <c r="Q2698" s="11" t="s">
        <v>8320</v>
      </c>
      <c r="R2698" t="s">
        <v>8356</v>
      </c>
      <c r="S2698" s="15">
        <f t="shared" si="212"/>
        <v>41373.579675925925</v>
      </c>
      <c r="T2698" s="15">
        <f t="shared" si="213"/>
        <v>41418.579675925925</v>
      </c>
      <c r="U2698">
        <f t="shared" si="214"/>
        <v>2013</v>
      </c>
    </row>
    <row r="2699" spans="1:21" ht="48" hidden="1" x14ac:dyDescent="0.2">
      <c r="A2699">
        <v>2764</v>
      </c>
      <c r="B2699" s="3" t="s">
        <v>2764</v>
      </c>
      <c r="C2699" s="3" t="s">
        <v>6874</v>
      </c>
      <c r="D2699" s="6">
        <v>4000</v>
      </c>
      <c r="E2699" s="8">
        <v>45</v>
      </c>
      <c r="F2699" t="s">
        <v>8220</v>
      </c>
      <c r="G2699" t="s">
        <v>8223</v>
      </c>
      <c r="H2699" t="s">
        <v>8245</v>
      </c>
      <c r="I2699">
        <v>1338404400</v>
      </c>
      <c r="J2699">
        <v>1335855631</v>
      </c>
      <c r="K2699" t="b">
        <v>0</v>
      </c>
      <c r="L2699">
        <v>4</v>
      </c>
      <c r="M2699" t="b">
        <v>0</v>
      </c>
      <c r="N2699" t="s">
        <v>8302</v>
      </c>
      <c r="O2699">
        <f t="shared" si="210"/>
        <v>1</v>
      </c>
      <c r="P2699">
        <f t="shared" si="211"/>
        <v>11.25</v>
      </c>
      <c r="Q2699" s="11" t="s">
        <v>8320</v>
      </c>
      <c r="R2699" t="s">
        <v>8356</v>
      </c>
      <c r="S2699" s="15">
        <f t="shared" si="212"/>
        <v>41030.292025462964</v>
      </c>
      <c r="T2699" s="15">
        <f t="shared" si="213"/>
        <v>41059.791666666664</v>
      </c>
      <c r="U2699">
        <f t="shared" si="214"/>
        <v>2012</v>
      </c>
    </row>
    <row r="2700" spans="1:21" ht="48" hidden="1" x14ac:dyDescent="0.2">
      <c r="A2700">
        <v>2765</v>
      </c>
      <c r="B2700" s="3" t="s">
        <v>2765</v>
      </c>
      <c r="C2700" s="3" t="s">
        <v>6875</v>
      </c>
      <c r="D2700" s="6">
        <v>4000</v>
      </c>
      <c r="E2700" s="8">
        <v>0</v>
      </c>
      <c r="F2700" t="s">
        <v>8220</v>
      </c>
      <c r="G2700" t="s">
        <v>8223</v>
      </c>
      <c r="H2700" t="s">
        <v>8245</v>
      </c>
      <c r="I2700">
        <v>1351432428</v>
      </c>
      <c r="J2700">
        <v>1350050028</v>
      </c>
      <c r="K2700" t="b">
        <v>0</v>
      </c>
      <c r="L2700">
        <v>0</v>
      </c>
      <c r="M2700" t="b">
        <v>0</v>
      </c>
      <c r="N2700" t="s">
        <v>8302</v>
      </c>
      <c r="O2700">
        <f t="shared" si="210"/>
        <v>0</v>
      </c>
      <c r="P2700">
        <f t="shared" si="211"/>
        <v>0</v>
      </c>
      <c r="Q2700" s="11" t="s">
        <v>8320</v>
      </c>
      <c r="R2700" t="s">
        <v>8356</v>
      </c>
      <c r="S2700" s="15">
        <f t="shared" si="212"/>
        <v>41194.579027777778</v>
      </c>
      <c r="T2700" s="15">
        <f t="shared" si="213"/>
        <v>41210.579027777778</v>
      </c>
      <c r="U2700">
        <f t="shared" si="214"/>
        <v>2012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2766</v>
      </c>
      <c r="B2702" s="3" t="s">
        <v>2766</v>
      </c>
      <c r="C2702" s="3" t="s">
        <v>6876</v>
      </c>
      <c r="D2702" s="6">
        <v>5000</v>
      </c>
      <c r="E2702" s="8">
        <v>100</v>
      </c>
      <c r="F2702" t="s">
        <v>8220</v>
      </c>
      <c r="G2702" t="s">
        <v>8223</v>
      </c>
      <c r="H2702" t="s">
        <v>8245</v>
      </c>
      <c r="I2702">
        <v>1313078518</v>
      </c>
      <c r="J2702">
        <v>1310486518</v>
      </c>
      <c r="K2702" t="b">
        <v>0</v>
      </c>
      <c r="L2702">
        <v>4</v>
      </c>
      <c r="M2702" t="b">
        <v>0</v>
      </c>
      <c r="N2702" t="s">
        <v>8302</v>
      </c>
      <c r="O2702">
        <f t="shared" si="210"/>
        <v>2</v>
      </c>
      <c r="P2702">
        <f t="shared" si="211"/>
        <v>25</v>
      </c>
      <c r="Q2702" s="11" t="s">
        <v>8320</v>
      </c>
      <c r="R2702" t="s">
        <v>8356</v>
      </c>
      <c r="S2702" s="15">
        <f t="shared" si="212"/>
        <v>40736.668032407404</v>
      </c>
      <c r="T2702" s="15">
        <f t="shared" si="213"/>
        <v>40766.668032407404</v>
      </c>
      <c r="U2702">
        <f t="shared" si="214"/>
        <v>2011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ref="O2722:O2785" si="215">ROUND(E2722/D2722*100,0)</f>
        <v>118</v>
      </c>
      <c r="P2722">
        <f t="shared" ref="P2722:P2785" si="216">IFERROR(ROUND(E2722/L2722,2),0)</f>
        <v>170.7</v>
      </c>
      <c r="Q2722" s="11" t="s">
        <v>8315</v>
      </c>
      <c r="R2722" t="s">
        <v>8355</v>
      </c>
      <c r="S2722" s="15">
        <f t="shared" ref="S2722:S2785" si="217">(((J2722/60)/60)/24)+DATE(1970,1,1)</f>
        <v>42655.465891203698</v>
      </c>
      <c r="T2722" s="15">
        <f t="shared" ref="T2722:T2785" si="218">(((I2722/60)/60)/24)+DATE(1970,1,1)</f>
        <v>42685.507557870369</v>
      </c>
      <c r="U2722">
        <f t="shared" ref="U2722:U2785" si="219">YEAR(S:S)</f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 s="11" t="s">
        <v>8317</v>
      </c>
      <c r="R2723" t="s">
        <v>8347</v>
      </c>
      <c r="S2723" s="15">
        <f t="shared" si="217"/>
        <v>41493.543958333335</v>
      </c>
      <c r="T2723" s="15">
        <f t="shared" si="218"/>
        <v>41523.791666666664</v>
      </c>
      <c r="U2723">
        <f t="shared" si="219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s="11" t="s">
        <v>8317</v>
      </c>
      <c r="R2724" t="s">
        <v>8347</v>
      </c>
      <c r="S2724" s="15">
        <f t="shared" si="217"/>
        <v>42704.857094907406</v>
      </c>
      <c r="T2724" s="15">
        <f t="shared" si="218"/>
        <v>42764.857094907406</v>
      </c>
      <c r="U2724">
        <f t="shared" si="219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s="11" t="s">
        <v>8317</v>
      </c>
      <c r="R2725" t="s">
        <v>8347</v>
      </c>
      <c r="S2725" s="15">
        <f t="shared" si="217"/>
        <v>41944.83898148148</v>
      </c>
      <c r="T2725" s="15">
        <f t="shared" si="218"/>
        <v>42004.880648148144</v>
      </c>
      <c r="U2725">
        <f t="shared" si="219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 s="11" t="s">
        <v>8317</v>
      </c>
      <c r="R2726" t="s">
        <v>8347</v>
      </c>
      <c r="S2726" s="15">
        <f t="shared" si="217"/>
        <v>42199.32707175926</v>
      </c>
      <c r="T2726" s="15">
        <f t="shared" si="218"/>
        <v>42231.32707175926</v>
      </c>
      <c r="U2726">
        <f t="shared" si="219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s="11" t="s">
        <v>8317</v>
      </c>
      <c r="R2727" t="s">
        <v>8347</v>
      </c>
      <c r="S2727" s="15">
        <f t="shared" si="217"/>
        <v>42745.744618055556</v>
      </c>
      <c r="T2727" s="15">
        <f t="shared" si="218"/>
        <v>42795.744618055556</v>
      </c>
      <c r="U2727">
        <f t="shared" si="219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s="11" t="s">
        <v>8317</v>
      </c>
      <c r="R2728" t="s">
        <v>8347</v>
      </c>
      <c r="S2728" s="15">
        <f t="shared" si="217"/>
        <v>42452.579988425925</v>
      </c>
      <c r="T2728" s="15">
        <f t="shared" si="218"/>
        <v>42482.579988425925</v>
      </c>
      <c r="U2728">
        <f t="shared" si="219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s="11" t="s">
        <v>8317</v>
      </c>
      <c r="R2729" t="s">
        <v>8347</v>
      </c>
      <c r="S2729" s="15">
        <f t="shared" si="217"/>
        <v>42198.676655092597</v>
      </c>
      <c r="T2729" s="15">
        <f t="shared" si="218"/>
        <v>42223.676655092597</v>
      </c>
      <c r="U2729">
        <f t="shared" si="219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s="11" t="s">
        <v>8317</v>
      </c>
      <c r="R2730" t="s">
        <v>8347</v>
      </c>
      <c r="S2730" s="15">
        <f t="shared" si="217"/>
        <v>42333.59993055556</v>
      </c>
      <c r="T2730" s="15">
        <f t="shared" si="218"/>
        <v>42368.59993055556</v>
      </c>
      <c r="U2730">
        <f t="shared" si="219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s="11" t="s">
        <v>8317</v>
      </c>
      <c r="R2731" t="s">
        <v>8347</v>
      </c>
      <c r="S2731" s="15">
        <f t="shared" si="217"/>
        <v>42095.240706018521</v>
      </c>
      <c r="T2731" s="15">
        <f t="shared" si="218"/>
        <v>42125.240706018521</v>
      </c>
      <c r="U2731">
        <f t="shared" si="219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s="11" t="s">
        <v>8317</v>
      </c>
      <c r="R2732" t="s">
        <v>8347</v>
      </c>
      <c r="S2732" s="15">
        <f t="shared" si="217"/>
        <v>41351.541377314818</v>
      </c>
      <c r="T2732" s="15">
        <f t="shared" si="218"/>
        <v>41386.541377314818</v>
      </c>
      <c r="U2732">
        <f t="shared" si="219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s="11" t="s">
        <v>8317</v>
      </c>
      <c r="R2733" t="s">
        <v>8347</v>
      </c>
      <c r="S2733" s="15">
        <f t="shared" si="217"/>
        <v>41872.525717592594</v>
      </c>
      <c r="T2733" s="15">
        <f t="shared" si="218"/>
        <v>41930.166666666664</v>
      </c>
      <c r="U2733">
        <f t="shared" si="219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s="11" t="s">
        <v>8317</v>
      </c>
      <c r="R2734" t="s">
        <v>8347</v>
      </c>
      <c r="S2734" s="15">
        <f t="shared" si="217"/>
        <v>41389.808194444442</v>
      </c>
      <c r="T2734" s="15">
        <f t="shared" si="218"/>
        <v>41422</v>
      </c>
      <c r="U2734">
        <f t="shared" si="219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s="11" t="s">
        <v>8317</v>
      </c>
      <c r="R2735" t="s">
        <v>8347</v>
      </c>
      <c r="S2735" s="15">
        <f t="shared" si="217"/>
        <v>42044.272847222222</v>
      </c>
      <c r="T2735" s="15">
        <f t="shared" si="218"/>
        <v>42104.231180555551</v>
      </c>
      <c r="U2735">
        <f t="shared" si="219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s="11" t="s">
        <v>8317</v>
      </c>
      <c r="R2736" t="s">
        <v>8347</v>
      </c>
      <c r="S2736" s="15">
        <f t="shared" si="217"/>
        <v>42626.668888888889</v>
      </c>
      <c r="T2736" s="15">
        <f t="shared" si="218"/>
        <v>42656.915972222225</v>
      </c>
      <c r="U2736">
        <f t="shared" si="219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 s="11" t="s">
        <v>8317</v>
      </c>
      <c r="R2737" t="s">
        <v>8347</v>
      </c>
      <c r="S2737" s="15">
        <f t="shared" si="217"/>
        <v>41316.120949074073</v>
      </c>
      <c r="T2737" s="15">
        <f t="shared" si="218"/>
        <v>41346.833333333336</v>
      </c>
      <c r="U2737">
        <f t="shared" si="219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s="11" t="s">
        <v>8317</v>
      </c>
      <c r="R2738" t="s">
        <v>8347</v>
      </c>
      <c r="S2738" s="15">
        <f t="shared" si="217"/>
        <v>41722.666354166664</v>
      </c>
      <c r="T2738" s="15">
        <f t="shared" si="218"/>
        <v>41752.666354166664</v>
      </c>
      <c r="U2738">
        <f t="shared" si="219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s="11" t="s">
        <v>8317</v>
      </c>
      <c r="R2739" t="s">
        <v>8347</v>
      </c>
      <c r="S2739" s="15">
        <f t="shared" si="217"/>
        <v>41611.917673611111</v>
      </c>
      <c r="T2739" s="15">
        <f t="shared" si="218"/>
        <v>41654.791666666664</v>
      </c>
      <c r="U2739">
        <f t="shared" si="219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s="11" t="s">
        <v>8317</v>
      </c>
      <c r="R2740" t="s">
        <v>8347</v>
      </c>
      <c r="S2740" s="15">
        <f t="shared" si="217"/>
        <v>42620.143564814818</v>
      </c>
      <c r="T2740" s="15">
        <f t="shared" si="218"/>
        <v>42680.143564814818</v>
      </c>
      <c r="U2740">
        <f t="shared" si="219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 s="11" t="s">
        <v>8317</v>
      </c>
      <c r="R2741" t="s">
        <v>8347</v>
      </c>
      <c r="S2741" s="15">
        <f t="shared" si="217"/>
        <v>41719.887928240743</v>
      </c>
      <c r="T2741" s="15">
        <f t="shared" si="218"/>
        <v>41764.887928240743</v>
      </c>
      <c r="U2741">
        <f t="shared" si="219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s="11" t="s">
        <v>8317</v>
      </c>
      <c r="R2742" t="s">
        <v>8347</v>
      </c>
      <c r="S2742" s="15">
        <f t="shared" si="217"/>
        <v>42045.031851851847</v>
      </c>
      <c r="T2742" s="15">
        <f t="shared" si="218"/>
        <v>42074.99018518519</v>
      </c>
      <c r="U2742">
        <f t="shared" si="219"/>
        <v>2015</v>
      </c>
    </row>
    <row r="2743" spans="1:21" ht="48" hidden="1" x14ac:dyDescent="0.2">
      <c r="A2743">
        <v>2768</v>
      </c>
      <c r="B2743" s="3" t="s">
        <v>2768</v>
      </c>
      <c r="C2743" s="3" t="s">
        <v>6878</v>
      </c>
      <c r="D2743" s="6">
        <v>7000</v>
      </c>
      <c r="E2743" s="8">
        <v>1002</v>
      </c>
      <c r="F2743" t="s">
        <v>8220</v>
      </c>
      <c r="G2743" t="s">
        <v>8223</v>
      </c>
      <c r="H2743" t="s">
        <v>8245</v>
      </c>
      <c r="I2743">
        <v>1333028723</v>
      </c>
      <c r="J2743">
        <v>1330440323</v>
      </c>
      <c r="K2743" t="b">
        <v>0</v>
      </c>
      <c r="L2743">
        <v>34</v>
      </c>
      <c r="M2743" t="b">
        <v>0</v>
      </c>
      <c r="N2743" t="s">
        <v>8302</v>
      </c>
      <c r="O2743">
        <f t="shared" si="215"/>
        <v>14</v>
      </c>
      <c r="P2743">
        <f t="shared" si="216"/>
        <v>29.47</v>
      </c>
      <c r="Q2743" s="11" t="s">
        <v>8320</v>
      </c>
      <c r="R2743" t="s">
        <v>8356</v>
      </c>
      <c r="S2743" s="15">
        <f t="shared" si="217"/>
        <v>40967.614849537036</v>
      </c>
      <c r="T2743" s="15">
        <f t="shared" si="218"/>
        <v>40997.573182870372</v>
      </c>
      <c r="U2743">
        <f t="shared" si="219"/>
        <v>2012</v>
      </c>
    </row>
    <row r="2744" spans="1:21" ht="48" hidden="1" x14ac:dyDescent="0.2">
      <c r="A2744">
        <v>2770</v>
      </c>
      <c r="B2744" s="3" t="s">
        <v>2770</v>
      </c>
      <c r="C2744" s="3" t="s">
        <v>6880</v>
      </c>
      <c r="D2744" s="6">
        <v>20000</v>
      </c>
      <c r="E2744" s="8">
        <v>2082.25</v>
      </c>
      <c r="F2744" t="s">
        <v>8220</v>
      </c>
      <c r="G2744" t="s">
        <v>8223</v>
      </c>
      <c r="H2744" t="s">
        <v>8245</v>
      </c>
      <c r="I2744">
        <v>1395158130</v>
      </c>
      <c r="J2744">
        <v>1392569730</v>
      </c>
      <c r="K2744" t="b">
        <v>0</v>
      </c>
      <c r="L2744">
        <v>33</v>
      </c>
      <c r="M2744" t="b">
        <v>0</v>
      </c>
      <c r="N2744" t="s">
        <v>8302</v>
      </c>
      <c r="O2744">
        <f t="shared" si="215"/>
        <v>10</v>
      </c>
      <c r="P2744">
        <f t="shared" si="216"/>
        <v>63.1</v>
      </c>
      <c r="Q2744" s="11" t="s">
        <v>8320</v>
      </c>
      <c r="R2744" t="s">
        <v>8356</v>
      </c>
      <c r="S2744" s="15">
        <f t="shared" si="217"/>
        <v>41686.705208333333</v>
      </c>
      <c r="T2744" s="15">
        <f t="shared" si="218"/>
        <v>41716.663541666669</v>
      </c>
      <c r="U2744">
        <f t="shared" si="219"/>
        <v>2014</v>
      </c>
    </row>
    <row r="2745" spans="1:21" ht="48" hidden="1" x14ac:dyDescent="0.2">
      <c r="A2745">
        <v>2771</v>
      </c>
      <c r="B2745" s="3" t="s">
        <v>2771</v>
      </c>
      <c r="C2745" s="3" t="s">
        <v>6881</v>
      </c>
      <c r="D2745" s="6">
        <v>19980</v>
      </c>
      <c r="E2745" s="8">
        <v>0</v>
      </c>
      <c r="F2745" t="s">
        <v>8220</v>
      </c>
      <c r="G2745" t="s">
        <v>8223</v>
      </c>
      <c r="H2745" t="s">
        <v>8245</v>
      </c>
      <c r="I2745">
        <v>1359738000</v>
      </c>
      <c r="J2745">
        <v>1355489140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6"/>
        <v>0</v>
      </c>
      <c r="Q2745" s="11" t="s">
        <v>8320</v>
      </c>
      <c r="R2745" t="s">
        <v>8356</v>
      </c>
      <c r="S2745" s="15">
        <f t="shared" si="217"/>
        <v>41257.531712962962</v>
      </c>
      <c r="T2745" s="15">
        <f t="shared" si="218"/>
        <v>41306.708333333336</v>
      </c>
      <c r="U2745">
        <f t="shared" si="219"/>
        <v>2012</v>
      </c>
    </row>
    <row r="2746" spans="1:21" ht="48" hidden="1" x14ac:dyDescent="0.2">
      <c r="A2746">
        <v>2772</v>
      </c>
      <c r="B2746" s="3" t="s">
        <v>2772</v>
      </c>
      <c r="C2746" s="3" t="s">
        <v>6882</v>
      </c>
      <c r="D2746" s="6">
        <v>8000</v>
      </c>
      <c r="E2746" s="8">
        <v>0</v>
      </c>
      <c r="F2746" t="s">
        <v>8220</v>
      </c>
      <c r="G2746" t="s">
        <v>8223</v>
      </c>
      <c r="H2746" t="s">
        <v>8245</v>
      </c>
      <c r="I2746">
        <v>1381006294</v>
      </c>
      <c r="J2746">
        <v>1379710294</v>
      </c>
      <c r="K2746" t="b">
        <v>0</v>
      </c>
      <c r="L2746">
        <v>0</v>
      </c>
      <c r="M2746" t="b">
        <v>0</v>
      </c>
      <c r="N2746" t="s">
        <v>8302</v>
      </c>
      <c r="O2746">
        <f t="shared" si="215"/>
        <v>0</v>
      </c>
      <c r="P2746">
        <f t="shared" si="216"/>
        <v>0</v>
      </c>
      <c r="Q2746" s="11" t="s">
        <v>8320</v>
      </c>
      <c r="R2746" t="s">
        <v>8356</v>
      </c>
      <c r="S2746" s="15">
        <f t="shared" si="217"/>
        <v>41537.869143518517</v>
      </c>
      <c r="T2746" s="15">
        <f t="shared" si="218"/>
        <v>41552.869143518517</v>
      </c>
      <c r="U2746">
        <f t="shared" si="219"/>
        <v>2013</v>
      </c>
    </row>
    <row r="2747" spans="1:21" ht="48" hidden="1" x14ac:dyDescent="0.2">
      <c r="A2747">
        <v>2774</v>
      </c>
      <c r="B2747" s="3" t="s">
        <v>2774</v>
      </c>
      <c r="C2747" s="3" t="s">
        <v>6884</v>
      </c>
      <c r="D2747" s="6">
        <v>4000</v>
      </c>
      <c r="E2747" s="8">
        <v>570</v>
      </c>
      <c r="F2747" t="s">
        <v>8220</v>
      </c>
      <c r="G2747" t="s">
        <v>8223</v>
      </c>
      <c r="H2747" t="s">
        <v>8245</v>
      </c>
      <c r="I2747">
        <v>1362711728</v>
      </c>
      <c r="J2747">
        <v>1360119728</v>
      </c>
      <c r="K2747" t="b">
        <v>0</v>
      </c>
      <c r="L2747">
        <v>13</v>
      </c>
      <c r="M2747" t="b">
        <v>0</v>
      </c>
      <c r="N2747" t="s">
        <v>8302</v>
      </c>
      <c r="O2747">
        <f t="shared" si="215"/>
        <v>14</v>
      </c>
      <c r="P2747">
        <f t="shared" si="216"/>
        <v>43.85</v>
      </c>
      <c r="Q2747" s="11" t="s">
        <v>8320</v>
      </c>
      <c r="R2747" t="s">
        <v>8356</v>
      </c>
      <c r="S2747" s="15">
        <f t="shared" si="217"/>
        <v>41311.126481481479</v>
      </c>
      <c r="T2747" s="15">
        <f t="shared" si="218"/>
        <v>41341.126481481479</v>
      </c>
      <c r="U2747">
        <f t="shared" si="219"/>
        <v>2013</v>
      </c>
    </row>
    <row r="2748" spans="1:21" ht="48" hidden="1" x14ac:dyDescent="0.2">
      <c r="A2748">
        <v>2775</v>
      </c>
      <c r="B2748" s="3" t="s">
        <v>2775</v>
      </c>
      <c r="C2748" s="3" t="s">
        <v>6885</v>
      </c>
      <c r="D2748" s="6">
        <v>5000</v>
      </c>
      <c r="E2748" s="8">
        <v>150</v>
      </c>
      <c r="F2748" t="s">
        <v>8220</v>
      </c>
      <c r="G2748" t="s">
        <v>8223</v>
      </c>
      <c r="H2748" t="s">
        <v>8245</v>
      </c>
      <c r="I2748">
        <v>1323994754</v>
      </c>
      <c r="J2748">
        <v>1321402754</v>
      </c>
      <c r="K2748" t="b">
        <v>0</v>
      </c>
      <c r="L2748">
        <v>2</v>
      </c>
      <c r="M2748" t="b">
        <v>0</v>
      </c>
      <c r="N2748" t="s">
        <v>8302</v>
      </c>
      <c r="O2748">
        <f t="shared" si="215"/>
        <v>3</v>
      </c>
      <c r="P2748">
        <f t="shared" si="216"/>
        <v>75</v>
      </c>
      <c r="Q2748" s="11" t="s">
        <v>8320</v>
      </c>
      <c r="R2748" t="s">
        <v>8356</v>
      </c>
      <c r="S2748" s="15">
        <f t="shared" si="217"/>
        <v>40863.013356481482</v>
      </c>
      <c r="T2748" s="15">
        <f t="shared" si="218"/>
        <v>40893.013356481482</v>
      </c>
      <c r="U2748">
        <f t="shared" si="219"/>
        <v>2011</v>
      </c>
    </row>
    <row r="2749" spans="1:21" ht="48" hidden="1" x14ac:dyDescent="0.2">
      <c r="A2749">
        <v>2776</v>
      </c>
      <c r="B2749" s="3" t="s">
        <v>2776</v>
      </c>
      <c r="C2749" s="3" t="s">
        <v>6886</v>
      </c>
      <c r="D2749" s="6">
        <v>21000</v>
      </c>
      <c r="E2749" s="8">
        <v>1655</v>
      </c>
      <c r="F2749" t="s">
        <v>8220</v>
      </c>
      <c r="G2749" t="s">
        <v>8223</v>
      </c>
      <c r="H2749" t="s">
        <v>8245</v>
      </c>
      <c r="I2749">
        <v>1434092876</v>
      </c>
      <c r="J2749">
        <v>1431414476</v>
      </c>
      <c r="K2749" t="b">
        <v>0</v>
      </c>
      <c r="L2749">
        <v>36</v>
      </c>
      <c r="M2749" t="b">
        <v>0</v>
      </c>
      <c r="N2749" t="s">
        <v>8302</v>
      </c>
      <c r="O2749">
        <f t="shared" si="215"/>
        <v>8</v>
      </c>
      <c r="P2749">
        <f t="shared" si="216"/>
        <v>45.97</v>
      </c>
      <c r="Q2749" s="11" t="s">
        <v>8320</v>
      </c>
      <c r="R2749" t="s">
        <v>8356</v>
      </c>
      <c r="S2749" s="15">
        <f t="shared" si="217"/>
        <v>42136.297175925924</v>
      </c>
      <c r="T2749" s="15">
        <f t="shared" si="218"/>
        <v>42167.297175925924</v>
      </c>
      <c r="U2749">
        <f t="shared" si="219"/>
        <v>2015</v>
      </c>
    </row>
    <row r="2750" spans="1:21" ht="48" hidden="1" x14ac:dyDescent="0.2">
      <c r="A2750">
        <v>2777</v>
      </c>
      <c r="B2750" s="3" t="s">
        <v>2777</v>
      </c>
      <c r="C2750" s="3" t="s">
        <v>6887</v>
      </c>
      <c r="D2750" s="6">
        <v>3000</v>
      </c>
      <c r="E2750" s="8">
        <v>10</v>
      </c>
      <c r="F2750" t="s">
        <v>8220</v>
      </c>
      <c r="G2750" t="s">
        <v>8223</v>
      </c>
      <c r="H2750" t="s">
        <v>8245</v>
      </c>
      <c r="I2750">
        <v>1437149004</v>
      </c>
      <c r="J2750">
        <v>1434557004</v>
      </c>
      <c r="K2750" t="b">
        <v>0</v>
      </c>
      <c r="L2750">
        <v>1</v>
      </c>
      <c r="M2750" t="b">
        <v>0</v>
      </c>
      <c r="N2750" t="s">
        <v>8302</v>
      </c>
      <c r="O2750">
        <f t="shared" si="215"/>
        <v>0</v>
      </c>
      <c r="P2750">
        <f t="shared" si="216"/>
        <v>10</v>
      </c>
      <c r="Q2750" s="11" t="s">
        <v>8320</v>
      </c>
      <c r="R2750" t="s">
        <v>8356</v>
      </c>
      <c r="S2750" s="15">
        <f t="shared" si="217"/>
        <v>42172.669027777782</v>
      </c>
      <c r="T2750" s="15">
        <f t="shared" si="218"/>
        <v>42202.669027777782</v>
      </c>
      <c r="U2750">
        <f t="shared" si="219"/>
        <v>2015</v>
      </c>
    </row>
    <row r="2751" spans="1:21" ht="64" hidden="1" x14ac:dyDescent="0.2">
      <c r="A2751">
        <v>2778</v>
      </c>
      <c r="B2751" s="3" t="s">
        <v>2778</v>
      </c>
      <c r="C2751" s="3" t="s">
        <v>6888</v>
      </c>
      <c r="D2751" s="6">
        <v>5500</v>
      </c>
      <c r="E2751" s="8">
        <v>1405</v>
      </c>
      <c r="F2751" t="s">
        <v>8220</v>
      </c>
      <c r="G2751" t="s">
        <v>8223</v>
      </c>
      <c r="H2751" t="s">
        <v>8245</v>
      </c>
      <c r="I2751">
        <v>1409009306</v>
      </c>
      <c r="J2751">
        <v>1406417306</v>
      </c>
      <c r="K2751" t="b">
        <v>0</v>
      </c>
      <c r="L2751">
        <v>15</v>
      </c>
      <c r="M2751" t="b">
        <v>0</v>
      </c>
      <c r="N2751" t="s">
        <v>8302</v>
      </c>
      <c r="O2751">
        <f t="shared" si="215"/>
        <v>26</v>
      </c>
      <c r="P2751">
        <f t="shared" si="216"/>
        <v>93.67</v>
      </c>
      <c r="Q2751" s="11" t="s">
        <v>8320</v>
      </c>
      <c r="R2751" t="s">
        <v>8356</v>
      </c>
      <c r="S2751" s="15">
        <f t="shared" si="217"/>
        <v>41846.978078703702</v>
      </c>
      <c r="T2751" s="15">
        <f t="shared" si="218"/>
        <v>41876.978078703702</v>
      </c>
      <c r="U2751">
        <f t="shared" si="219"/>
        <v>2014</v>
      </c>
    </row>
    <row r="2752" spans="1:21" ht="48" hidden="1" x14ac:dyDescent="0.2">
      <c r="A2752">
        <v>2779</v>
      </c>
      <c r="B2752" s="3" t="s">
        <v>2779</v>
      </c>
      <c r="C2752" s="3" t="s">
        <v>6889</v>
      </c>
      <c r="D2752" s="6">
        <v>2500</v>
      </c>
      <c r="E2752" s="8">
        <v>53</v>
      </c>
      <c r="F2752" t="s">
        <v>8220</v>
      </c>
      <c r="G2752" t="s">
        <v>8223</v>
      </c>
      <c r="H2752" t="s">
        <v>8245</v>
      </c>
      <c r="I2752">
        <v>1448204621</v>
      </c>
      <c r="J2752">
        <v>1445609021</v>
      </c>
      <c r="K2752" t="b">
        <v>0</v>
      </c>
      <c r="L2752">
        <v>1</v>
      </c>
      <c r="M2752" t="b">
        <v>0</v>
      </c>
      <c r="N2752" t="s">
        <v>8302</v>
      </c>
      <c r="O2752">
        <f t="shared" si="215"/>
        <v>2</v>
      </c>
      <c r="P2752">
        <f t="shared" si="216"/>
        <v>53</v>
      </c>
      <c r="Q2752" s="11" t="s">
        <v>8320</v>
      </c>
      <c r="R2752" t="s">
        <v>8356</v>
      </c>
      <c r="S2752" s="15">
        <f t="shared" si="217"/>
        <v>42300.585891203707</v>
      </c>
      <c r="T2752" s="15">
        <f t="shared" si="218"/>
        <v>42330.627557870372</v>
      </c>
      <c r="U2752">
        <f t="shared" si="219"/>
        <v>2015</v>
      </c>
    </row>
    <row r="2753" spans="1:21" ht="48" x14ac:dyDescent="0.2">
      <c r="A2753">
        <v>2843</v>
      </c>
      <c r="B2753" s="3" t="s">
        <v>2843</v>
      </c>
      <c r="C2753" s="3" t="s">
        <v>6953</v>
      </c>
      <c r="D2753" s="6">
        <v>1200</v>
      </c>
      <c r="E2753" s="8">
        <v>0</v>
      </c>
      <c r="F2753" t="s">
        <v>8220</v>
      </c>
      <c r="G2753" t="s">
        <v>8223</v>
      </c>
      <c r="H2753" t="s">
        <v>8245</v>
      </c>
      <c r="I2753">
        <v>1465790400</v>
      </c>
      <c r="J2753">
        <v>1462210950</v>
      </c>
      <c r="K2753" t="b">
        <v>0</v>
      </c>
      <c r="L2753">
        <v>0</v>
      </c>
      <c r="M2753" t="b">
        <v>0</v>
      </c>
      <c r="N2753" t="s">
        <v>8269</v>
      </c>
      <c r="O2753">
        <f t="shared" si="215"/>
        <v>0</v>
      </c>
      <c r="P2753">
        <f t="shared" si="216"/>
        <v>0</v>
      </c>
      <c r="Q2753" s="11" t="s">
        <v>8315</v>
      </c>
      <c r="R2753" t="s">
        <v>8316</v>
      </c>
      <c r="S2753" s="15">
        <f t="shared" si="217"/>
        <v>42492.737847222219</v>
      </c>
      <c r="T2753" s="15">
        <f t="shared" si="218"/>
        <v>42534.166666666672</v>
      </c>
      <c r="U2753">
        <f t="shared" si="219"/>
        <v>2016</v>
      </c>
    </row>
    <row r="2754" spans="1:21" ht="48" x14ac:dyDescent="0.2">
      <c r="A2754">
        <v>2845</v>
      </c>
      <c r="B2754" s="3" t="s">
        <v>2845</v>
      </c>
      <c r="C2754" s="3" t="s">
        <v>6955</v>
      </c>
      <c r="D2754" s="6">
        <v>7500</v>
      </c>
      <c r="E2754" s="8">
        <v>2366</v>
      </c>
      <c r="F2754" t="s">
        <v>8220</v>
      </c>
      <c r="G2754" t="s">
        <v>8223</v>
      </c>
      <c r="H2754" t="s">
        <v>8245</v>
      </c>
      <c r="I2754">
        <v>1433723033</v>
      </c>
      <c r="J2754">
        <v>1428539033</v>
      </c>
      <c r="K2754" t="b">
        <v>0</v>
      </c>
      <c r="L2754">
        <v>39</v>
      </c>
      <c r="M2754" t="b">
        <v>0</v>
      </c>
      <c r="N2754" t="s">
        <v>8269</v>
      </c>
      <c r="O2754">
        <f t="shared" si="215"/>
        <v>32</v>
      </c>
      <c r="P2754">
        <f t="shared" si="216"/>
        <v>60.67</v>
      </c>
      <c r="Q2754" s="11" t="s">
        <v>8315</v>
      </c>
      <c r="R2754" t="s">
        <v>8316</v>
      </c>
      <c r="S2754" s="15">
        <f t="shared" si="217"/>
        <v>42103.016585648147</v>
      </c>
      <c r="T2754" s="15">
        <f t="shared" si="218"/>
        <v>42163.016585648147</v>
      </c>
      <c r="U2754">
        <f t="shared" si="219"/>
        <v>2015</v>
      </c>
    </row>
    <row r="2755" spans="1:21" ht="48" x14ac:dyDescent="0.2">
      <c r="A2755">
        <v>2846</v>
      </c>
      <c r="B2755" s="3" t="s">
        <v>2846</v>
      </c>
      <c r="C2755" s="3" t="s">
        <v>6956</v>
      </c>
      <c r="D2755" s="6">
        <v>8000</v>
      </c>
      <c r="E2755" s="8">
        <v>0</v>
      </c>
      <c r="F2755" t="s">
        <v>8220</v>
      </c>
      <c r="G2755" t="s">
        <v>8223</v>
      </c>
      <c r="H2755" t="s">
        <v>8245</v>
      </c>
      <c r="I2755">
        <v>1432917394</v>
      </c>
      <c r="J2755">
        <v>1429029394</v>
      </c>
      <c r="K2755" t="b">
        <v>0</v>
      </c>
      <c r="L2755">
        <v>0</v>
      </c>
      <c r="M2755" t="b">
        <v>0</v>
      </c>
      <c r="N2755" t="s">
        <v>8269</v>
      </c>
      <c r="O2755">
        <f t="shared" si="215"/>
        <v>0</v>
      </c>
      <c r="P2755">
        <f t="shared" si="216"/>
        <v>0</v>
      </c>
      <c r="Q2755" s="11" t="s">
        <v>8315</v>
      </c>
      <c r="R2755" t="s">
        <v>8316</v>
      </c>
      <c r="S2755" s="15">
        <f t="shared" si="217"/>
        <v>42108.692060185189</v>
      </c>
      <c r="T2755" s="15">
        <f t="shared" si="218"/>
        <v>42153.692060185189</v>
      </c>
      <c r="U2755">
        <f t="shared" si="219"/>
        <v>2015</v>
      </c>
    </row>
    <row r="2756" spans="1:21" ht="48" x14ac:dyDescent="0.2">
      <c r="A2756">
        <v>2847</v>
      </c>
      <c r="B2756" s="3" t="s">
        <v>2847</v>
      </c>
      <c r="C2756" s="3" t="s">
        <v>6957</v>
      </c>
      <c r="D2756" s="6">
        <v>2000</v>
      </c>
      <c r="E2756" s="8">
        <v>0</v>
      </c>
      <c r="F2756" t="s">
        <v>8220</v>
      </c>
      <c r="G2756" t="s">
        <v>8223</v>
      </c>
      <c r="H2756" t="s">
        <v>8245</v>
      </c>
      <c r="I2756">
        <v>1464031265</v>
      </c>
      <c r="J2756">
        <v>1458847265</v>
      </c>
      <c r="K2756" t="b">
        <v>0</v>
      </c>
      <c r="L2756">
        <v>0</v>
      </c>
      <c r="M2756" t="b">
        <v>0</v>
      </c>
      <c r="N2756" t="s">
        <v>8269</v>
      </c>
      <c r="O2756">
        <f t="shared" si="215"/>
        <v>0</v>
      </c>
      <c r="P2756">
        <f t="shared" si="216"/>
        <v>0</v>
      </c>
      <c r="Q2756" s="11" t="s">
        <v>8315</v>
      </c>
      <c r="R2756" t="s">
        <v>8316</v>
      </c>
      <c r="S2756" s="15">
        <f t="shared" si="217"/>
        <v>42453.806307870371</v>
      </c>
      <c r="T2756" s="15">
        <f t="shared" si="218"/>
        <v>42513.806307870371</v>
      </c>
      <c r="U2756">
        <f t="shared" si="219"/>
        <v>2016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2848</v>
      </c>
      <c r="B2758" s="3" t="s">
        <v>2848</v>
      </c>
      <c r="C2758" s="3" t="s">
        <v>6958</v>
      </c>
      <c r="D2758" s="6">
        <v>35000</v>
      </c>
      <c r="E2758" s="8">
        <v>70</v>
      </c>
      <c r="F2758" t="s">
        <v>8220</v>
      </c>
      <c r="G2758" t="s">
        <v>8223</v>
      </c>
      <c r="H2758" t="s">
        <v>8245</v>
      </c>
      <c r="I2758">
        <v>1432913659</v>
      </c>
      <c r="J2758">
        <v>1430321659</v>
      </c>
      <c r="K2758" t="b">
        <v>0</v>
      </c>
      <c r="L2758">
        <v>3</v>
      </c>
      <c r="M2758" t="b">
        <v>0</v>
      </c>
      <c r="N2758" t="s">
        <v>8269</v>
      </c>
      <c r="O2758">
        <f t="shared" si="215"/>
        <v>0</v>
      </c>
      <c r="P2758">
        <f t="shared" si="216"/>
        <v>23.33</v>
      </c>
      <c r="Q2758" s="11" t="s">
        <v>8315</v>
      </c>
      <c r="R2758" t="s">
        <v>8316</v>
      </c>
      <c r="S2758" s="15">
        <f t="shared" si="217"/>
        <v>42123.648831018523</v>
      </c>
      <c r="T2758" s="15">
        <f t="shared" si="218"/>
        <v>42153.648831018523</v>
      </c>
      <c r="U2758">
        <f t="shared" si="219"/>
        <v>2015</v>
      </c>
    </row>
    <row r="2759" spans="1:21" ht="48" x14ac:dyDescent="0.2">
      <c r="A2759">
        <v>2850</v>
      </c>
      <c r="B2759" s="3" t="s">
        <v>2850</v>
      </c>
      <c r="C2759" s="3" t="s">
        <v>6960</v>
      </c>
      <c r="D2759" s="6">
        <v>8000</v>
      </c>
      <c r="E2759" s="8">
        <v>311</v>
      </c>
      <c r="F2759" t="s">
        <v>8220</v>
      </c>
      <c r="G2759" t="s">
        <v>8223</v>
      </c>
      <c r="H2759" t="s">
        <v>8245</v>
      </c>
      <c r="I2759">
        <v>1409962211</v>
      </c>
      <c r="J2759">
        <v>1407370211</v>
      </c>
      <c r="K2759" t="b">
        <v>0</v>
      </c>
      <c r="L2759">
        <v>13</v>
      </c>
      <c r="M2759" t="b">
        <v>0</v>
      </c>
      <c r="N2759" t="s">
        <v>8269</v>
      </c>
      <c r="O2759">
        <f t="shared" si="215"/>
        <v>4</v>
      </c>
      <c r="P2759">
        <f t="shared" si="216"/>
        <v>23.92</v>
      </c>
      <c r="Q2759" s="11" t="s">
        <v>8315</v>
      </c>
      <c r="R2759" t="s">
        <v>8316</v>
      </c>
      <c r="S2759" s="15">
        <f t="shared" si="217"/>
        <v>41858.007071759261</v>
      </c>
      <c r="T2759" s="15">
        <f t="shared" si="218"/>
        <v>41888.007071759261</v>
      </c>
      <c r="U2759">
        <f t="shared" si="219"/>
        <v>2014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48" x14ac:dyDescent="0.2">
      <c r="A2763">
        <v>2852</v>
      </c>
      <c r="B2763" s="3" t="s">
        <v>2852</v>
      </c>
      <c r="C2763" s="3" t="s">
        <v>6962</v>
      </c>
      <c r="D2763" s="6">
        <v>5000</v>
      </c>
      <c r="E2763" s="8">
        <v>95</v>
      </c>
      <c r="F2763" t="s">
        <v>8220</v>
      </c>
      <c r="G2763" t="s">
        <v>8223</v>
      </c>
      <c r="H2763" t="s">
        <v>8245</v>
      </c>
      <c r="I2763">
        <v>1403312703</v>
      </c>
      <c r="J2763">
        <v>1400720703</v>
      </c>
      <c r="K2763" t="b">
        <v>0</v>
      </c>
      <c r="L2763">
        <v>6</v>
      </c>
      <c r="M2763" t="b">
        <v>0</v>
      </c>
      <c r="N2763" t="s">
        <v>8269</v>
      </c>
      <c r="O2763">
        <f t="shared" si="215"/>
        <v>2</v>
      </c>
      <c r="P2763">
        <f t="shared" si="216"/>
        <v>15.83</v>
      </c>
      <c r="Q2763" s="11" t="s">
        <v>8315</v>
      </c>
      <c r="R2763" t="s">
        <v>8316</v>
      </c>
      <c r="S2763" s="15">
        <f t="shared" si="217"/>
        <v>41781.045173611114</v>
      </c>
      <c r="T2763" s="15">
        <f t="shared" si="218"/>
        <v>41811.045173611114</v>
      </c>
      <c r="U2763">
        <f t="shared" si="219"/>
        <v>2014</v>
      </c>
    </row>
    <row r="2764" spans="1:21" ht="48" x14ac:dyDescent="0.2">
      <c r="A2764">
        <v>2855</v>
      </c>
      <c r="B2764" s="3" t="s">
        <v>2855</v>
      </c>
      <c r="C2764" s="3" t="s">
        <v>6965</v>
      </c>
      <c r="D2764" s="6">
        <v>600</v>
      </c>
      <c r="E2764" s="8">
        <v>300</v>
      </c>
      <c r="F2764" t="s">
        <v>8220</v>
      </c>
      <c r="G2764" t="s">
        <v>8223</v>
      </c>
      <c r="H2764" t="s">
        <v>8245</v>
      </c>
      <c r="I2764">
        <v>1454110440</v>
      </c>
      <c r="J2764">
        <v>1451607071</v>
      </c>
      <c r="K2764" t="b">
        <v>0</v>
      </c>
      <c r="L2764">
        <v>5</v>
      </c>
      <c r="M2764" t="b">
        <v>0</v>
      </c>
      <c r="N2764" t="s">
        <v>8269</v>
      </c>
      <c r="O2764">
        <f t="shared" si="215"/>
        <v>50</v>
      </c>
      <c r="P2764">
        <f t="shared" si="216"/>
        <v>60</v>
      </c>
      <c r="Q2764" s="11" t="s">
        <v>8315</v>
      </c>
      <c r="R2764" t="s">
        <v>8316</v>
      </c>
      <c r="S2764" s="15">
        <f t="shared" si="217"/>
        <v>42370.007766203707</v>
      </c>
      <c r="T2764" s="15">
        <f t="shared" si="218"/>
        <v>42398.981944444444</v>
      </c>
      <c r="U2764">
        <f t="shared" si="219"/>
        <v>2016</v>
      </c>
    </row>
    <row r="2765" spans="1:21" ht="48" x14ac:dyDescent="0.2">
      <c r="A2765">
        <v>2856</v>
      </c>
      <c r="B2765" s="3" t="s">
        <v>2856</v>
      </c>
      <c r="C2765" s="3" t="s">
        <v>6966</v>
      </c>
      <c r="D2765" s="6">
        <v>3000</v>
      </c>
      <c r="E2765" s="8">
        <v>146</v>
      </c>
      <c r="F2765" t="s">
        <v>8220</v>
      </c>
      <c r="G2765" t="s">
        <v>8223</v>
      </c>
      <c r="H2765" t="s">
        <v>8245</v>
      </c>
      <c r="I2765">
        <v>1439069640</v>
      </c>
      <c r="J2765">
        <v>1433897647</v>
      </c>
      <c r="K2765" t="b">
        <v>0</v>
      </c>
      <c r="L2765">
        <v>6</v>
      </c>
      <c r="M2765" t="b">
        <v>0</v>
      </c>
      <c r="N2765" t="s">
        <v>8269</v>
      </c>
      <c r="O2765">
        <f t="shared" si="215"/>
        <v>5</v>
      </c>
      <c r="P2765">
        <f t="shared" si="216"/>
        <v>24.33</v>
      </c>
      <c r="Q2765" s="11" t="s">
        <v>8315</v>
      </c>
      <c r="R2765" t="s">
        <v>8316</v>
      </c>
      <c r="S2765" s="15">
        <f t="shared" si="217"/>
        <v>42165.037581018521</v>
      </c>
      <c r="T2765" s="15">
        <f t="shared" si="218"/>
        <v>42224.898611111115</v>
      </c>
      <c r="U2765">
        <f t="shared" si="219"/>
        <v>2015</v>
      </c>
    </row>
    <row r="2766" spans="1:21" ht="48" x14ac:dyDescent="0.2">
      <c r="A2766">
        <v>2860</v>
      </c>
      <c r="B2766" s="3" t="s">
        <v>2860</v>
      </c>
      <c r="C2766" s="3" t="s">
        <v>6970</v>
      </c>
      <c r="D2766" s="6">
        <v>4000</v>
      </c>
      <c r="E2766" s="8">
        <v>266</v>
      </c>
      <c r="F2766" t="s">
        <v>8220</v>
      </c>
      <c r="G2766" t="s">
        <v>8223</v>
      </c>
      <c r="H2766" t="s">
        <v>8245</v>
      </c>
      <c r="I2766">
        <v>1466363576</v>
      </c>
      <c r="J2766">
        <v>1461179576</v>
      </c>
      <c r="K2766" t="b">
        <v>0</v>
      </c>
      <c r="L2766">
        <v>9</v>
      </c>
      <c r="M2766" t="b">
        <v>0</v>
      </c>
      <c r="N2766" t="s">
        <v>8269</v>
      </c>
      <c r="O2766">
        <f t="shared" si="215"/>
        <v>7</v>
      </c>
      <c r="P2766">
        <f t="shared" si="216"/>
        <v>29.56</v>
      </c>
      <c r="Q2766" s="11" t="s">
        <v>8315</v>
      </c>
      <c r="R2766" t="s">
        <v>8316</v>
      </c>
      <c r="S2766" s="15">
        <f t="shared" si="217"/>
        <v>42480.800648148142</v>
      </c>
      <c r="T2766" s="15">
        <f t="shared" si="218"/>
        <v>42540.800648148142</v>
      </c>
      <c r="U2766">
        <f t="shared" si="219"/>
        <v>2016</v>
      </c>
    </row>
    <row r="2767" spans="1:21" ht="48" x14ac:dyDescent="0.2">
      <c r="A2767">
        <v>2862</v>
      </c>
      <c r="B2767" s="3" t="s">
        <v>2862</v>
      </c>
      <c r="C2767" s="3" t="s">
        <v>6972</v>
      </c>
      <c r="D2767" s="6">
        <v>12700</v>
      </c>
      <c r="E2767" s="8">
        <v>55</v>
      </c>
      <c r="F2767" t="s">
        <v>8220</v>
      </c>
      <c r="G2767" t="s">
        <v>8223</v>
      </c>
      <c r="H2767" t="s">
        <v>8245</v>
      </c>
      <c r="I2767">
        <v>1403636229</v>
      </c>
      <c r="J2767">
        <v>1401044229</v>
      </c>
      <c r="K2767" t="b">
        <v>0</v>
      </c>
      <c r="L2767">
        <v>3</v>
      </c>
      <c r="M2767" t="b">
        <v>0</v>
      </c>
      <c r="N2767" t="s">
        <v>8269</v>
      </c>
      <c r="O2767">
        <f t="shared" si="215"/>
        <v>0</v>
      </c>
      <c r="P2767">
        <f t="shared" si="216"/>
        <v>18.329999999999998</v>
      </c>
      <c r="Q2767" s="11" t="s">
        <v>8315</v>
      </c>
      <c r="R2767" t="s">
        <v>8316</v>
      </c>
      <c r="S2767" s="15">
        <f t="shared" si="217"/>
        <v>41784.789687500001</v>
      </c>
      <c r="T2767" s="15">
        <f t="shared" si="218"/>
        <v>41814.789687500001</v>
      </c>
      <c r="U2767">
        <f t="shared" si="219"/>
        <v>2014</v>
      </c>
    </row>
    <row r="2768" spans="1:21" ht="48" x14ac:dyDescent="0.2">
      <c r="A2768">
        <v>2863</v>
      </c>
      <c r="B2768" s="3" t="s">
        <v>2863</v>
      </c>
      <c r="C2768" s="3" t="s">
        <v>6973</v>
      </c>
      <c r="D2768" s="6">
        <v>50000</v>
      </c>
      <c r="E2768" s="8">
        <v>20</v>
      </c>
      <c r="F2768" t="s">
        <v>8220</v>
      </c>
      <c r="G2768" t="s">
        <v>8223</v>
      </c>
      <c r="H2768" t="s">
        <v>8245</v>
      </c>
      <c r="I2768">
        <v>1410279123</v>
      </c>
      <c r="J2768">
        <v>1405095123</v>
      </c>
      <c r="K2768" t="b">
        <v>0</v>
      </c>
      <c r="L2768">
        <v>1</v>
      </c>
      <c r="M2768" t="b">
        <v>0</v>
      </c>
      <c r="N2768" t="s">
        <v>8269</v>
      </c>
      <c r="O2768">
        <f t="shared" si="215"/>
        <v>0</v>
      </c>
      <c r="P2768">
        <f t="shared" si="216"/>
        <v>20</v>
      </c>
      <c r="Q2768" s="11" t="s">
        <v>8315</v>
      </c>
      <c r="R2768" t="s">
        <v>8316</v>
      </c>
      <c r="S2768" s="15">
        <f t="shared" si="217"/>
        <v>41831.675034722226</v>
      </c>
      <c r="T2768" s="15">
        <f t="shared" si="218"/>
        <v>41891.675034722226</v>
      </c>
      <c r="U2768">
        <f t="shared" si="219"/>
        <v>2014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2865</v>
      </c>
      <c r="B2770" s="3" t="s">
        <v>2865</v>
      </c>
      <c r="C2770" s="3" t="s">
        <v>6975</v>
      </c>
      <c r="D2770" s="6">
        <v>2888</v>
      </c>
      <c r="E2770" s="8">
        <v>0</v>
      </c>
      <c r="F2770" t="s">
        <v>8220</v>
      </c>
      <c r="G2770" t="s">
        <v>8223</v>
      </c>
      <c r="H2770" t="s">
        <v>8245</v>
      </c>
      <c r="I2770">
        <v>1420512259</v>
      </c>
      <c r="J2770">
        <v>1415328259</v>
      </c>
      <c r="K2770" t="b">
        <v>0</v>
      </c>
      <c r="L2770">
        <v>0</v>
      </c>
      <c r="M2770" t="b">
        <v>0</v>
      </c>
      <c r="N2770" t="s">
        <v>8269</v>
      </c>
      <c r="O2770">
        <f t="shared" si="215"/>
        <v>0</v>
      </c>
      <c r="P2770">
        <f t="shared" si="216"/>
        <v>0</v>
      </c>
      <c r="Q2770" s="11" t="s">
        <v>8315</v>
      </c>
      <c r="R2770" t="s">
        <v>8316</v>
      </c>
      <c r="S2770" s="15">
        <f t="shared" si="217"/>
        <v>41950.114108796297</v>
      </c>
      <c r="T2770" s="15">
        <f t="shared" si="218"/>
        <v>42010.114108796297</v>
      </c>
      <c r="U2770">
        <f t="shared" si="219"/>
        <v>2014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2866</v>
      </c>
      <c r="B2772" s="3" t="s">
        <v>2866</v>
      </c>
      <c r="C2772" s="3" t="s">
        <v>6976</v>
      </c>
      <c r="D2772" s="6">
        <v>5000</v>
      </c>
      <c r="E2772" s="8">
        <v>45</v>
      </c>
      <c r="F2772" t="s">
        <v>8220</v>
      </c>
      <c r="G2772" t="s">
        <v>8223</v>
      </c>
      <c r="H2772" t="s">
        <v>8245</v>
      </c>
      <c r="I2772">
        <v>1476482400</v>
      </c>
      <c r="J2772">
        <v>1473893721</v>
      </c>
      <c r="K2772" t="b">
        <v>0</v>
      </c>
      <c r="L2772">
        <v>2</v>
      </c>
      <c r="M2772" t="b">
        <v>0</v>
      </c>
      <c r="N2772" t="s">
        <v>8269</v>
      </c>
      <c r="O2772">
        <f t="shared" si="215"/>
        <v>1</v>
      </c>
      <c r="P2772">
        <f t="shared" si="216"/>
        <v>22.5</v>
      </c>
      <c r="Q2772" s="11" t="s">
        <v>8315</v>
      </c>
      <c r="R2772" t="s">
        <v>8316</v>
      </c>
      <c r="S2772" s="15">
        <f t="shared" si="217"/>
        <v>42627.955104166671</v>
      </c>
      <c r="T2772" s="15">
        <f t="shared" si="218"/>
        <v>42657.916666666672</v>
      </c>
      <c r="U2772">
        <f t="shared" si="219"/>
        <v>2016</v>
      </c>
    </row>
    <row r="2773" spans="1:21" ht="48" x14ac:dyDescent="0.2">
      <c r="A2773">
        <v>2867</v>
      </c>
      <c r="B2773" s="3" t="s">
        <v>2867</v>
      </c>
      <c r="C2773" s="3" t="s">
        <v>6977</v>
      </c>
      <c r="D2773" s="6">
        <v>2500</v>
      </c>
      <c r="E2773" s="8">
        <v>504</v>
      </c>
      <c r="F2773" t="s">
        <v>8220</v>
      </c>
      <c r="G2773" t="s">
        <v>8223</v>
      </c>
      <c r="H2773" t="s">
        <v>8245</v>
      </c>
      <c r="I2773">
        <v>1467604800</v>
      </c>
      <c r="J2773">
        <v>1465533672</v>
      </c>
      <c r="K2773" t="b">
        <v>0</v>
      </c>
      <c r="L2773">
        <v>10</v>
      </c>
      <c r="M2773" t="b">
        <v>0</v>
      </c>
      <c r="N2773" t="s">
        <v>8269</v>
      </c>
      <c r="O2773">
        <f t="shared" si="215"/>
        <v>20</v>
      </c>
      <c r="P2773">
        <f t="shared" si="216"/>
        <v>50.4</v>
      </c>
      <c r="Q2773" s="11" t="s">
        <v>8315</v>
      </c>
      <c r="R2773" t="s">
        <v>8316</v>
      </c>
      <c r="S2773" s="15">
        <f t="shared" si="217"/>
        <v>42531.195277777777</v>
      </c>
      <c r="T2773" s="15">
        <f t="shared" si="218"/>
        <v>42555.166666666672</v>
      </c>
      <c r="U2773">
        <f t="shared" si="219"/>
        <v>2016</v>
      </c>
    </row>
    <row r="2774" spans="1:21" ht="48" x14ac:dyDescent="0.2">
      <c r="A2774">
        <v>2868</v>
      </c>
      <c r="B2774" s="3" t="s">
        <v>2868</v>
      </c>
      <c r="C2774" s="3" t="s">
        <v>6978</v>
      </c>
      <c r="D2774" s="6">
        <v>15000</v>
      </c>
      <c r="E2774" s="8">
        <v>6301.76</v>
      </c>
      <c r="F2774" t="s">
        <v>8220</v>
      </c>
      <c r="G2774" t="s">
        <v>8223</v>
      </c>
      <c r="H2774" t="s">
        <v>8245</v>
      </c>
      <c r="I2774">
        <v>1475697054</v>
      </c>
      <c r="J2774">
        <v>1473105054</v>
      </c>
      <c r="K2774" t="b">
        <v>0</v>
      </c>
      <c r="L2774">
        <v>60</v>
      </c>
      <c r="M2774" t="b">
        <v>0</v>
      </c>
      <c r="N2774" t="s">
        <v>8269</v>
      </c>
      <c r="O2774">
        <f t="shared" si="215"/>
        <v>42</v>
      </c>
      <c r="P2774">
        <f t="shared" si="216"/>
        <v>105.03</v>
      </c>
      <c r="Q2774" s="11" t="s">
        <v>8315</v>
      </c>
      <c r="R2774" t="s">
        <v>8316</v>
      </c>
      <c r="S2774" s="15">
        <f t="shared" si="217"/>
        <v>42618.827013888891</v>
      </c>
      <c r="T2774" s="15">
        <f t="shared" si="218"/>
        <v>42648.827013888891</v>
      </c>
      <c r="U2774">
        <f t="shared" si="219"/>
        <v>2016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2869</v>
      </c>
      <c r="B2776" s="3" t="s">
        <v>2869</v>
      </c>
      <c r="C2776" s="3" t="s">
        <v>6979</v>
      </c>
      <c r="D2776" s="6">
        <v>20000</v>
      </c>
      <c r="E2776" s="8">
        <v>177</v>
      </c>
      <c r="F2776" t="s">
        <v>8220</v>
      </c>
      <c r="G2776" t="s">
        <v>8223</v>
      </c>
      <c r="H2776" t="s">
        <v>8245</v>
      </c>
      <c r="I2776">
        <v>1468937681</v>
      </c>
      <c r="J2776">
        <v>1466345681</v>
      </c>
      <c r="K2776" t="b">
        <v>0</v>
      </c>
      <c r="L2776">
        <v>5</v>
      </c>
      <c r="M2776" t="b">
        <v>0</v>
      </c>
      <c r="N2776" t="s">
        <v>8269</v>
      </c>
      <c r="O2776">
        <f t="shared" si="215"/>
        <v>1</v>
      </c>
      <c r="P2776">
        <f t="shared" si="216"/>
        <v>35.4</v>
      </c>
      <c r="Q2776" s="11" t="s">
        <v>8315</v>
      </c>
      <c r="R2776" t="s">
        <v>8316</v>
      </c>
      <c r="S2776" s="15">
        <f t="shared" si="217"/>
        <v>42540.593530092592</v>
      </c>
      <c r="T2776" s="15">
        <f t="shared" si="218"/>
        <v>42570.593530092592</v>
      </c>
      <c r="U2776">
        <f t="shared" si="219"/>
        <v>2016</v>
      </c>
    </row>
    <row r="2777" spans="1:21" ht="48" x14ac:dyDescent="0.2">
      <c r="A2777">
        <v>2870</v>
      </c>
      <c r="B2777" s="3" t="s">
        <v>2870</v>
      </c>
      <c r="C2777" s="3" t="s">
        <v>6980</v>
      </c>
      <c r="D2777" s="6">
        <v>5000</v>
      </c>
      <c r="E2777" s="8">
        <v>750</v>
      </c>
      <c r="F2777" t="s">
        <v>8220</v>
      </c>
      <c r="G2777" t="s">
        <v>8223</v>
      </c>
      <c r="H2777" t="s">
        <v>8245</v>
      </c>
      <c r="I2777">
        <v>1400301165</v>
      </c>
      <c r="J2777">
        <v>1397709165</v>
      </c>
      <c r="K2777" t="b">
        <v>0</v>
      </c>
      <c r="L2777">
        <v>9</v>
      </c>
      <c r="M2777" t="b">
        <v>0</v>
      </c>
      <c r="N2777" t="s">
        <v>8269</v>
      </c>
      <c r="O2777">
        <f t="shared" si="215"/>
        <v>15</v>
      </c>
      <c r="P2777">
        <f t="shared" si="216"/>
        <v>83.33</v>
      </c>
      <c r="Q2777" s="11" t="s">
        <v>8315</v>
      </c>
      <c r="R2777" t="s">
        <v>8316</v>
      </c>
      <c r="S2777" s="15">
        <f t="shared" si="217"/>
        <v>41746.189409722225</v>
      </c>
      <c r="T2777" s="15">
        <f t="shared" si="218"/>
        <v>41776.189409722225</v>
      </c>
      <c r="U2777">
        <f t="shared" si="219"/>
        <v>2014</v>
      </c>
    </row>
    <row r="2778" spans="1:21" ht="48" x14ac:dyDescent="0.2">
      <c r="A2778">
        <v>2871</v>
      </c>
      <c r="B2778" s="3" t="s">
        <v>2871</v>
      </c>
      <c r="C2778" s="3" t="s">
        <v>6981</v>
      </c>
      <c r="D2778" s="6">
        <v>10000</v>
      </c>
      <c r="E2778" s="8">
        <v>467</v>
      </c>
      <c r="F2778" t="s">
        <v>8220</v>
      </c>
      <c r="G2778" t="s">
        <v>8223</v>
      </c>
      <c r="H2778" t="s">
        <v>8245</v>
      </c>
      <c r="I2778">
        <v>1419183813</v>
      </c>
      <c r="J2778">
        <v>1417455813</v>
      </c>
      <c r="K2778" t="b">
        <v>0</v>
      </c>
      <c r="L2778">
        <v>13</v>
      </c>
      <c r="M2778" t="b">
        <v>0</v>
      </c>
      <c r="N2778" t="s">
        <v>8269</v>
      </c>
      <c r="O2778">
        <f t="shared" si="215"/>
        <v>5</v>
      </c>
      <c r="P2778">
        <f t="shared" si="216"/>
        <v>35.92</v>
      </c>
      <c r="Q2778" s="11" t="s">
        <v>8315</v>
      </c>
      <c r="R2778" t="s">
        <v>8316</v>
      </c>
      <c r="S2778" s="15">
        <f t="shared" si="217"/>
        <v>41974.738576388889</v>
      </c>
      <c r="T2778" s="15">
        <f t="shared" si="218"/>
        <v>41994.738576388889</v>
      </c>
      <c r="U2778">
        <f t="shared" si="219"/>
        <v>2014</v>
      </c>
    </row>
    <row r="2779" spans="1:21" ht="32" x14ac:dyDescent="0.2">
      <c r="A2779">
        <v>2872</v>
      </c>
      <c r="B2779" s="3" t="s">
        <v>2872</v>
      </c>
      <c r="C2779" s="3" t="s">
        <v>6982</v>
      </c>
      <c r="D2779" s="6">
        <v>3000</v>
      </c>
      <c r="E2779" s="8">
        <v>0</v>
      </c>
      <c r="F2779" t="s">
        <v>8220</v>
      </c>
      <c r="G2779" t="s">
        <v>8223</v>
      </c>
      <c r="H2779" t="s">
        <v>8245</v>
      </c>
      <c r="I2779">
        <v>1434768438</v>
      </c>
      <c r="J2779">
        <v>1429584438</v>
      </c>
      <c r="K2779" t="b">
        <v>0</v>
      </c>
      <c r="L2779">
        <v>0</v>
      </c>
      <c r="M2779" t="b">
        <v>0</v>
      </c>
      <c r="N2779" t="s">
        <v>8269</v>
      </c>
      <c r="O2779">
        <f t="shared" si="215"/>
        <v>0</v>
      </c>
      <c r="P2779">
        <f t="shared" si="216"/>
        <v>0</v>
      </c>
      <c r="Q2779" s="11" t="s">
        <v>8315</v>
      </c>
      <c r="R2779" t="s">
        <v>8316</v>
      </c>
      <c r="S2779" s="15">
        <f t="shared" si="217"/>
        <v>42115.11618055556</v>
      </c>
      <c r="T2779" s="15">
        <f t="shared" si="218"/>
        <v>42175.11618055556</v>
      </c>
      <c r="U2779">
        <f t="shared" si="219"/>
        <v>2015</v>
      </c>
    </row>
    <row r="2780" spans="1:21" ht="48" x14ac:dyDescent="0.2">
      <c r="A2780">
        <v>2873</v>
      </c>
      <c r="B2780" s="3" t="s">
        <v>2873</v>
      </c>
      <c r="C2780" s="3" t="s">
        <v>6983</v>
      </c>
      <c r="D2780" s="6">
        <v>2500</v>
      </c>
      <c r="E2780" s="8">
        <v>953</v>
      </c>
      <c r="F2780" t="s">
        <v>8220</v>
      </c>
      <c r="G2780" t="s">
        <v>8223</v>
      </c>
      <c r="H2780" t="s">
        <v>8245</v>
      </c>
      <c r="I2780">
        <v>1422473831</v>
      </c>
      <c r="J2780">
        <v>1419881831</v>
      </c>
      <c r="K2780" t="b">
        <v>0</v>
      </c>
      <c r="L2780">
        <v>8</v>
      </c>
      <c r="M2780" t="b">
        <v>0</v>
      </c>
      <c r="N2780" t="s">
        <v>8269</v>
      </c>
      <c r="O2780">
        <f t="shared" si="215"/>
        <v>38</v>
      </c>
      <c r="P2780">
        <f t="shared" si="216"/>
        <v>119.13</v>
      </c>
      <c r="Q2780" s="11" t="s">
        <v>8315</v>
      </c>
      <c r="R2780" t="s">
        <v>8316</v>
      </c>
      <c r="S2780" s="15">
        <f t="shared" si="217"/>
        <v>42002.817488425921</v>
      </c>
      <c r="T2780" s="15">
        <f t="shared" si="218"/>
        <v>42032.817488425921</v>
      </c>
      <c r="U2780">
        <f t="shared" si="219"/>
        <v>2014</v>
      </c>
    </row>
    <row r="2781" spans="1:21" ht="48" x14ac:dyDescent="0.2">
      <c r="A2781">
        <v>2874</v>
      </c>
      <c r="B2781" s="3" t="s">
        <v>2874</v>
      </c>
      <c r="C2781" s="3" t="s">
        <v>6984</v>
      </c>
      <c r="D2781" s="6">
        <v>5000</v>
      </c>
      <c r="E2781" s="8">
        <v>271</v>
      </c>
      <c r="F2781" t="s">
        <v>8220</v>
      </c>
      <c r="G2781" t="s">
        <v>8223</v>
      </c>
      <c r="H2781" t="s">
        <v>8245</v>
      </c>
      <c r="I2781">
        <v>1484684186</v>
      </c>
      <c r="J2781">
        <v>1482092186</v>
      </c>
      <c r="K2781" t="b">
        <v>0</v>
      </c>
      <c r="L2781">
        <v>3</v>
      </c>
      <c r="M2781" t="b">
        <v>0</v>
      </c>
      <c r="N2781" t="s">
        <v>8269</v>
      </c>
      <c r="O2781">
        <f t="shared" si="215"/>
        <v>5</v>
      </c>
      <c r="P2781">
        <f t="shared" si="216"/>
        <v>90.33</v>
      </c>
      <c r="Q2781" s="11" t="s">
        <v>8315</v>
      </c>
      <c r="R2781" t="s">
        <v>8316</v>
      </c>
      <c r="S2781" s="15">
        <f t="shared" si="217"/>
        <v>42722.84474537037</v>
      </c>
      <c r="T2781" s="15">
        <f t="shared" si="218"/>
        <v>42752.84474537037</v>
      </c>
      <c r="U2781">
        <f t="shared" si="219"/>
        <v>2016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8" x14ac:dyDescent="0.2">
      <c r="A2783">
        <v>2875</v>
      </c>
      <c r="B2783" s="3" t="s">
        <v>2875</v>
      </c>
      <c r="C2783" s="3" t="s">
        <v>6985</v>
      </c>
      <c r="D2783" s="6">
        <v>20000</v>
      </c>
      <c r="E2783" s="8">
        <v>7</v>
      </c>
      <c r="F2783" t="s">
        <v>8220</v>
      </c>
      <c r="G2783" t="s">
        <v>8223</v>
      </c>
      <c r="H2783" t="s">
        <v>8245</v>
      </c>
      <c r="I2783">
        <v>1462417493</v>
      </c>
      <c r="J2783">
        <v>1459825493</v>
      </c>
      <c r="K2783" t="b">
        <v>0</v>
      </c>
      <c r="L2783">
        <v>3</v>
      </c>
      <c r="M2783" t="b">
        <v>0</v>
      </c>
      <c r="N2783" t="s">
        <v>8269</v>
      </c>
      <c r="O2783">
        <f t="shared" si="215"/>
        <v>0</v>
      </c>
      <c r="P2783">
        <f t="shared" si="216"/>
        <v>2.33</v>
      </c>
      <c r="Q2783" s="11" t="s">
        <v>8315</v>
      </c>
      <c r="R2783" t="s">
        <v>8316</v>
      </c>
      <c r="S2783" s="15">
        <f t="shared" si="217"/>
        <v>42465.128391203703</v>
      </c>
      <c r="T2783" s="15">
        <f t="shared" si="218"/>
        <v>42495.128391203703</v>
      </c>
      <c r="U2783">
        <f t="shared" si="219"/>
        <v>2016</v>
      </c>
    </row>
    <row r="2784" spans="1:21" ht="48" x14ac:dyDescent="0.2">
      <c r="A2784">
        <v>2876</v>
      </c>
      <c r="B2784" s="3" t="s">
        <v>2876</v>
      </c>
      <c r="C2784" s="3" t="s">
        <v>6986</v>
      </c>
      <c r="D2784" s="6">
        <v>150000</v>
      </c>
      <c r="E2784" s="8">
        <v>0</v>
      </c>
      <c r="F2784" t="s">
        <v>8220</v>
      </c>
      <c r="G2784" t="s">
        <v>8223</v>
      </c>
      <c r="H2784" t="s">
        <v>8245</v>
      </c>
      <c r="I2784">
        <v>1437069079</v>
      </c>
      <c r="J2784">
        <v>1434477079</v>
      </c>
      <c r="K2784" t="b">
        <v>0</v>
      </c>
      <c r="L2784">
        <v>0</v>
      </c>
      <c r="M2784" t="b">
        <v>0</v>
      </c>
      <c r="N2784" t="s">
        <v>8269</v>
      </c>
      <c r="O2784">
        <f t="shared" si="215"/>
        <v>0</v>
      </c>
      <c r="P2784">
        <f t="shared" si="216"/>
        <v>0</v>
      </c>
      <c r="Q2784" s="11" t="s">
        <v>8315</v>
      </c>
      <c r="R2784" t="s">
        <v>8316</v>
      </c>
      <c r="S2784" s="15">
        <f t="shared" si="217"/>
        <v>42171.743969907402</v>
      </c>
      <c r="T2784" s="15">
        <f t="shared" si="218"/>
        <v>42201.743969907402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2877</v>
      </c>
      <c r="B2786" s="3" t="s">
        <v>2877</v>
      </c>
      <c r="C2786" s="3" t="s">
        <v>6987</v>
      </c>
      <c r="D2786" s="6">
        <v>6000</v>
      </c>
      <c r="E2786" s="8">
        <v>650</v>
      </c>
      <c r="F2786" t="s">
        <v>8220</v>
      </c>
      <c r="G2786" t="s">
        <v>8223</v>
      </c>
      <c r="H2786" t="s">
        <v>8245</v>
      </c>
      <c r="I2786">
        <v>1480525200</v>
      </c>
      <c r="J2786">
        <v>1477781724</v>
      </c>
      <c r="K2786" t="b">
        <v>0</v>
      </c>
      <c r="L2786">
        <v>6</v>
      </c>
      <c r="M2786" t="b">
        <v>0</v>
      </c>
      <c r="N2786" t="s">
        <v>8269</v>
      </c>
      <c r="O2786">
        <f t="shared" ref="O2786:O2849" si="220">ROUND(E2786/D2786*100,0)</f>
        <v>11</v>
      </c>
      <c r="P2786">
        <f t="shared" ref="P2786:P2849" si="221">IFERROR(ROUND(E2786/L2786,2),0)</f>
        <v>108.33</v>
      </c>
      <c r="Q2786" s="11" t="s">
        <v>8315</v>
      </c>
      <c r="R2786" t="s">
        <v>8316</v>
      </c>
      <c r="S2786" s="15">
        <f t="shared" ref="S2786:S2849" si="222">(((J2786/60)/60)/24)+DATE(1970,1,1)</f>
        <v>42672.955138888887</v>
      </c>
      <c r="T2786" s="15">
        <f t="shared" ref="T2786:T2849" si="223">(((I2786/60)/60)/24)+DATE(1970,1,1)</f>
        <v>42704.708333333328</v>
      </c>
      <c r="U2786">
        <f t="shared" ref="U2786:U2849" si="224">YEAR(S:S)</f>
        <v>2016</v>
      </c>
    </row>
    <row r="2787" spans="1:21" ht="48" x14ac:dyDescent="0.2">
      <c r="A2787">
        <v>2879</v>
      </c>
      <c r="B2787" s="3" t="s">
        <v>2879</v>
      </c>
      <c r="C2787" s="3" t="s">
        <v>6989</v>
      </c>
      <c r="D2787" s="6">
        <v>11200</v>
      </c>
      <c r="E2787" s="8">
        <v>29</v>
      </c>
      <c r="F2787" t="s">
        <v>8220</v>
      </c>
      <c r="G2787" t="s">
        <v>8223</v>
      </c>
      <c r="H2787" t="s">
        <v>8245</v>
      </c>
      <c r="I2787">
        <v>1453310661</v>
      </c>
      <c r="J2787">
        <v>1450718661</v>
      </c>
      <c r="K2787" t="b">
        <v>0</v>
      </c>
      <c r="L2787">
        <v>1</v>
      </c>
      <c r="M2787" t="b">
        <v>0</v>
      </c>
      <c r="N2787" t="s">
        <v>8269</v>
      </c>
      <c r="O2787">
        <f t="shared" si="220"/>
        <v>0</v>
      </c>
      <c r="P2787">
        <f t="shared" si="221"/>
        <v>29</v>
      </c>
      <c r="Q2787" s="11" t="s">
        <v>8315</v>
      </c>
      <c r="R2787" t="s">
        <v>8316</v>
      </c>
      <c r="S2787" s="15">
        <f t="shared" si="222"/>
        <v>42359.725243055553</v>
      </c>
      <c r="T2787" s="15">
        <f t="shared" si="223"/>
        <v>42389.725243055553</v>
      </c>
      <c r="U2787">
        <f t="shared" si="224"/>
        <v>2015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20"/>
        <v>118</v>
      </c>
      <c r="P2788">
        <f t="shared" si="221"/>
        <v>39.81</v>
      </c>
      <c r="Q2788" s="11" t="s">
        <v>8315</v>
      </c>
      <c r="R2788" t="s">
        <v>8316</v>
      </c>
      <c r="S2788" s="15">
        <f t="shared" si="222"/>
        <v>41815.569212962961</v>
      </c>
      <c r="T2788" s="15">
        <f t="shared" si="223"/>
        <v>41829.569212962961</v>
      </c>
      <c r="U2788">
        <f t="shared" si="224"/>
        <v>2014</v>
      </c>
    </row>
    <row r="2789" spans="1:21" ht="48" x14ac:dyDescent="0.2">
      <c r="A2789">
        <v>2880</v>
      </c>
      <c r="B2789" s="3" t="s">
        <v>2880</v>
      </c>
      <c r="C2789" s="3" t="s">
        <v>6990</v>
      </c>
      <c r="D2789" s="6">
        <v>12000</v>
      </c>
      <c r="E2789" s="8">
        <v>2800</v>
      </c>
      <c r="F2789" t="s">
        <v>8220</v>
      </c>
      <c r="G2789" t="s">
        <v>8223</v>
      </c>
      <c r="H2789" t="s">
        <v>8245</v>
      </c>
      <c r="I2789">
        <v>1440090300</v>
      </c>
      <c r="J2789">
        <v>1436305452</v>
      </c>
      <c r="K2789" t="b">
        <v>0</v>
      </c>
      <c r="L2789">
        <v>29</v>
      </c>
      <c r="M2789" t="b">
        <v>0</v>
      </c>
      <c r="N2789" t="s">
        <v>8269</v>
      </c>
      <c r="O2789">
        <f t="shared" si="220"/>
        <v>23</v>
      </c>
      <c r="P2789">
        <f t="shared" si="221"/>
        <v>96.55</v>
      </c>
      <c r="Q2789" s="11" t="s">
        <v>8315</v>
      </c>
      <c r="R2789" t="s">
        <v>8316</v>
      </c>
      <c r="S2789" s="15">
        <f t="shared" si="222"/>
        <v>42192.905694444446</v>
      </c>
      <c r="T2789" s="15">
        <f t="shared" si="223"/>
        <v>42236.711805555555</v>
      </c>
      <c r="U2789">
        <f t="shared" si="224"/>
        <v>2015</v>
      </c>
    </row>
    <row r="2790" spans="1:21" ht="48" x14ac:dyDescent="0.2">
      <c r="A2790">
        <v>2881</v>
      </c>
      <c r="B2790" s="3" t="s">
        <v>2881</v>
      </c>
      <c r="C2790" s="3" t="s">
        <v>6991</v>
      </c>
      <c r="D2790" s="6">
        <v>5500</v>
      </c>
      <c r="E2790" s="8">
        <v>0</v>
      </c>
      <c r="F2790" t="s">
        <v>8220</v>
      </c>
      <c r="G2790" t="s">
        <v>8223</v>
      </c>
      <c r="H2790" t="s">
        <v>8245</v>
      </c>
      <c r="I2790">
        <v>1417620036</v>
      </c>
      <c r="J2790">
        <v>1412432436</v>
      </c>
      <c r="K2790" t="b">
        <v>0</v>
      </c>
      <c r="L2790">
        <v>0</v>
      </c>
      <c r="M2790" t="b">
        <v>0</v>
      </c>
      <c r="N2790" t="s">
        <v>8269</v>
      </c>
      <c r="O2790">
        <f t="shared" si="220"/>
        <v>0</v>
      </c>
      <c r="P2790">
        <f t="shared" si="221"/>
        <v>0</v>
      </c>
      <c r="Q2790" s="11" t="s">
        <v>8315</v>
      </c>
      <c r="R2790" t="s">
        <v>8316</v>
      </c>
      <c r="S2790" s="15">
        <f t="shared" si="222"/>
        <v>41916.597638888888</v>
      </c>
      <c r="T2790" s="15">
        <f t="shared" si="223"/>
        <v>41976.639305555553</v>
      </c>
      <c r="U2790">
        <f t="shared" si="224"/>
        <v>2014</v>
      </c>
    </row>
    <row r="2791" spans="1:21" ht="48" x14ac:dyDescent="0.2">
      <c r="A2791">
        <v>2882</v>
      </c>
      <c r="B2791" s="3" t="s">
        <v>2882</v>
      </c>
      <c r="C2791" s="3" t="s">
        <v>6992</v>
      </c>
      <c r="D2791" s="6">
        <v>750</v>
      </c>
      <c r="E2791" s="8">
        <v>252</v>
      </c>
      <c r="F2791" t="s">
        <v>8220</v>
      </c>
      <c r="G2791" t="s">
        <v>8223</v>
      </c>
      <c r="H2791" t="s">
        <v>8245</v>
      </c>
      <c r="I2791">
        <v>1462112318</v>
      </c>
      <c r="J2791">
        <v>1459520318</v>
      </c>
      <c r="K2791" t="b">
        <v>0</v>
      </c>
      <c r="L2791">
        <v>4</v>
      </c>
      <c r="M2791" t="b">
        <v>0</v>
      </c>
      <c r="N2791" t="s">
        <v>8269</v>
      </c>
      <c r="O2791">
        <f t="shared" si="220"/>
        <v>34</v>
      </c>
      <c r="P2791">
        <f t="shared" si="221"/>
        <v>63</v>
      </c>
      <c r="Q2791" s="11" t="s">
        <v>8315</v>
      </c>
      <c r="R2791" t="s">
        <v>8316</v>
      </c>
      <c r="S2791" s="15">
        <f t="shared" si="222"/>
        <v>42461.596273148149</v>
      </c>
      <c r="T2791" s="15">
        <f t="shared" si="223"/>
        <v>42491.596273148149</v>
      </c>
      <c r="U2791">
        <f t="shared" si="224"/>
        <v>2016</v>
      </c>
    </row>
    <row r="2792" spans="1:21" ht="48" x14ac:dyDescent="0.2">
      <c r="A2792">
        <v>2883</v>
      </c>
      <c r="B2792" s="3" t="s">
        <v>2883</v>
      </c>
      <c r="C2792" s="3" t="s">
        <v>6993</v>
      </c>
      <c r="D2792" s="6">
        <v>10000</v>
      </c>
      <c r="E2792" s="8">
        <v>1908</v>
      </c>
      <c r="F2792" t="s">
        <v>8220</v>
      </c>
      <c r="G2792" t="s">
        <v>8223</v>
      </c>
      <c r="H2792" t="s">
        <v>8245</v>
      </c>
      <c r="I2792">
        <v>1454734740</v>
      </c>
      <c r="J2792">
        <v>1451684437</v>
      </c>
      <c r="K2792" t="b">
        <v>0</v>
      </c>
      <c r="L2792">
        <v>5</v>
      </c>
      <c r="M2792" t="b">
        <v>0</v>
      </c>
      <c r="N2792" t="s">
        <v>8269</v>
      </c>
      <c r="O2792">
        <f t="shared" si="220"/>
        <v>19</v>
      </c>
      <c r="P2792">
        <f t="shared" si="221"/>
        <v>381.6</v>
      </c>
      <c r="Q2792" s="11" t="s">
        <v>8315</v>
      </c>
      <c r="R2792" t="s">
        <v>8316</v>
      </c>
      <c r="S2792" s="15">
        <f t="shared" si="222"/>
        <v>42370.90320601852</v>
      </c>
      <c r="T2792" s="15">
        <f t="shared" si="223"/>
        <v>42406.207638888889</v>
      </c>
      <c r="U2792">
        <f t="shared" si="224"/>
        <v>2016</v>
      </c>
    </row>
    <row r="2793" spans="1:21" ht="32" x14ac:dyDescent="0.2">
      <c r="A2793">
        <v>2884</v>
      </c>
      <c r="B2793" s="3" t="s">
        <v>2884</v>
      </c>
      <c r="C2793" s="3" t="s">
        <v>6994</v>
      </c>
      <c r="D2793" s="6">
        <v>45000</v>
      </c>
      <c r="E2793" s="8">
        <v>185</v>
      </c>
      <c r="F2793" t="s">
        <v>8220</v>
      </c>
      <c r="G2793" t="s">
        <v>8223</v>
      </c>
      <c r="H2793" t="s">
        <v>8245</v>
      </c>
      <c r="I2793">
        <v>1417800435</v>
      </c>
      <c r="J2793">
        <v>1415208435</v>
      </c>
      <c r="K2793" t="b">
        <v>0</v>
      </c>
      <c r="L2793">
        <v>4</v>
      </c>
      <c r="M2793" t="b">
        <v>0</v>
      </c>
      <c r="N2793" t="s">
        <v>8269</v>
      </c>
      <c r="O2793">
        <f t="shared" si="220"/>
        <v>0</v>
      </c>
      <c r="P2793">
        <f t="shared" si="221"/>
        <v>46.25</v>
      </c>
      <c r="Q2793" s="11" t="s">
        <v>8315</v>
      </c>
      <c r="R2793" t="s">
        <v>8316</v>
      </c>
      <c r="S2793" s="15">
        <f t="shared" si="222"/>
        <v>41948.727256944447</v>
      </c>
      <c r="T2793" s="15">
        <f t="shared" si="223"/>
        <v>41978.727256944447</v>
      </c>
      <c r="U2793">
        <f t="shared" si="224"/>
        <v>2014</v>
      </c>
    </row>
    <row r="2794" spans="1:21" ht="32" x14ac:dyDescent="0.2">
      <c r="A2794">
        <v>2885</v>
      </c>
      <c r="B2794" s="3" t="s">
        <v>2885</v>
      </c>
      <c r="C2794" s="3" t="s">
        <v>6995</v>
      </c>
      <c r="D2794" s="6">
        <v>400</v>
      </c>
      <c r="E2794" s="8">
        <v>130</v>
      </c>
      <c r="F2794" t="s">
        <v>8220</v>
      </c>
      <c r="G2794" t="s">
        <v>8223</v>
      </c>
      <c r="H2794" t="s">
        <v>8245</v>
      </c>
      <c r="I2794">
        <v>1426294201</v>
      </c>
      <c r="J2794">
        <v>1423705801</v>
      </c>
      <c r="K2794" t="b">
        <v>0</v>
      </c>
      <c r="L2794">
        <v>5</v>
      </c>
      <c r="M2794" t="b">
        <v>0</v>
      </c>
      <c r="N2794" t="s">
        <v>8269</v>
      </c>
      <c r="O2794">
        <f t="shared" si="220"/>
        <v>33</v>
      </c>
      <c r="P2794">
        <f t="shared" si="221"/>
        <v>26</v>
      </c>
      <c r="Q2794" s="11" t="s">
        <v>8315</v>
      </c>
      <c r="R2794" t="s">
        <v>8316</v>
      </c>
      <c r="S2794" s="15">
        <f t="shared" si="222"/>
        <v>42047.07640046296</v>
      </c>
      <c r="T2794" s="15">
        <f t="shared" si="223"/>
        <v>42077.034733796296</v>
      </c>
      <c r="U2794">
        <f t="shared" si="224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0"/>
        <v>111</v>
      </c>
      <c r="P2795">
        <f t="shared" si="221"/>
        <v>151.46</v>
      </c>
      <c r="Q2795" s="11" t="s">
        <v>8315</v>
      </c>
      <c r="R2795" t="s">
        <v>8316</v>
      </c>
      <c r="S2795" s="15">
        <f t="shared" si="222"/>
        <v>42176.419039351851</v>
      </c>
      <c r="T2795" s="15">
        <f t="shared" si="223"/>
        <v>42206.419039351851</v>
      </c>
      <c r="U2795">
        <f t="shared" si="224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20"/>
        <v>150</v>
      </c>
      <c r="P2796">
        <f t="shared" si="221"/>
        <v>25</v>
      </c>
      <c r="Q2796" s="11" t="s">
        <v>8315</v>
      </c>
      <c r="R2796" t="s">
        <v>8316</v>
      </c>
      <c r="S2796" s="15">
        <f t="shared" si="222"/>
        <v>42416.691655092596</v>
      </c>
      <c r="T2796" s="15">
        <f t="shared" si="223"/>
        <v>42432.791666666672</v>
      </c>
      <c r="U2796">
        <f t="shared" si="224"/>
        <v>2016</v>
      </c>
    </row>
    <row r="2797" spans="1:21" ht="48" x14ac:dyDescent="0.2">
      <c r="A2797">
        <v>2886</v>
      </c>
      <c r="B2797" s="3" t="s">
        <v>2886</v>
      </c>
      <c r="C2797" s="3" t="s">
        <v>6996</v>
      </c>
      <c r="D2797" s="6">
        <v>200</v>
      </c>
      <c r="E2797" s="8">
        <v>10</v>
      </c>
      <c r="F2797" t="s">
        <v>8220</v>
      </c>
      <c r="G2797" t="s">
        <v>8223</v>
      </c>
      <c r="H2797" t="s">
        <v>8245</v>
      </c>
      <c r="I2797">
        <v>1442635140</v>
      </c>
      <c r="J2797">
        <v>1442243484</v>
      </c>
      <c r="K2797" t="b">
        <v>0</v>
      </c>
      <c r="L2797">
        <v>1</v>
      </c>
      <c r="M2797" t="b">
        <v>0</v>
      </c>
      <c r="N2797" t="s">
        <v>8269</v>
      </c>
      <c r="O2797">
        <f t="shared" si="220"/>
        <v>5</v>
      </c>
      <c r="P2797">
        <f t="shared" si="221"/>
        <v>10</v>
      </c>
      <c r="Q2797" s="11" t="s">
        <v>8315</v>
      </c>
      <c r="R2797" t="s">
        <v>8316</v>
      </c>
      <c r="S2797" s="15">
        <f t="shared" si="222"/>
        <v>42261.632916666669</v>
      </c>
      <c r="T2797" s="15">
        <f t="shared" si="223"/>
        <v>42266.165972222225</v>
      </c>
      <c r="U2797">
        <f t="shared" si="224"/>
        <v>2015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20"/>
        <v>116</v>
      </c>
      <c r="P2798">
        <f t="shared" si="221"/>
        <v>44</v>
      </c>
      <c r="Q2798" s="11" t="s">
        <v>8315</v>
      </c>
      <c r="R2798" t="s">
        <v>8316</v>
      </c>
      <c r="S2798" s="15">
        <f t="shared" si="222"/>
        <v>41795.528101851851</v>
      </c>
      <c r="T2798" s="15">
        <f t="shared" si="223"/>
        <v>41825.528101851851</v>
      </c>
      <c r="U2798">
        <f t="shared" si="224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20"/>
        <v>103</v>
      </c>
      <c r="P2799">
        <f t="shared" si="221"/>
        <v>87.36</v>
      </c>
      <c r="Q2799" s="11" t="s">
        <v>8315</v>
      </c>
      <c r="R2799" t="s">
        <v>8316</v>
      </c>
      <c r="S2799" s="15">
        <f t="shared" si="222"/>
        <v>41798.94027777778</v>
      </c>
      <c r="T2799" s="15">
        <f t="shared" si="223"/>
        <v>41828.94027777778</v>
      </c>
      <c r="U2799">
        <f t="shared" si="224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20"/>
        <v>101</v>
      </c>
      <c r="P2800">
        <f t="shared" si="221"/>
        <v>36.47</v>
      </c>
      <c r="Q2800" s="11" t="s">
        <v>8315</v>
      </c>
      <c r="R2800" t="s">
        <v>8316</v>
      </c>
      <c r="S2800" s="15">
        <f t="shared" si="222"/>
        <v>42201.675011574072</v>
      </c>
      <c r="T2800" s="15">
        <f t="shared" si="223"/>
        <v>42216.666666666672</v>
      </c>
      <c r="U2800">
        <f t="shared" si="224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20"/>
        <v>117</v>
      </c>
      <c r="P2801">
        <f t="shared" si="221"/>
        <v>44.86</v>
      </c>
      <c r="Q2801" s="11" t="s">
        <v>8315</v>
      </c>
      <c r="R2801" t="s">
        <v>8316</v>
      </c>
      <c r="S2801" s="15">
        <f t="shared" si="222"/>
        <v>42507.264699074076</v>
      </c>
      <c r="T2801" s="15">
        <f t="shared" si="223"/>
        <v>42538.666666666672</v>
      </c>
      <c r="U2801">
        <f t="shared" si="224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20"/>
        <v>133</v>
      </c>
      <c r="P2802">
        <f t="shared" si="221"/>
        <v>42.9</v>
      </c>
      <c r="Q2802" s="11" t="s">
        <v>8315</v>
      </c>
      <c r="R2802" t="s">
        <v>8316</v>
      </c>
      <c r="S2802" s="15">
        <f t="shared" si="222"/>
        <v>41948.552847222221</v>
      </c>
      <c r="T2802" s="15">
        <f t="shared" si="223"/>
        <v>42008.552847222221</v>
      </c>
      <c r="U2802">
        <f t="shared" si="224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0"/>
        <v>133</v>
      </c>
      <c r="P2803">
        <f t="shared" si="221"/>
        <v>51.23</v>
      </c>
      <c r="Q2803" s="11" t="s">
        <v>8315</v>
      </c>
      <c r="R2803" t="s">
        <v>8316</v>
      </c>
      <c r="S2803" s="15">
        <f t="shared" si="222"/>
        <v>41900.243159722224</v>
      </c>
      <c r="T2803" s="15">
        <f t="shared" si="223"/>
        <v>41922.458333333336</v>
      </c>
      <c r="U2803">
        <f t="shared" si="224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20"/>
        <v>102</v>
      </c>
      <c r="P2804">
        <f t="shared" si="221"/>
        <v>33.94</v>
      </c>
      <c r="Q2804" s="11" t="s">
        <v>8315</v>
      </c>
      <c r="R2804" t="s">
        <v>8316</v>
      </c>
      <c r="S2804" s="15">
        <f t="shared" si="222"/>
        <v>42192.64707175926</v>
      </c>
      <c r="T2804" s="15">
        <f t="shared" si="223"/>
        <v>42222.64707175926</v>
      </c>
      <c r="U2804">
        <f t="shared" si="224"/>
        <v>2015</v>
      </c>
    </row>
    <row r="2805" spans="1:21" ht="48" x14ac:dyDescent="0.2">
      <c r="A2805">
        <v>2887</v>
      </c>
      <c r="B2805" s="3" t="s">
        <v>2887</v>
      </c>
      <c r="C2805" s="3" t="s">
        <v>6997</v>
      </c>
      <c r="D2805" s="6">
        <v>3000</v>
      </c>
      <c r="E2805" s="8">
        <v>5</v>
      </c>
      <c r="F2805" t="s">
        <v>8220</v>
      </c>
      <c r="G2805" t="s">
        <v>8223</v>
      </c>
      <c r="H2805" t="s">
        <v>8245</v>
      </c>
      <c r="I2805">
        <v>1420971324</v>
      </c>
      <c r="J2805">
        <v>1418379324</v>
      </c>
      <c r="K2805" t="b">
        <v>0</v>
      </c>
      <c r="L2805">
        <v>1</v>
      </c>
      <c r="M2805" t="b">
        <v>0</v>
      </c>
      <c r="N2805" t="s">
        <v>8269</v>
      </c>
      <c r="O2805">
        <f t="shared" si="220"/>
        <v>0</v>
      </c>
      <c r="P2805">
        <f t="shared" si="221"/>
        <v>5</v>
      </c>
      <c r="Q2805" s="11" t="s">
        <v>8315</v>
      </c>
      <c r="R2805" t="s">
        <v>8316</v>
      </c>
      <c r="S2805" s="15">
        <f t="shared" si="222"/>
        <v>41985.427361111113</v>
      </c>
      <c r="T2805" s="15">
        <f t="shared" si="223"/>
        <v>42015.427361111113</v>
      </c>
      <c r="U2805">
        <f t="shared" si="224"/>
        <v>2014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20"/>
        <v>115</v>
      </c>
      <c r="P2806">
        <f t="shared" si="221"/>
        <v>50</v>
      </c>
      <c r="Q2806" s="11" t="s">
        <v>8315</v>
      </c>
      <c r="R2806" t="s">
        <v>8316</v>
      </c>
      <c r="S2806" s="15">
        <f t="shared" si="222"/>
        <v>41881.453587962962</v>
      </c>
      <c r="T2806" s="15">
        <f t="shared" si="223"/>
        <v>41911.453587962962</v>
      </c>
      <c r="U2806">
        <f t="shared" si="224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0"/>
        <v>110</v>
      </c>
      <c r="P2807">
        <f t="shared" si="221"/>
        <v>24.44</v>
      </c>
      <c r="Q2807" s="11" t="s">
        <v>8315</v>
      </c>
      <c r="R2807" t="s">
        <v>8316</v>
      </c>
      <c r="S2807" s="15">
        <f t="shared" si="222"/>
        <v>42213.505474537036</v>
      </c>
      <c r="T2807" s="15">
        <f t="shared" si="223"/>
        <v>42238.505474537036</v>
      </c>
      <c r="U2807">
        <f t="shared" si="224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20"/>
        <v>112</v>
      </c>
      <c r="P2808">
        <f t="shared" si="221"/>
        <v>44.25</v>
      </c>
      <c r="Q2808" s="11" t="s">
        <v>8315</v>
      </c>
      <c r="R2808" t="s">
        <v>8316</v>
      </c>
      <c r="S2808" s="15">
        <f t="shared" si="222"/>
        <v>42185.267245370371</v>
      </c>
      <c r="T2808" s="15">
        <f t="shared" si="223"/>
        <v>42221.458333333328</v>
      </c>
      <c r="U2808">
        <f t="shared" si="224"/>
        <v>2015</v>
      </c>
    </row>
    <row r="2809" spans="1:21" ht="48" x14ac:dyDescent="0.2">
      <c r="A2809">
        <v>2888</v>
      </c>
      <c r="B2809" s="3" t="s">
        <v>2888</v>
      </c>
      <c r="C2809" s="3" t="s">
        <v>6998</v>
      </c>
      <c r="D2809" s="6">
        <v>30000</v>
      </c>
      <c r="E2809" s="8">
        <v>0</v>
      </c>
      <c r="F2809" t="s">
        <v>8220</v>
      </c>
      <c r="G2809" t="s">
        <v>8223</v>
      </c>
      <c r="H2809" t="s">
        <v>8245</v>
      </c>
      <c r="I2809">
        <v>1413608340</v>
      </c>
      <c r="J2809">
        <v>1412945440</v>
      </c>
      <c r="K2809" t="b">
        <v>0</v>
      </c>
      <c r="L2809">
        <v>0</v>
      </c>
      <c r="M2809" t="b">
        <v>0</v>
      </c>
      <c r="N2809" t="s">
        <v>8269</v>
      </c>
      <c r="O2809">
        <f t="shared" si="220"/>
        <v>0</v>
      </c>
      <c r="P2809">
        <f t="shared" si="221"/>
        <v>0</v>
      </c>
      <c r="Q2809" s="11" t="s">
        <v>8315</v>
      </c>
      <c r="R2809" t="s">
        <v>8316</v>
      </c>
      <c r="S2809" s="15">
        <f t="shared" si="222"/>
        <v>41922.535185185188</v>
      </c>
      <c r="T2809" s="15">
        <f t="shared" si="223"/>
        <v>41930.207638888889</v>
      </c>
      <c r="U2809">
        <f t="shared" si="224"/>
        <v>2014</v>
      </c>
    </row>
    <row r="2810" spans="1:21" ht="48" x14ac:dyDescent="0.2">
      <c r="A2810">
        <v>2889</v>
      </c>
      <c r="B2810" s="3" t="s">
        <v>2889</v>
      </c>
      <c r="C2810" s="3" t="s">
        <v>6999</v>
      </c>
      <c r="D2810" s="6">
        <v>3000</v>
      </c>
      <c r="E2810" s="8">
        <v>1142</v>
      </c>
      <c r="F2810" t="s">
        <v>8220</v>
      </c>
      <c r="G2810" t="s">
        <v>8223</v>
      </c>
      <c r="H2810" t="s">
        <v>8245</v>
      </c>
      <c r="I2810">
        <v>1409344985</v>
      </c>
      <c r="J2810">
        <v>1406752985</v>
      </c>
      <c r="K2810" t="b">
        <v>0</v>
      </c>
      <c r="L2810">
        <v>14</v>
      </c>
      <c r="M2810" t="b">
        <v>0</v>
      </c>
      <c r="N2810" t="s">
        <v>8269</v>
      </c>
      <c r="O2810">
        <f t="shared" si="220"/>
        <v>38</v>
      </c>
      <c r="P2810">
        <f t="shared" si="221"/>
        <v>81.569999999999993</v>
      </c>
      <c r="Q2810" s="11" t="s">
        <v>8315</v>
      </c>
      <c r="R2810" t="s">
        <v>8316</v>
      </c>
      <c r="S2810" s="15">
        <f t="shared" si="222"/>
        <v>41850.863252314812</v>
      </c>
      <c r="T2810" s="15">
        <f t="shared" si="223"/>
        <v>41880.863252314812</v>
      </c>
      <c r="U2810">
        <f t="shared" si="224"/>
        <v>2014</v>
      </c>
    </row>
    <row r="2811" spans="1:21" ht="48" x14ac:dyDescent="0.2">
      <c r="A2811">
        <v>2890</v>
      </c>
      <c r="B2811" s="3" t="s">
        <v>2890</v>
      </c>
      <c r="C2811" s="3" t="s">
        <v>7000</v>
      </c>
      <c r="D2811" s="6">
        <v>2000</v>
      </c>
      <c r="E2811" s="8">
        <v>21</v>
      </c>
      <c r="F2811" t="s">
        <v>8220</v>
      </c>
      <c r="G2811" t="s">
        <v>8223</v>
      </c>
      <c r="H2811" t="s">
        <v>8245</v>
      </c>
      <c r="I2811">
        <v>1407553200</v>
      </c>
      <c r="J2811">
        <v>1405100992</v>
      </c>
      <c r="K2811" t="b">
        <v>0</v>
      </c>
      <c r="L2811">
        <v>3</v>
      </c>
      <c r="M2811" t="b">
        <v>0</v>
      </c>
      <c r="N2811" t="s">
        <v>8269</v>
      </c>
      <c r="O2811">
        <f t="shared" si="220"/>
        <v>1</v>
      </c>
      <c r="P2811">
        <f t="shared" si="221"/>
        <v>7</v>
      </c>
      <c r="Q2811" s="11" t="s">
        <v>8315</v>
      </c>
      <c r="R2811" t="s">
        <v>8316</v>
      </c>
      <c r="S2811" s="15">
        <f t="shared" si="222"/>
        <v>41831.742962962962</v>
      </c>
      <c r="T2811" s="15">
        <f t="shared" si="223"/>
        <v>41860.125</v>
      </c>
      <c r="U2811">
        <f t="shared" si="224"/>
        <v>2014</v>
      </c>
    </row>
    <row r="2812" spans="1:21" ht="48" x14ac:dyDescent="0.2">
      <c r="A2812">
        <v>2891</v>
      </c>
      <c r="B2812" s="3" t="s">
        <v>2891</v>
      </c>
      <c r="C2812" s="3" t="s">
        <v>7001</v>
      </c>
      <c r="D2812" s="6">
        <v>10000</v>
      </c>
      <c r="E2812" s="8">
        <v>273</v>
      </c>
      <c r="F2812" t="s">
        <v>8220</v>
      </c>
      <c r="G2812" t="s">
        <v>8223</v>
      </c>
      <c r="H2812" t="s">
        <v>8245</v>
      </c>
      <c r="I2812">
        <v>1460751128</v>
      </c>
      <c r="J2812">
        <v>1455570728</v>
      </c>
      <c r="K2812" t="b">
        <v>0</v>
      </c>
      <c r="L2812">
        <v>10</v>
      </c>
      <c r="M2812" t="b">
        <v>0</v>
      </c>
      <c r="N2812" t="s">
        <v>8269</v>
      </c>
      <c r="O2812">
        <f t="shared" si="220"/>
        <v>3</v>
      </c>
      <c r="P2812">
        <f t="shared" si="221"/>
        <v>27.3</v>
      </c>
      <c r="Q2812" s="11" t="s">
        <v>8315</v>
      </c>
      <c r="R2812" t="s">
        <v>8316</v>
      </c>
      <c r="S2812" s="15">
        <f t="shared" si="222"/>
        <v>42415.883425925931</v>
      </c>
      <c r="T2812" s="15">
        <f t="shared" si="223"/>
        <v>42475.84175925926</v>
      </c>
      <c r="U2812">
        <f t="shared" si="224"/>
        <v>2016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0"/>
        <v>100</v>
      </c>
      <c r="P2813">
        <f t="shared" si="221"/>
        <v>92.84</v>
      </c>
      <c r="Q2813" s="11" t="s">
        <v>8315</v>
      </c>
      <c r="R2813" t="s">
        <v>8316</v>
      </c>
      <c r="S2813" s="15">
        <f t="shared" si="222"/>
        <v>42028.496562500004</v>
      </c>
      <c r="T2813" s="15">
        <f t="shared" si="223"/>
        <v>42058.496562500004</v>
      </c>
      <c r="U2813">
        <f t="shared" si="224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0"/>
        <v>113</v>
      </c>
      <c r="P2814">
        <f t="shared" si="221"/>
        <v>68.25</v>
      </c>
      <c r="Q2814" s="11" t="s">
        <v>8315</v>
      </c>
      <c r="R2814" t="s">
        <v>8316</v>
      </c>
      <c r="S2814" s="15">
        <f t="shared" si="222"/>
        <v>42054.74418981481</v>
      </c>
      <c r="T2814" s="15">
        <f t="shared" si="223"/>
        <v>42100.166666666672</v>
      </c>
      <c r="U2814">
        <f t="shared" si="224"/>
        <v>2015</v>
      </c>
    </row>
    <row r="2815" spans="1:21" ht="48" x14ac:dyDescent="0.2">
      <c r="A2815">
        <v>2892</v>
      </c>
      <c r="B2815" s="3" t="s">
        <v>2892</v>
      </c>
      <c r="C2815" s="3" t="s">
        <v>7002</v>
      </c>
      <c r="D2815" s="6">
        <v>5500</v>
      </c>
      <c r="E2815" s="8">
        <v>500</v>
      </c>
      <c r="F2815" t="s">
        <v>8220</v>
      </c>
      <c r="G2815" t="s">
        <v>8223</v>
      </c>
      <c r="H2815" t="s">
        <v>8245</v>
      </c>
      <c r="I2815">
        <v>1409000400</v>
      </c>
      <c r="J2815">
        <v>1408381704</v>
      </c>
      <c r="K2815" t="b">
        <v>0</v>
      </c>
      <c r="L2815">
        <v>17</v>
      </c>
      <c r="M2815" t="b">
        <v>0</v>
      </c>
      <c r="N2815" t="s">
        <v>8269</v>
      </c>
      <c r="O2815">
        <f t="shared" si="220"/>
        <v>9</v>
      </c>
      <c r="P2815">
        <f t="shared" si="221"/>
        <v>29.41</v>
      </c>
      <c r="Q2815" s="11" t="s">
        <v>8315</v>
      </c>
      <c r="R2815" t="s">
        <v>8316</v>
      </c>
      <c r="S2815" s="15">
        <f t="shared" si="222"/>
        <v>41869.714166666665</v>
      </c>
      <c r="T2815" s="15">
        <f t="shared" si="223"/>
        <v>41876.875</v>
      </c>
      <c r="U2815">
        <f t="shared" si="224"/>
        <v>2014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0"/>
        <v>108</v>
      </c>
      <c r="P2816">
        <f t="shared" si="221"/>
        <v>25.25</v>
      </c>
      <c r="Q2816" s="11" t="s">
        <v>8315</v>
      </c>
      <c r="R2816" t="s">
        <v>8316</v>
      </c>
      <c r="S2816" s="15">
        <f t="shared" si="222"/>
        <v>42103.399479166663</v>
      </c>
      <c r="T2816" s="15">
        <f t="shared" si="223"/>
        <v>42133.399479166663</v>
      </c>
      <c r="U2816">
        <f t="shared" si="224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0"/>
        <v>242</v>
      </c>
      <c r="P2817">
        <f t="shared" si="221"/>
        <v>43.21</v>
      </c>
      <c r="Q2817" s="11" t="s">
        <v>8315</v>
      </c>
      <c r="R2817" t="s">
        <v>8316</v>
      </c>
      <c r="S2817" s="15">
        <f t="shared" si="222"/>
        <v>42559.776724537034</v>
      </c>
      <c r="T2817" s="15">
        <f t="shared" si="223"/>
        <v>42589.776724537034</v>
      </c>
      <c r="U2817">
        <f t="shared" si="224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0"/>
        <v>142</v>
      </c>
      <c r="P2818">
        <f t="shared" si="221"/>
        <v>25.13</v>
      </c>
      <c r="Q2818" s="11" t="s">
        <v>8315</v>
      </c>
      <c r="R2818" t="s">
        <v>8316</v>
      </c>
      <c r="S2818" s="15">
        <f t="shared" si="222"/>
        <v>42188.467499999999</v>
      </c>
      <c r="T2818" s="15">
        <f t="shared" si="223"/>
        <v>42218.666666666672</v>
      </c>
      <c r="U2818">
        <f t="shared" si="224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15">
        <f t="shared" si="222"/>
        <v>42023.634976851856</v>
      </c>
      <c r="T2819" s="15">
        <f t="shared" si="223"/>
        <v>42063.634976851856</v>
      </c>
      <c r="U2819">
        <f t="shared" si="224"/>
        <v>2015</v>
      </c>
    </row>
    <row r="2820" spans="1:21" ht="16" x14ac:dyDescent="0.2">
      <c r="A2820">
        <v>2893</v>
      </c>
      <c r="B2820" s="3" t="s">
        <v>2893</v>
      </c>
      <c r="C2820" s="3" t="s">
        <v>7003</v>
      </c>
      <c r="D2820" s="6">
        <v>5000</v>
      </c>
      <c r="E2820" s="8">
        <v>25</v>
      </c>
      <c r="F2820" t="s">
        <v>8220</v>
      </c>
      <c r="G2820" t="s">
        <v>8223</v>
      </c>
      <c r="H2820" t="s">
        <v>8245</v>
      </c>
      <c r="I2820">
        <v>1420768800</v>
      </c>
      <c r="J2820">
        <v>1415644395</v>
      </c>
      <c r="K2820" t="b">
        <v>0</v>
      </c>
      <c r="L2820">
        <v>2</v>
      </c>
      <c r="M2820" t="b">
        <v>0</v>
      </c>
      <c r="N2820" t="s">
        <v>8269</v>
      </c>
      <c r="O2820">
        <f t="shared" si="220"/>
        <v>1</v>
      </c>
      <c r="P2820">
        <f t="shared" si="221"/>
        <v>12.5</v>
      </c>
      <c r="Q2820" s="11" t="s">
        <v>8315</v>
      </c>
      <c r="R2820" t="s">
        <v>8316</v>
      </c>
      <c r="S2820" s="15">
        <f t="shared" si="222"/>
        <v>41953.773090277777</v>
      </c>
      <c r="T2820" s="15">
        <f t="shared" si="223"/>
        <v>42013.083333333328</v>
      </c>
      <c r="U2820">
        <f t="shared" si="224"/>
        <v>2014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32" x14ac:dyDescent="0.2">
      <c r="A2824">
        <v>2894</v>
      </c>
      <c r="B2824" s="3" t="s">
        <v>2894</v>
      </c>
      <c r="C2824" s="3" t="s">
        <v>7004</v>
      </c>
      <c r="D2824" s="6">
        <v>50000</v>
      </c>
      <c r="E2824" s="8">
        <v>0</v>
      </c>
      <c r="F2824" t="s">
        <v>8220</v>
      </c>
      <c r="G2824" t="s">
        <v>8223</v>
      </c>
      <c r="H2824" t="s">
        <v>8245</v>
      </c>
      <c r="I2824">
        <v>1428100815</v>
      </c>
      <c r="J2824">
        <v>1422920415</v>
      </c>
      <c r="K2824" t="b">
        <v>0</v>
      </c>
      <c r="L2824">
        <v>0</v>
      </c>
      <c r="M2824" t="b">
        <v>0</v>
      </c>
      <c r="N2824" t="s">
        <v>8269</v>
      </c>
      <c r="O2824">
        <f t="shared" si="220"/>
        <v>0</v>
      </c>
      <c r="P2824">
        <f t="shared" si="221"/>
        <v>0</v>
      </c>
      <c r="Q2824" s="11" t="s">
        <v>8315</v>
      </c>
      <c r="R2824" t="s">
        <v>8316</v>
      </c>
      <c r="S2824" s="15">
        <f t="shared" si="222"/>
        <v>42037.986284722225</v>
      </c>
      <c r="T2824" s="15">
        <f t="shared" si="223"/>
        <v>42097.944618055553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8" x14ac:dyDescent="0.2">
      <c r="A2826">
        <v>2895</v>
      </c>
      <c r="B2826" s="3" t="s">
        <v>2895</v>
      </c>
      <c r="C2826" s="3" t="s">
        <v>7005</v>
      </c>
      <c r="D2826" s="6">
        <v>500</v>
      </c>
      <c r="E2826" s="8">
        <v>23</v>
      </c>
      <c r="F2826" t="s">
        <v>8220</v>
      </c>
      <c r="G2826" t="s">
        <v>8223</v>
      </c>
      <c r="H2826" t="s">
        <v>8245</v>
      </c>
      <c r="I2826">
        <v>1403470800</v>
      </c>
      <c r="J2826">
        <v>1403356792</v>
      </c>
      <c r="K2826" t="b">
        <v>0</v>
      </c>
      <c r="L2826">
        <v>4</v>
      </c>
      <c r="M2826" t="b">
        <v>0</v>
      </c>
      <c r="N2826" t="s">
        <v>8269</v>
      </c>
      <c r="O2826">
        <f t="shared" si="220"/>
        <v>5</v>
      </c>
      <c r="P2826">
        <f t="shared" si="221"/>
        <v>5.75</v>
      </c>
      <c r="Q2826" s="11" t="s">
        <v>8315</v>
      </c>
      <c r="R2826" t="s">
        <v>8316</v>
      </c>
      <c r="S2826" s="15">
        <f t="shared" si="222"/>
        <v>41811.555462962962</v>
      </c>
      <c r="T2826" s="15">
        <f t="shared" si="223"/>
        <v>41812.875</v>
      </c>
      <c r="U2826">
        <f t="shared" si="224"/>
        <v>2014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2896</v>
      </c>
      <c r="B2828" s="3" t="s">
        <v>2896</v>
      </c>
      <c r="C2828" s="3" t="s">
        <v>7006</v>
      </c>
      <c r="D2828" s="6">
        <v>3000</v>
      </c>
      <c r="E2828" s="8">
        <v>625</v>
      </c>
      <c r="F2828" t="s">
        <v>8220</v>
      </c>
      <c r="G2828" t="s">
        <v>8223</v>
      </c>
      <c r="H2828" t="s">
        <v>8245</v>
      </c>
      <c r="I2828">
        <v>1481522400</v>
      </c>
      <c r="J2828">
        <v>1480283321</v>
      </c>
      <c r="K2828" t="b">
        <v>0</v>
      </c>
      <c r="L2828">
        <v>12</v>
      </c>
      <c r="M2828" t="b">
        <v>0</v>
      </c>
      <c r="N2828" t="s">
        <v>8269</v>
      </c>
      <c r="O2828">
        <f t="shared" si="220"/>
        <v>21</v>
      </c>
      <c r="P2828">
        <f t="shared" si="221"/>
        <v>52.08</v>
      </c>
      <c r="Q2828" s="11" t="s">
        <v>8315</v>
      </c>
      <c r="R2828" t="s">
        <v>8316</v>
      </c>
      <c r="S2828" s="15">
        <f t="shared" si="222"/>
        <v>42701.908807870372</v>
      </c>
      <c r="T2828" s="15">
        <f t="shared" si="223"/>
        <v>42716.25</v>
      </c>
      <c r="U2828">
        <f t="shared" si="224"/>
        <v>2016</v>
      </c>
    </row>
    <row r="2829" spans="1:21" ht="48" x14ac:dyDescent="0.2">
      <c r="A2829">
        <v>2897</v>
      </c>
      <c r="B2829" s="3" t="s">
        <v>2897</v>
      </c>
      <c r="C2829" s="3" t="s">
        <v>7007</v>
      </c>
      <c r="D2829" s="6">
        <v>12000</v>
      </c>
      <c r="E2829" s="8">
        <v>550</v>
      </c>
      <c r="F2829" t="s">
        <v>8220</v>
      </c>
      <c r="G2829" t="s">
        <v>8223</v>
      </c>
      <c r="H2829" t="s">
        <v>8245</v>
      </c>
      <c r="I2829">
        <v>1444577345</v>
      </c>
      <c r="J2829">
        <v>1441985458</v>
      </c>
      <c r="K2829" t="b">
        <v>0</v>
      </c>
      <c r="L2829">
        <v>3</v>
      </c>
      <c r="M2829" t="b">
        <v>0</v>
      </c>
      <c r="N2829" t="s">
        <v>8269</v>
      </c>
      <c r="O2829">
        <f t="shared" si="220"/>
        <v>5</v>
      </c>
      <c r="P2829">
        <f t="shared" si="221"/>
        <v>183.33</v>
      </c>
      <c r="Q2829" s="11" t="s">
        <v>8315</v>
      </c>
      <c r="R2829" t="s">
        <v>8316</v>
      </c>
      <c r="S2829" s="15">
        <f t="shared" si="222"/>
        <v>42258.646504629629</v>
      </c>
      <c r="T2829" s="15">
        <f t="shared" si="223"/>
        <v>42288.645196759258</v>
      </c>
      <c r="U2829">
        <f t="shared" si="224"/>
        <v>2015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8" x14ac:dyDescent="0.2">
      <c r="A2832">
        <v>2898</v>
      </c>
      <c r="B2832" s="3" t="s">
        <v>2898</v>
      </c>
      <c r="C2832" s="3" t="s">
        <v>7008</v>
      </c>
      <c r="D2832" s="6">
        <v>7500</v>
      </c>
      <c r="E2832" s="8">
        <v>316</v>
      </c>
      <c r="F2832" t="s">
        <v>8220</v>
      </c>
      <c r="G2832" t="s">
        <v>8223</v>
      </c>
      <c r="H2832" t="s">
        <v>8245</v>
      </c>
      <c r="I2832">
        <v>1446307053</v>
      </c>
      <c r="J2832">
        <v>1443715053</v>
      </c>
      <c r="K2832" t="b">
        <v>0</v>
      </c>
      <c r="L2832">
        <v>12</v>
      </c>
      <c r="M2832" t="b">
        <v>0</v>
      </c>
      <c r="N2832" t="s">
        <v>8269</v>
      </c>
      <c r="O2832">
        <f t="shared" si="220"/>
        <v>4</v>
      </c>
      <c r="P2832">
        <f t="shared" si="221"/>
        <v>26.33</v>
      </c>
      <c r="Q2832" s="11" t="s">
        <v>8315</v>
      </c>
      <c r="R2832" t="s">
        <v>8316</v>
      </c>
      <c r="S2832" s="15">
        <f t="shared" si="222"/>
        <v>42278.664965277778</v>
      </c>
      <c r="T2832" s="15">
        <f t="shared" si="223"/>
        <v>42308.664965277778</v>
      </c>
      <c r="U2832">
        <f t="shared" si="224"/>
        <v>2015</v>
      </c>
    </row>
    <row r="2833" spans="1:21" ht="48" x14ac:dyDescent="0.2">
      <c r="A2833">
        <v>2899</v>
      </c>
      <c r="B2833" s="3" t="s">
        <v>2899</v>
      </c>
      <c r="C2833" s="3" t="s">
        <v>7009</v>
      </c>
      <c r="D2833" s="6">
        <v>10000</v>
      </c>
      <c r="E2833" s="8">
        <v>0</v>
      </c>
      <c r="F2833" t="s">
        <v>8220</v>
      </c>
      <c r="G2833" t="s">
        <v>8223</v>
      </c>
      <c r="H2833" t="s">
        <v>8245</v>
      </c>
      <c r="I2833">
        <v>1469325158</v>
      </c>
      <c r="J2833">
        <v>1464141158</v>
      </c>
      <c r="K2833" t="b">
        <v>0</v>
      </c>
      <c r="L2833">
        <v>0</v>
      </c>
      <c r="M2833" t="b">
        <v>0</v>
      </c>
      <c r="N2833" t="s">
        <v>8269</v>
      </c>
      <c r="O2833">
        <f t="shared" si="220"/>
        <v>0</v>
      </c>
      <c r="P2833">
        <f t="shared" si="221"/>
        <v>0</v>
      </c>
      <c r="Q2833" s="11" t="s">
        <v>8315</v>
      </c>
      <c r="R2833" t="s">
        <v>8316</v>
      </c>
      <c r="S2833" s="15">
        <f t="shared" si="222"/>
        <v>42515.078217592592</v>
      </c>
      <c r="T2833" s="15">
        <f t="shared" si="223"/>
        <v>42575.078217592592</v>
      </c>
      <c r="U2833">
        <f t="shared" si="224"/>
        <v>2016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48" x14ac:dyDescent="0.2">
      <c r="A2835">
        <v>2900</v>
      </c>
      <c r="B2835" s="3" t="s">
        <v>2900</v>
      </c>
      <c r="C2835" s="3" t="s">
        <v>7010</v>
      </c>
      <c r="D2835" s="6">
        <v>5500</v>
      </c>
      <c r="E2835" s="8">
        <v>3405</v>
      </c>
      <c r="F2835" t="s">
        <v>8220</v>
      </c>
      <c r="G2835" t="s">
        <v>8223</v>
      </c>
      <c r="H2835" t="s">
        <v>8245</v>
      </c>
      <c r="I2835">
        <v>1407562632</v>
      </c>
      <c r="J2835">
        <v>1404970632</v>
      </c>
      <c r="K2835" t="b">
        <v>0</v>
      </c>
      <c r="L2835">
        <v>7</v>
      </c>
      <c r="M2835" t="b">
        <v>0</v>
      </c>
      <c r="N2835" t="s">
        <v>8269</v>
      </c>
      <c r="O2835">
        <f t="shared" si="220"/>
        <v>62</v>
      </c>
      <c r="P2835">
        <f t="shared" si="221"/>
        <v>486.43</v>
      </c>
      <c r="Q2835" s="11" t="s">
        <v>8315</v>
      </c>
      <c r="R2835" t="s">
        <v>8316</v>
      </c>
      <c r="S2835" s="15">
        <f t="shared" si="222"/>
        <v>41830.234166666669</v>
      </c>
      <c r="T2835" s="15">
        <f t="shared" si="223"/>
        <v>41860.234166666669</v>
      </c>
      <c r="U2835">
        <f t="shared" si="224"/>
        <v>2014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2901</v>
      </c>
      <c r="B2838" s="3" t="s">
        <v>2901</v>
      </c>
      <c r="C2838" s="3" t="s">
        <v>7011</v>
      </c>
      <c r="D2838" s="6">
        <v>750</v>
      </c>
      <c r="E2838" s="8">
        <v>6</v>
      </c>
      <c r="F2838" t="s">
        <v>8220</v>
      </c>
      <c r="G2838" t="s">
        <v>8223</v>
      </c>
      <c r="H2838" t="s">
        <v>8245</v>
      </c>
      <c r="I2838">
        <v>1423345339</v>
      </c>
      <c r="J2838">
        <v>1418161339</v>
      </c>
      <c r="K2838" t="b">
        <v>0</v>
      </c>
      <c r="L2838">
        <v>2</v>
      </c>
      <c r="M2838" t="b">
        <v>0</v>
      </c>
      <c r="N2838" t="s">
        <v>8269</v>
      </c>
      <c r="O2838">
        <f t="shared" si="220"/>
        <v>1</v>
      </c>
      <c r="P2838">
        <f t="shared" si="221"/>
        <v>3</v>
      </c>
      <c r="Q2838" s="11" t="s">
        <v>8315</v>
      </c>
      <c r="R2838" t="s">
        <v>8316</v>
      </c>
      <c r="S2838" s="15">
        <f t="shared" si="222"/>
        <v>41982.904386574075</v>
      </c>
      <c r="T2838" s="15">
        <f t="shared" si="223"/>
        <v>42042.904386574075</v>
      </c>
      <c r="U2838">
        <f t="shared" si="224"/>
        <v>2014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32" x14ac:dyDescent="0.2">
      <c r="A2840">
        <v>2902</v>
      </c>
      <c r="B2840" s="3" t="s">
        <v>2902</v>
      </c>
      <c r="C2840" s="3" t="s">
        <v>7012</v>
      </c>
      <c r="D2840" s="6">
        <v>150000</v>
      </c>
      <c r="E2840" s="8">
        <v>25</v>
      </c>
      <c r="F2840" t="s">
        <v>8220</v>
      </c>
      <c r="G2840" t="s">
        <v>8223</v>
      </c>
      <c r="H2840" t="s">
        <v>8245</v>
      </c>
      <c r="I2840">
        <v>1440412396</v>
      </c>
      <c r="J2840">
        <v>1437820396</v>
      </c>
      <c r="K2840" t="b">
        <v>0</v>
      </c>
      <c r="L2840">
        <v>1</v>
      </c>
      <c r="M2840" t="b">
        <v>0</v>
      </c>
      <c r="N2840" t="s">
        <v>8269</v>
      </c>
      <c r="O2840">
        <f t="shared" si="220"/>
        <v>0</v>
      </c>
      <c r="P2840">
        <f t="shared" si="221"/>
        <v>25</v>
      </c>
      <c r="Q2840" s="11" t="s">
        <v>8315</v>
      </c>
      <c r="R2840" t="s">
        <v>8316</v>
      </c>
      <c r="S2840" s="15">
        <f t="shared" si="222"/>
        <v>42210.439768518518</v>
      </c>
      <c r="T2840" s="15">
        <f t="shared" si="223"/>
        <v>42240.439768518518</v>
      </c>
      <c r="U2840">
        <f t="shared" si="224"/>
        <v>2015</v>
      </c>
    </row>
    <row r="2841" spans="1:21" ht="48" x14ac:dyDescent="0.2">
      <c r="A2841">
        <v>2903</v>
      </c>
      <c r="B2841" s="3" t="s">
        <v>2903</v>
      </c>
      <c r="C2841" s="3" t="s">
        <v>7013</v>
      </c>
      <c r="D2841" s="6">
        <v>5000</v>
      </c>
      <c r="E2841" s="8">
        <v>39</v>
      </c>
      <c r="F2841" t="s">
        <v>8220</v>
      </c>
      <c r="G2841" t="s">
        <v>8223</v>
      </c>
      <c r="H2841" t="s">
        <v>8245</v>
      </c>
      <c r="I2841">
        <v>1441771218</v>
      </c>
      <c r="J2841">
        <v>1436587218</v>
      </c>
      <c r="K2841" t="b">
        <v>0</v>
      </c>
      <c r="L2841">
        <v>4</v>
      </c>
      <c r="M2841" t="b">
        <v>0</v>
      </c>
      <c r="N2841" t="s">
        <v>8269</v>
      </c>
      <c r="O2841">
        <f t="shared" si="220"/>
        <v>1</v>
      </c>
      <c r="P2841">
        <f t="shared" si="221"/>
        <v>9.75</v>
      </c>
      <c r="Q2841" s="11" t="s">
        <v>8315</v>
      </c>
      <c r="R2841" t="s">
        <v>8316</v>
      </c>
      <c r="S2841" s="15">
        <f t="shared" si="222"/>
        <v>42196.166874999995</v>
      </c>
      <c r="T2841" s="15">
        <f t="shared" si="223"/>
        <v>42256.166874999995</v>
      </c>
      <c r="U2841">
        <f t="shared" si="224"/>
        <v>2015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2905</v>
      </c>
      <c r="B2845" s="3" t="s">
        <v>2905</v>
      </c>
      <c r="C2845" s="3" t="s">
        <v>7015</v>
      </c>
      <c r="D2845" s="6">
        <v>3500</v>
      </c>
      <c r="E2845" s="8">
        <v>622</v>
      </c>
      <c r="F2845" t="s">
        <v>8220</v>
      </c>
      <c r="G2845" t="s">
        <v>8223</v>
      </c>
      <c r="H2845" t="s">
        <v>8245</v>
      </c>
      <c r="I2845">
        <v>1473211313</v>
      </c>
      <c r="J2845">
        <v>1472001713</v>
      </c>
      <c r="K2845" t="b">
        <v>0</v>
      </c>
      <c r="L2845">
        <v>17</v>
      </c>
      <c r="M2845" t="b">
        <v>0</v>
      </c>
      <c r="N2845" t="s">
        <v>8269</v>
      </c>
      <c r="O2845">
        <f t="shared" si="220"/>
        <v>18</v>
      </c>
      <c r="P2845">
        <f t="shared" si="221"/>
        <v>36.590000000000003</v>
      </c>
      <c r="Q2845" s="11" t="s">
        <v>8315</v>
      </c>
      <c r="R2845" t="s">
        <v>8316</v>
      </c>
      <c r="S2845" s="15">
        <f t="shared" si="222"/>
        <v>42606.056863425925</v>
      </c>
      <c r="T2845" s="15">
        <f t="shared" si="223"/>
        <v>42620.056863425925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2906</v>
      </c>
      <c r="B2847" s="3" t="s">
        <v>2906</v>
      </c>
      <c r="C2847" s="3" t="s">
        <v>7016</v>
      </c>
      <c r="D2847" s="6">
        <v>6000</v>
      </c>
      <c r="E2847" s="8">
        <v>565</v>
      </c>
      <c r="F2847" t="s">
        <v>8220</v>
      </c>
      <c r="G2847" t="s">
        <v>8223</v>
      </c>
      <c r="H2847" t="s">
        <v>8245</v>
      </c>
      <c r="I2847">
        <v>1438390800</v>
      </c>
      <c r="J2847">
        <v>1436888066</v>
      </c>
      <c r="K2847" t="b">
        <v>0</v>
      </c>
      <c r="L2847">
        <v>7</v>
      </c>
      <c r="M2847" t="b">
        <v>0</v>
      </c>
      <c r="N2847" t="s">
        <v>8269</v>
      </c>
      <c r="O2847">
        <f t="shared" si="220"/>
        <v>9</v>
      </c>
      <c r="P2847">
        <f t="shared" si="221"/>
        <v>80.709999999999994</v>
      </c>
      <c r="Q2847" s="11" t="s">
        <v>8315</v>
      </c>
      <c r="R2847" t="s">
        <v>8316</v>
      </c>
      <c r="S2847" s="15">
        <f t="shared" si="222"/>
        <v>42199.648912037039</v>
      </c>
      <c r="T2847" s="15">
        <f t="shared" si="223"/>
        <v>42217.041666666672</v>
      </c>
      <c r="U2847">
        <f t="shared" si="224"/>
        <v>2015</v>
      </c>
    </row>
    <row r="2848" spans="1:21" ht="48" x14ac:dyDescent="0.2">
      <c r="A2848">
        <v>2907</v>
      </c>
      <c r="B2848" s="3" t="s">
        <v>2907</v>
      </c>
      <c r="C2848" s="3" t="s">
        <v>7017</v>
      </c>
      <c r="D2848" s="6">
        <v>2500</v>
      </c>
      <c r="E2848" s="8">
        <v>2</v>
      </c>
      <c r="F2848" t="s">
        <v>8220</v>
      </c>
      <c r="G2848" t="s">
        <v>8223</v>
      </c>
      <c r="H2848" t="s">
        <v>8245</v>
      </c>
      <c r="I2848">
        <v>1463259837</v>
      </c>
      <c r="J2848">
        <v>1458075837</v>
      </c>
      <c r="K2848" t="b">
        <v>0</v>
      </c>
      <c r="L2848">
        <v>2</v>
      </c>
      <c r="M2848" t="b">
        <v>0</v>
      </c>
      <c r="N2848" t="s">
        <v>8269</v>
      </c>
      <c r="O2848">
        <f t="shared" si="220"/>
        <v>0</v>
      </c>
      <c r="P2848">
        <f t="shared" si="221"/>
        <v>1</v>
      </c>
      <c r="Q2848" s="11" t="s">
        <v>8315</v>
      </c>
      <c r="R2848" t="s">
        <v>8316</v>
      </c>
      <c r="S2848" s="15">
        <f t="shared" si="222"/>
        <v>42444.877743055549</v>
      </c>
      <c r="T2848" s="15">
        <f t="shared" si="223"/>
        <v>42504.877743055549</v>
      </c>
      <c r="U2848">
        <f t="shared" si="224"/>
        <v>2016</v>
      </c>
    </row>
    <row r="2849" spans="1:21" ht="64" x14ac:dyDescent="0.2">
      <c r="A2849">
        <v>2908</v>
      </c>
      <c r="B2849" s="3" t="s">
        <v>2908</v>
      </c>
      <c r="C2849" s="3" t="s">
        <v>7018</v>
      </c>
      <c r="D2849" s="6">
        <v>9600</v>
      </c>
      <c r="E2849" s="8">
        <v>264</v>
      </c>
      <c r="F2849" t="s">
        <v>8220</v>
      </c>
      <c r="G2849" t="s">
        <v>8223</v>
      </c>
      <c r="H2849" t="s">
        <v>8245</v>
      </c>
      <c r="I2849">
        <v>1465407219</v>
      </c>
      <c r="J2849">
        <v>1462815219</v>
      </c>
      <c r="K2849" t="b">
        <v>0</v>
      </c>
      <c r="L2849">
        <v>5</v>
      </c>
      <c r="M2849" t="b">
        <v>0</v>
      </c>
      <c r="N2849" t="s">
        <v>8269</v>
      </c>
      <c r="O2849">
        <f t="shared" si="220"/>
        <v>3</v>
      </c>
      <c r="P2849">
        <f t="shared" si="221"/>
        <v>52.8</v>
      </c>
      <c r="Q2849" s="11" t="s">
        <v>8315</v>
      </c>
      <c r="R2849" t="s">
        <v>8316</v>
      </c>
      <c r="S2849" s="15">
        <f t="shared" si="222"/>
        <v>42499.731701388882</v>
      </c>
      <c r="T2849" s="15">
        <f t="shared" si="223"/>
        <v>42529.731701388882</v>
      </c>
      <c r="U2849">
        <f t="shared" si="224"/>
        <v>2016</v>
      </c>
    </row>
    <row r="2850" spans="1:21" ht="48" x14ac:dyDescent="0.2">
      <c r="A2850">
        <v>2909</v>
      </c>
      <c r="B2850" s="3" t="s">
        <v>2909</v>
      </c>
      <c r="C2850" s="3" t="s">
        <v>7019</v>
      </c>
      <c r="D2850" s="6">
        <v>180000</v>
      </c>
      <c r="E2850" s="8">
        <v>20</v>
      </c>
      <c r="F2850" t="s">
        <v>8220</v>
      </c>
      <c r="G2850" t="s">
        <v>8223</v>
      </c>
      <c r="H2850" t="s">
        <v>8245</v>
      </c>
      <c r="I2850">
        <v>1416944760</v>
      </c>
      <c r="J2850">
        <v>1413527001</v>
      </c>
      <c r="K2850" t="b">
        <v>0</v>
      </c>
      <c r="L2850">
        <v>1</v>
      </c>
      <c r="M2850" t="b">
        <v>0</v>
      </c>
      <c r="N2850" t="s">
        <v>8269</v>
      </c>
      <c r="O2850">
        <f t="shared" ref="O2850:O2913" si="225">ROUND(E2850/D2850*100,0)</f>
        <v>0</v>
      </c>
      <c r="P2850">
        <f t="shared" ref="P2850:P2913" si="226">IFERROR(ROUND(E2850/L2850,2),0)</f>
        <v>20</v>
      </c>
      <c r="Q2850" s="11" t="s">
        <v>8315</v>
      </c>
      <c r="R2850" t="s">
        <v>8316</v>
      </c>
      <c r="S2850" s="15">
        <f t="shared" ref="S2850:S2913" si="227">(((J2850/60)/60)/24)+DATE(1970,1,1)</f>
        <v>41929.266215277778</v>
      </c>
      <c r="T2850" s="15">
        <f t="shared" ref="T2850:T2913" si="228">(((I2850/60)/60)/24)+DATE(1970,1,1)</f>
        <v>41968.823611111111</v>
      </c>
      <c r="U2850">
        <f t="shared" ref="U2850:U2913" si="229">YEAR(S:S)</f>
        <v>2014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6"/>
        <v>5</v>
      </c>
      <c r="Q2851" s="11" t="s">
        <v>8315</v>
      </c>
      <c r="R2851" t="s">
        <v>8316</v>
      </c>
      <c r="S2851" s="15">
        <f t="shared" si="227"/>
        <v>42453.428240740745</v>
      </c>
      <c r="T2851" s="15">
        <f t="shared" si="228"/>
        <v>42483.428240740745</v>
      </c>
      <c r="U2851">
        <f t="shared" si="229"/>
        <v>2016</v>
      </c>
    </row>
    <row r="2852" spans="1:21" ht="48" x14ac:dyDescent="0.2">
      <c r="A2852">
        <v>2911</v>
      </c>
      <c r="B2852" s="3" t="s">
        <v>2911</v>
      </c>
      <c r="C2852" s="3" t="s">
        <v>7021</v>
      </c>
      <c r="D2852" s="6">
        <v>1800</v>
      </c>
      <c r="E2852" s="8">
        <v>657</v>
      </c>
      <c r="F2852" t="s">
        <v>8220</v>
      </c>
      <c r="G2852" t="s">
        <v>8223</v>
      </c>
      <c r="H2852" t="s">
        <v>8245</v>
      </c>
      <c r="I2852">
        <v>1435429626</v>
      </c>
      <c r="J2852">
        <v>1431973626</v>
      </c>
      <c r="K2852" t="b">
        <v>0</v>
      </c>
      <c r="L2852">
        <v>14</v>
      </c>
      <c r="M2852" t="b">
        <v>0</v>
      </c>
      <c r="N2852" t="s">
        <v>8269</v>
      </c>
      <c r="O2852">
        <f t="shared" si="225"/>
        <v>37</v>
      </c>
      <c r="P2852">
        <f t="shared" si="226"/>
        <v>46.93</v>
      </c>
      <c r="Q2852" s="11" t="s">
        <v>8315</v>
      </c>
      <c r="R2852" t="s">
        <v>8316</v>
      </c>
      <c r="S2852" s="15">
        <f t="shared" si="227"/>
        <v>42142.768819444449</v>
      </c>
      <c r="T2852" s="15">
        <f t="shared" si="228"/>
        <v>42182.768819444449</v>
      </c>
      <c r="U2852">
        <f t="shared" si="229"/>
        <v>2015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6"/>
        <v>0</v>
      </c>
      <c r="Q2853" s="11" t="s">
        <v>8315</v>
      </c>
      <c r="R2853" t="s">
        <v>8316</v>
      </c>
      <c r="S2853" s="15">
        <f t="shared" si="227"/>
        <v>42390.002650462964</v>
      </c>
      <c r="T2853" s="15">
        <f t="shared" si="228"/>
        <v>42398.970138888893</v>
      </c>
      <c r="U2853">
        <f t="shared" si="229"/>
        <v>2016</v>
      </c>
    </row>
    <row r="2854" spans="1:21" ht="48" x14ac:dyDescent="0.2">
      <c r="A2854">
        <v>2912</v>
      </c>
      <c r="B2854" s="3" t="s">
        <v>2912</v>
      </c>
      <c r="C2854" s="3" t="s">
        <v>7022</v>
      </c>
      <c r="D2854" s="6">
        <v>14440</v>
      </c>
      <c r="E2854" s="8">
        <v>2030</v>
      </c>
      <c r="F2854" t="s">
        <v>8220</v>
      </c>
      <c r="G2854" t="s">
        <v>8223</v>
      </c>
      <c r="H2854" t="s">
        <v>8245</v>
      </c>
      <c r="I2854">
        <v>1452827374</v>
      </c>
      <c r="J2854">
        <v>1450235374</v>
      </c>
      <c r="K2854" t="b">
        <v>0</v>
      </c>
      <c r="L2854">
        <v>26</v>
      </c>
      <c r="M2854" t="b">
        <v>0</v>
      </c>
      <c r="N2854" t="s">
        <v>8269</v>
      </c>
      <c r="O2854">
        <f t="shared" si="225"/>
        <v>14</v>
      </c>
      <c r="P2854">
        <f t="shared" si="226"/>
        <v>78.08</v>
      </c>
      <c r="Q2854" s="11" t="s">
        <v>8315</v>
      </c>
      <c r="R2854" t="s">
        <v>8316</v>
      </c>
      <c r="S2854" s="15">
        <f t="shared" si="227"/>
        <v>42354.131643518514</v>
      </c>
      <c r="T2854" s="15">
        <f t="shared" si="228"/>
        <v>42384.131643518514</v>
      </c>
      <c r="U2854">
        <f t="shared" si="229"/>
        <v>2015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>
        <f t="shared" si="226"/>
        <v>0</v>
      </c>
      <c r="Q2855" s="11" t="s">
        <v>8315</v>
      </c>
      <c r="R2855" t="s">
        <v>8316</v>
      </c>
      <c r="S2855" s="15">
        <f t="shared" si="227"/>
        <v>41836.190937499996</v>
      </c>
      <c r="T2855" s="15">
        <f t="shared" si="228"/>
        <v>41896.190937499996</v>
      </c>
      <c r="U2855">
        <f t="shared" si="229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6"/>
        <v>29.79</v>
      </c>
      <c r="Q2856" s="11" t="s">
        <v>8315</v>
      </c>
      <c r="R2856" t="s">
        <v>8316</v>
      </c>
      <c r="S2856" s="15">
        <f t="shared" si="227"/>
        <v>42111.71665509259</v>
      </c>
      <c r="T2856" s="15">
        <f t="shared" si="228"/>
        <v>42131.71665509259</v>
      </c>
      <c r="U2856">
        <f t="shared" si="229"/>
        <v>2015</v>
      </c>
    </row>
    <row r="2857" spans="1:21" ht="48" x14ac:dyDescent="0.2">
      <c r="A2857">
        <v>2913</v>
      </c>
      <c r="B2857" s="3" t="s">
        <v>2913</v>
      </c>
      <c r="C2857" s="3" t="s">
        <v>7023</v>
      </c>
      <c r="D2857" s="6">
        <v>10000</v>
      </c>
      <c r="E2857" s="8">
        <v>2</v>
      </c>
      <c r="F2857" t="s">
        <v>8220</v>
      </c>
      <c r="G2857" t="s">
        <v>8223</v>
      </c>
      <c r="H2857" t="s">
        <v>8245</v>
      </c>
      <c r="I2857">
        <v>1410041339</v>
      </c>
      <c r="J2857">
        <v>1404857339</v>
      </c>
      <c r="K2857" t="b">
        <v>0</v>
      </c>
      <c r="L2857">
        <v>2</v>
      </c>
      <c r="M2857" t="b">
        <v>0</v>
      </c>
      <c r="N2857" t="s">
        <v>8269</v>
      </c>
      <c r="O2857">
        <f t="shared" si="225"/>
        <v>0</v>
      </c>
      <c r="P2857">
        <f t="shared" si="226"/>
        <v>1</v>
      </c>
      <c r="Q2857" s="11" t="s">
        <v>8315</v>
      </c>
      <c r="R2857" t="s">
        <v>8316</v>
      </c>
      <c r="S2857" s="15">
        <f t="shared" si="227"/>
        <v>41828.922905092593</v>
      </c>
      <c r="T2857" s="15">
        <f t="shared" si="228"/>
        <v>41888.922905092593</v>
      </c>
      <c r="U2857">
        <f t="shared" si="229"/>
        <v>2014</v>
      </c>
    </row>
    <row r="2858" spans="1:21" ht="48" x14ac:dyDescent="0.2">
      <c r="A2858">
        <v>2917</v>
      </c>
      <c r="B2858" s="3" t="s">
        <v>2917</v>
      </c>
      <c r="C2858" s="3" t="s">
        <v>7027</v>
      </c>
      <c r="D2858" s="6">
        <v>2000</v>
      </c>
      <c r="E2858" s="8">
        <v>437</v>
      </c>
      <c r="F2858" t="s">
        <v>8220</v>
      </c>
      <c r="G2858" t="s">
        <v>8223</v>
      </c>
      <c r="H2858" t="s">
        <v>8245</v>
      </c>
      <c r="I2858">
        <v>1442381847</v>
      </c>
      <c r="J2858">
        <v>1440826647</v>
      </c>
      <c r="K2858" t="b">
        <v>0</v>
      </c>
      <c r="L2858">
        <v>9</v>
      </c>
      <c r="M2858" t="b">
        <v>0</v>
      </c>
      <c r="N2858" t="s">
        <v>8269</v>
      </c>
      <c r="O2858">
        <f t="shared" si="225"/>
        <v>22</v>
      </c>
      <c r="P2858">
        <f t="shared" si="226"/>
        <v>48.56</v>
      </c>
      <c r="Q2858" s="11" t="s">
        <v>8315</v>
      </c>
      <c r="R2858" t="s">
        <v>8316</v>
      </c>
      <c r="S2858" s="15">
        <f t="shared" si="227"/>
        <v>42245.234340277777</v>
      </c>
      <c r="T2858" s="15">
        <f t="shared" si="228"/>
        <v>42263.234340277777</v>
      </c>
      <c r="U2858">
        <f t="shared" si="229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 s="11" t="s">
        <v>8315</v>
      </c>
      <c r="R2859" t="s">
        <v>8316</v>
      </c>
      <c r="S2859" s="15">
        <f t="shared" si="227"/>
        <v>42726.920081018514</v>
      </c>
      <c r="T2859" s="15">
        <f t="shared" si="228"/>
        <v>42786.75</v>
      </c>
      <c r="U2859">
        <f t="shared" si="229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>
        <f t="shared" si="226"/>
        <v>0</v>
      </c>
      <c r="Q2860" s="11" t="s">
        <v>8315</v>
      </c>
      <c r="R2860" t="s">
        <v>8316</v>
      </c>
      <c r="S2860" s="15">
        <f t="shared" si="227"/>
        <v>41954.545081018514</v>
      </c>
      <c r="T2860" s="15">
        <f t="shared" si="228"/>
        <v>41978.477777777778</v>
      </c>
      <c r="U2860">
        <f t="shared" si="229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 s="11" t="s">
        <v>8315</v>
      </c>
      <c r="R2861" t="s">
        <v>8316</v>
      </c>
      <c r="S2861" s="15">
        <f t="shared" si="227"/>
        <v>42233.362314814818</v>
      </c>
      <c r="T2861" s="15">
        <f t="shared" si="228"/>
        <v>42293.362314814818</v>
      </c>
      <c r="U2861">
        <f t="shared" si="229"/>
        <v>2015</v>
      </c>
    </row>
    <row r="2862" spans="1:21" ht="48" x14ac:dyDescent="0.2">
      <c r="A2862">
        <v>2918</v>
      </c>
      <c r="B2862" s="3" t="s">
        <v>2918</v>
      </c>
      <c r="C2862" s="3" t="s">
        <v>7028</v>
      </c>
      <c r="D2862" s="6">
        <v>5000</v>
      </c>
      <c r="E2862" s="8">
        <v>1362</v>
      </c>
      <c r="F2862" t="s">
        <v>8220</v>
      </c>
      <c r="G2862" t="s">
        <v>8223</v>
      </c>
      <c r="H2862" t="s">
        <v>8245</v>
      </c>
      <c r="I2862">
        <v>1446131207</v>
      </c>
      <c r="J2862">
        <v>1443712007</v>
      </c>
      <c r="K2862" t="b">
        <v>0</v>
      </c>
      <c r="L2862">
        <v>20</v>
      </c>
      <c r="M2862" t="b">
        <v>0</v>
      </c>
      <c r="N2862" t="s">
        <v>8269</v>
      </c>
      <c r="O2862">
        <f t="shared" si="225"/>
        <v>27</v>
      </c>
      <c r="P2862">
        <f t="shared" si="226"/>
        <v>68.099999999999994</v>
      </c>
      <c r="Q2862" s="11" t="s">
        <v>8315</v>
      </c>
      <c r="R2862" t="s">
        <v>8316</v>
      </c>
      <c r="S2862" s="15">
        <f t="shared" si="227"/>
        <v>42278.629710648151</v>
      </c>
      <c r="T2862" s="15">
        <f t="shared" si="228"/>
        <v>42306.629710648151</v>
      </c>
      <c r="U2862">
        <f t="shared" si="229"/>
        <v>2015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 s="11" t="s">
        <v>8315</v>
      </c>
      <c r="R2863" t="s">
        <v>8316</v>
      </c>
      <c r="S2863" s="15">
        <f t="shared" si="227"/>
        <v>42257.590833333335</v>
      </c>
      <c r="T2863" s="15">
        <f t="shared" si="228"/>
        <v>42271.590833333335</v>
      </c>
      <c r="U2863">
        <f t="shared" si="229"/>
        <v>2015</v>
      </c>
    </row>
    <row r="2864" spans="1:21" ht="48" x14ac:dyDescent="0.2">
      <c r="A2864">
        <v>2919</v>
      </c>
      <c r="B2864" s="3" t="s">
        <v>2919</v>
      </c>
      <c r="C2864" s="3" t="s">
        <v>7029</v>
      </c>
      <c r="D2864" s="6">
        <v>600</v>
      </c>
      <c r="E2864" s="8">
        <v>51</v>
      </c>
      <c r="F2864" t="s">
        <v>8220</v>
      </c>
      <c r="G2864" t="s">
        <v>8223</v>
      </c>
      <c r="H2864" t="s">
        <v>8245</v>
      </c>
      <c r="I2864">
        <v>1407250329</v>
      </c>
      <c r="J2864">
        <v>1404658329</v>
      </c>
      <c r="K2864" t="b">
        <v>0</v>
      </c>
      <c r="L2864">
        <v>6</v>
      </c>
      <c r="M2864" t="b">
        <v>0</v>
      </c>
      <c r="N2864" t="s">
        <v>8269</v>
      </c>
      <c r="O2864">
        <f t="shared" si="225"/>
        <v>9</v>
      </c>
      <c r="P2864">
        <f t="shared" si="226"/>
        <v>8.5</v>
      </c>
      <c r="Q2864" s="11" t="s">
        <v>8315</v>
      </c>
      <c r="R2864" t="s">
        <v>8316</v>
      </c>
      <c r="S2864" s="15">
        <f t="shared" si="227"/>
        <v>41826.61954861111</v>
      </c>
      <c r="T2864" s="15">
        <f t="shared" si="228"/>
        <v>41856.61954861111</v>
      </c>
      <c r="U2864">
        <f t="shared" si="229"/>
        <v>2014</v>
      </c>
    </row>
    <row r="2865" spans="1:21" ht="48" hidden="1" x14ac:dyDescent="0.2">
      <c r="A2865">
        <v>2941</v>
      </c>
      <c r="B2865" s="3" t="s">
        <v>2941</v>
      </c>
      <c r="C2865" s="3" t="s">
        <v>7051</v>
      </c>
      <c r="D2865" s="6">
        <v>25000</v>
      </c>
      <c r="E2865" s="8">
        <v>1</v>
      </c>
      <c r="F2865" t="s">
        <v>8220</v>
      </c>
      <c r="G2865" t="s">
        <v>8223</v>
      </c>
      <c r="H2865" t="s">
        <v>8245</v>
      </c>
      <c r="I2865">
        <v>1425250955</v>
      </c>
      <c r="J2865">
        <v>1422658955</v>
      </c>
      <c r="K2865" t="b">
        <v>0</v>
      </c>
      <c r="L2865">
        <v>1</v>
      </c>
      <c r="M2865" t="b">
        <v>0</v>
      </c>
      <c r="N2865" t="s">
        <v>8301</v>
      </c>
      <c r="O2865">
        <f t="shared" si="225"/>
        <v>0</v>
      </c>
      <c r="P2865">
        <f t="shared" si="226"/>
        <v>1</v>
      </c>
      <c r="Q2865" s="11" t="s">
        <v>8315</v>
      </c>
      <c r="R2865" t="s">
        <v>8355</v>
      </c>
      <c r="S2865" s="15">
        <f t="shared" si="227"/>
        <v>42034.960127314815</v>
      </c>
      <c r="T2865" s="15">
        <f t="shared" si="228"/>
        <v>42064.960127314815</v>
      </c>
      <c r="U2865">
        <f t="shared" si="229"/>
        <v>2015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6"/>
        <v>13.33</v>
      </c>
      <c r="Q2866" s="11" t="s">
        <v>8315</v>
      </c>
      <c r="R2866" t="s">
        <v>8316</v>
      </c>
      <c r="S2866" s="15">
        <f t="shared" si="227"/>
        <v>42172.613506944443</v>
      </c>
      <c r="T2866" s="15">
        <f t="shared" si="228"/>
        <v>42202.554166666669</v>
      </c>
      <c r="U2866">
        <f t="shared" si="229"/>
        <v>2015</v>
      </c>
    </row>
    <row r="2867" spans="1:21" ht="48" hidden="1" x14ac:dyDescent="0.2">
      <c r="A2867">
        <v>2943</v>
      </c>
      <c r="B2867" s="3" t="s">
        <v>2943</v>
      </c>
      <c r="C2867" s="3" t="s">
        <v>7053</v>
      </c>
      <c r="D2867" s="6">
        <v>3000</v>
      </c>
      <c r="E2867" s="8">
        <v>0</v>
      </c>
      <c r="F2867" t="s">
        <v>8220</v>
      </c>
      <c r="G2867" t="s">
        <v>8223</v>
      </c>
      <c r="H2867" t="s">
        <v>8245</v>
      </c>
      <c r="I2867">
        <v>1428894380</v>
      </c>
      <c r="J2867">
        <v>1426302380</v>
      </c>
      <c r="K2867" t="b">
        <v>0</v>
      </c>
      <c r="L2867">
        <v>0</v>
      </c>
      <c r="M2867" t="b">
        <v>0</v>
      </c>
      <c r="N2867" t="s">
        <v>8301</v>
      </c>
      <c r="O2867">
        <f t="shared" si="225"/>
        <v>0</v>
      </c>
      <c r="P2867">
        <f t="shared" si="226"/>
        <v>0</v>
      </c>
      <c r="Q2867" s="11" t="s">
        <v>8315</v>
      </c>
      <c r="R2867" t="s">
        <v>8355</v>
      </c>
      <c r="S2867" s="15">
        <f t="shared" si="227"/>
        <v>42077.129398148143</v>
      </c>
      <c r="T2867" s="15">
        <f t="shared" si="228"/>
        <v>42107.129398148143</v>
      </c>
      <c r="U2867">
        <f t="shared" si="229"/>
        <v>2015</v>
      </c>
    </row>
    <row r="2868" spans="1:21" ht="32" hidden="1" x14ac:dyDescent="0.2">
      <c r="A2868">
        <v>2944</v>
      </c>
      <c r="B2868" s="3" t="s">
        <v>2944</v>
      </c>
      <c r="C2868" s="3" t="s">
        <v>7054</v>
      </c>
      <c r="D2868" s="6">
        <v>10000</v>
      </c>
      <c r="E2868" s="8">
        <v>100</v>
      </c>
      <c r="F2868" t="s">
        <v>8220</v>
      </c>
      <c r="G2868" t="s">
        <v>8223</v>
      </c>
      <c r="H2868" t="s">
        <v>8245</v>
      </c>
      <c r="I2868">
        <v>1433714198</v>
      </c>
      <c r="J2868">
        <v>1431122198</v>
      </c>
      <c r="K2868" t="b">
        <v>0</v>
      </c>
      <c r="L2868">
        <v>1</v>
      </c>
      <c r="M2868" t="b">
        <v>0</v>
      </c>
      <c r="N2868" t="s">
        <v>8301</v>
      </c>
      <c r="O2868">
        <f t="shared" si="225"/>
        <v>1</v>
      </c>
      <c r="P2868">
        <f t="shared" si="226"/>
        <v>100</v>
      </c>
      <c r="Q2868" s="11" t="s">
        <v>8315</v>
      </c>
      <c r="R2868" t="s">
        <v>8355</v>
      </c>
      <c r="S2868" s="15">
        <f t="shared" si="227"/>
        <v>42132.9143287037</v>
      </c>
      <c r="T2868" s="15">
        <f t="shared" si="228"/>
        <v>42162.9143287037</v>
      </c>
      <c r="U2868">
        <f t="shared" si="229"/>
        <v>2015</v>
      </c>
    </row>
    <row r="2869" spans="1:21" ht="48" hidden="1" x14ac:dyDescent="0.2">
      <c r="A2869">
        <v>2945</v>
      </c>
      <c r="B2869" s="3" t="s">
        <v>2945</v>
      </c>
      <c r="C2869" s="3" t="s">
        <v>7055</v>
      </c>
      <c r="D2869" s="6">
        <v>50000</v>
      </c>
      <c r="E2869" s="8">
        <v>0</v>
      </c>
      <c r="F2869" t="s">
        <v>8220</v>
      </c>
      <c r="G2869" t="s">
        <v>8223</v>
      </c>
      <c r="H2869" t="s">
        <v>8245</v>
      </c>
      <c r="I2869">
        <v>1432437660</v>
      </c>
      <c r="J2869">
        <v>1429845660</v>
      </c>
      <c r="K2869" t="b">
        <v>0</v>
      </c>
      <c r="L2869">
        <v>0</v>
      </c>
      <c r="M2869" t="b">
        <v>0</v>
      </c>
      <c r="N2869" t="s">
        <v>8301</v>
      </c>
      <c r="O2869">
        <f t="shared" si="225"/>
        <v>0</v>
      </c>
      <c r="P2869">
        <f t="shared" si="226"/>
        <v>0</v>
      </c>
      <c r="Q2869" s="11" t="s">
        <v>8315</v>
      </c>
      <c r="R2869" t="s">
        <v>8355</v>
      </c>
      <c r="S2869" s="15">
        <f t="shared" si="227"/>
        <v>42118.139583333337</v>
      </c>
      <c r="T2869" s="15">
        <f t="shared" si="228"/>
        <v>42148.139583333337</v>
      </c>
      <c r="U2869">
        <f t="shared" si="229"/>
        <v>2015</v>
      </c>
    </row>
    <row r="2870" spans="1:21" ht="48" hidden="1" x14ac:dyDescent="0.2">
      <c r="A2870">
        <v>2947</v>
      </c>
      <c r="B2870" s="3" t="s">
        <v>2947</v>
      </c>
      <c r="C2870" s="3" t="s">
        <v>7057</v>
      </c>
      <c r="D2870" s="6">
        <v>25000</v>
      </c>
      <c r="E2870" s="8">
        <v>1072</v>
      </c>
      <c r="F2870" t="s">
        <v>8220</v>
      </c>
      <c r="G2870" t="s">
        <v>8223</v>
      </c>
      <c r="H2870" t="s">
        <v>8245</v>
      </c>
      <c r="I2870">
        <v>1480007460</v>
      </c>
      <c r="J2870">
        <v>1475760567</v>
      </c>
      <c r="K2870" t="b">
        <v>0</v>
      </c>
      <c r="L2870">
        <v>13</v>
      </c>
      <c r="M2870" t="b">
        <v>0</v>
      </c>
      <c r="N2870" t="s">
        <v>8301</v>
      </c>
      <c r="O2870">
        <f t="shared" si="225"/>
        <v>4</v>
      </c>
      <c r="P2870">
        <f t="shared" si="226"/>
        <v>82.46</v>
      </c>
      <c r="Q2870" s="11" t="s">
        <v>8315</v>
      </c>
      <c r="R2870" t="s">
        <v>8355</v>
      </c>
      <c r="S2870" s="15">
        <f t="shared" si="227"/>
        <v>42649.562118055561</v>
      </c>
      <c r="T2870" s="15">
        <f t="shared" si="228"/>
        <v>42698.715972222228</v>
      </c>
      <c r="U2870">
        <f t="shared" si="229"/>
        <v>2016</v>
      </c>
    </row>
    <row r="2871" spans="1:21" ht="48" hidden="1" x14ac:dyDescent="0.2">
      <c r="A2871">
        <v>2948</v>
      </c>
      <c r="B2871" s="3" t="s">
        <v>2948</v>
      </c>
      <c r="C2871" s="3" t="s">
        <v>7058</v>
      </c>
      <c r="D2871" s="6">
        <v>500000</v>
      </c>
      <c r="E2871" s="8">
        <v>24</v>
      </c>
      <c r="F2871" t="s">
        <v>8220</v>
      </c>
      <c r="G2871" t="s">
        <v>8223</v>
      </c>
      <c r="H2871" t="s">
        <v>8245</v>
      </c>
      <c r="I2871">
        <v>1433259293</v>
      </c>
      <c r="J2871">
        <v>1428075293</v>
      </c>
      <c r="K2871" t="b">
        <v>0</v>
      </c>
      <c r="L2871">
        <v>9</v>
      </c>
      <c r="M2871" t="b">
        <v>0</v>
      </c>
      <c r="N2871" t="s">
        <v>8301</v>
      </c>
      <c r="O2871">
        <f t="shared" si="225"/>
        <v>0</v>
      </c>
      <c r="P2871">
        <f t="shared" si="226"/>
        <v>2.67</v>
      </c>
      <c r="Q2871" s="11" t="s">
        <v>8315</v>
      </c>
      <c r="R2871" t="s">
        <v>8355</v>
      </c>
      <c r="S2871" s="15">
        <f t="shared" si="227"/>
        <v>42097.649224537032</v>
      </c>
      <c r="T2871" s="15">
        <f t="shared" si="228"/>
        <v>42157.649224537032</v>
      </c>
      <c r="U2871">
        <f t="shared" si="229"/>
        <v>2015</v>
      </c>
    </row>
    <row r="2872" spans="1:21" ht="48" hidden="1" x14ac:dyDescent="0.2">
      <c r="A2872">
        <v>2949</v>
      </c>
      <c r="B2872" s="3" t="s">
        <v>2949</v>
      </c>
      <c r="C2872" s="3" t="s">
        <v>7059</v>
      </c>
      <c r="D2872" s="6">
        <v>1000</v>
      </c>
      <c r="E2872" s="8">
        <v>25</v>
      </c>
      <c r="F2872" t="s">
        <v>8220</v>
      </c>
      <c r="G2872" t="s">
        <v>8223</v>
      </c>
      <c r="H2872" t="s">
        <v>8245</v>
      </c>
      <c r="I2872">
        <v>1447965917</v>
      </c>
      <c r="J2872">
        <v>1445370317</v>
      </c>
      <c r="K2872" t="b">
        <v>0</v>
      </c>
      <c r="L2872">
        <v>2</v>
      </c>
      <c r="M2872" t="b">
        <v>0</v>
      </c>
      <c r="N2872" t="s">
        <v>8301</v>
      </c>
      <c r="O2872">
        <f t="shared" si="225"/>
        <v>3</v>
      </c>
      <c r="P2872">
        <f t="shared" si="226"/>
        <v>12.5</v>
      </c>
      <c r="Q2872" s="11" t="s">
        <v>8315</v>
      </c>
      <c r="R2872" t="s">
        <v>8355</v>
      </c>
      <c r="S2872" s="15">
        <f t="shared" si="227"/>
        <v>42297.823113425926</v>
      </c>
      <c r="T2872" s="15">
        <f t="shared" si="228"/>
        <v>42327.864780092597</v>
      </c>
      <c r="U2872">
        <f t="shared" si="229"/>
        <v>2015</v>
      </c>
    </row>
    <row r="2873" spans="1:21" ht="48" hidden="1" x14ac:dyDescent="0.2">
      <c r="A2873">
        <v>2950</v>
      </c>
      <c r="B2873" s="3" t="s">
        <v>2950</v>
      </c>
      <c r="C2873" s="3" t="s">
        <v>7060</v>
      </c>
      <c r="D2873" s="6">
        <v>5000000</v>
      </c>
      <c r="E2873" s="8">
        <v>0</v>
      </c>
      <c r="F2873" t="s">
        <v>8220</v>
      </c>
      <c r="G2873" t="s">
        <v>8223</v>
      </c>
      <c r="H2873" t="s">
        <v>8245</v>
      </c>
      <c r="I2873">
        <v>1453538752</v>
      </c>
      <c r="J2873">
        <v>1450946752</v>
      </c>
      <c r="K2873" t="b">
        <v>0</v>
      </c>
      <c r="L2873">
        <v>0</v>
      </c>
      <c r="M2873" t="b">
        <v>0</v>
      </c>
      <c r="N2873" t="s">
        <v>8301</v>
      </c>
      <c r="O2873">
        <f t="shared" si="225"/>
        <v>0</v>
      </c>
      <c r="P2873">
        <f t="shared" si="226"/>
        <v>0</v>
      </c>
      <c r="Q2873" s="11" t="s">
        <v>8315</v>
      </c>
      <c r="R2873" t="s">
        <v>8355</v>
      </c>
      <c r="S2873" s="15">
        <f t="shared" si="227"/>
        <v>42362.36518518519</v>
      </c>
      <c r="T2873" s="15">
        <f t="shared" si="228"/>
        <v>42392.36518518519</v>
      </c>
      <c r="U2873">
        <f t="shared" si="229"/>
        <v>2015</v>
      </c>
    </row>
    <row r="2874" spans="1:21" ht="32" hidden="1" x14ac:dyDescent="0.2">
      <c r="A2874">
        <v>3052</v>
      </c>
      <c r="B2874" s="3" t="s">
        <v>3052</v>
      </c>
      <c r="C2874" s="3" t="s">
        <v>7162</v>
      </c>
      <c r="D2874" s="6">
        <v>50000</v>
      </c>
      <c r="E2874" s="8">
        <v>75</v>
      </c>
      <c r="F2874" t="s">
        <v>8220</v>
      </c>
      <c r="G2874" t="s">
        <v>8223</v>
      </c>
      <c r="H2874" t="s">
        <v>8245</v>
      </c>
      <c r="I2874">
        <v>1432828740</v>
      </c>
      <c r="J2874">
        <v>1430237094</v>
      </c>
      <c r="K2874" t="b">
        <v>0</v>
      </c>
      <c r="L2874">
        <v>2</v>
      </c>
      <c r="M2874" t="b">
        <v>0</v>
      </c>
      <c r="N2874" t="s">
        <v>8301</v>
      </c>
      <c r="O2874">
        <f t="shared" si="225"/>
        <v>0</v>
      </c>
      <c r="P2874">
        <f t="shared" si="226"/>
        <v>37.5</v>
      </c>
      <c r="Q2874" s="11" t="s">
        <v>8315</v>
      </c>
      <c r="R2874" t="s">
        <v>8355</v>
      </c>
      <c r="S2874" s="15">
        <f t="shared" si="227"/>
        <v>42122.670069444444</v>
      </c>
      <c r="T2874" s="15">
        <f t="shared" si="228"/>
        <v>42152.665972222225</v>
      </c>
      <c r="U2874">
        <f t="shared" si="229"/>
        <v>2015</v>
      </c>
    </row>
    <row r="2875" spans="1:21" ht="48" hidden="1" x14ac:dyDescent="0.2">
      <c r="A2875">
        <v>3053</v>
      </c>
      <c r="B2875" s="3" t="s">
        <v>3053</v>
      </c>
      <c r="C2875" s="3" t="s">
        <v>7163</v>
      </c>
      <c r="D2875" s="6">
        <v>10000</v>
      </c>
      <c r="E2875" s="8">
        <v>40</v>
      </c>
      <c r="F2875" t="s">
        <v>8220</v>
      </c>
      <c r="G2875" t="s">
        <v>8223</v>
      </c>
      <c r="H2875" t="s">
        <v>8245</v>
      </c>
      <c r="I2875">
        <v>1412222340</v>
      </c>
      <c r="J2875">
        <v>1407781013</v>
      </c>
      <c r="K2875" t="b">
        <v>0</v>
      </c>
      <c r="L2875">
        <v>3</v>
      </c>
      <c r="M2875" t="b">
        <v>0</v>
      </c>
      <c r="N2875" t="s">
        <v>8301</v>
      </c>
      <c r="O2875">
        <f t="shared" si="225"/>
        <v>0</v>
      </c>
      <c r="P2875">
        <f t="shared" si="226"/>
        <v>13.33</v>
      </c>
      <c r="Q2875" s="11" t="s">
        <v>8315</v>
      </c>
      <c r="R2875" t="s">
        <v>8355</v>
      </c>
      <c r="S2875" s="15">
        <f t="shared" si="227"/>
        <v>41862.761724537035</v>
      </c>
      <c r="T2875" s="15">
        <f t="shared" si="228"/>
        <v>41914.165972222225</v>
      </c>
      <c r="U2875">
        <f t="shared" si="229"/>
        <v>2014</v>
      </c>
    </row>
    <row r="2876" spans="1:21" ht="48" hidden="1" x14ac:dyDescent="0.2">
      <c r="A2876">
        <v>3054</v>
      </c>
      <c r="B2876" s="3" t="s">
        <v>3054</v>
      </c>
      <c r="C2876" s="3" t="s">
        <v>7164</v>
      </c>
      <c r="D2876" s="6">
        <v>300</v>
      </c>
      <c r="E2876" s="8">
        <v>0</v>
      </c>
      <c r="F2876" t="s">
        <v>8220</v>
      </c>
      <c r="G2876" t="s">
        <v>8223</v>
      </c>
      <c r="H2876" t="s">
        <v>8245</v>
      </c>
      <c r="I2876">
        <v>1425258240</v>
      </c>
      <c r="J2876">
        <v>1422043154</v>
      </c>
      <c r="K2876" t="b">
        <v>0</v>
      </c>
      <c r="L2876">
        <v>0</v>
      </c>
      <c r="M2876" t="b">
        <v>0</v>
      </c>
      <c r="N2876" t="s">
        <v>8301</v>
      </c>
      <c r="O2876">
        <f t="shared" si="225"/>
        <v>0</v>
      </c>
      <c r="P2876">
        <f t="shared" si="226"/>
        <v>0</v>
      </c>
      <c r="Q2876" s="11" t="s">
        <v>8315</v>
      </c>
      <c r="R2876" t="s">
        <v>8355</v>
      </c>
      <c r="S2876" s="15">
        <f t="shared" si="227"/>
        <v>42027.832800925928</v>
      </c>
      <c r="T2876" s="15">
        <f t="shared" si="228"/>
        <v>42065.044444444444</v>
      </c>
      <c r="U2876">
        <f t="shared" si="229"/>
        <v>2015</v>
      </c>
    </row>
    <row r="2877" spans="1:21" ht="48" hidden="1" x14ac:dyDescent="0.2">
      <c r="A2877">
        <v>3055</v>
      </c>
      <c r="B2877" s="3" t="s">
        <v>3055</v>
      </c>
      <c r="C2877" s="3" t="s">
        <v>7165</v>
      </c>
      <c r="D2877" s="6">
        <v>20000</v>
      </c>
      <c r="E2877" s="8">
        <v>1</v>
      </c>
      <c r="F2877" t="s">
        <v>8220</v>
      </c>
      <c r="G2877" t="s">
        <v>8223</v>
      </c>
      <c r="H2877" t="s">
        <v>8245</v>
      </c>
      <c r="I2877">
        <v>1420844390</v>
      </c>
      <c r="J2877">
        <v>1415660390</v>
      </c>
      <c r="K2877" t="b">
        <v>0</v>
      </c>
      <c r="L2877">
        <v>1</v>
      </c>
      <c r="M2877" t="b">
        <v>0</v>
      </c>
      <c r="N2877" t="s">
        <v>8301</v>
      </c>
      <c r="O2877">
        <f t="shared" si="225"/>
        <v>0</v>
      </c>
      <c r="P2877">
        <f t="shared" si="226"/>
        <v>1</v>
      </c>
      <c r="Q2877" s="11" t="s">
        <v>8315</v>
      </c>
      <c r="R2877" t="s">
        <v>8355</v>
      </c>
      <c r="S2877" s="15">
        <f t="shared" si="227"/>
        <v>41953.95821759259</v>
      </c>
      <c r="T2877" s="15">
        <f t="shared" si="228"/>
        <v>42013.95821759259</v>
      </c>
      <c r="U2877">
        <f t="shared" si="229"/>
        <v>2014</v>
      </c>
    </row>
    <row r="2878" spans="1:21" ht="48" hidden="1" x14ac:dyDescent="0.2">
      <c r="A2878">
        <v>3056</v>
      </c>
      <c r="B2878" s="3" t="s">
        <v>3056</v>
      </c>
      <c r="C2878" s="3" t="s">
        <v>7166</v>
      </c>
      <c r="D2878" s="6">
        <v>25000</v>
      </c>
      <c r="E2878" s="8">
        <v>0</v>
      </c>
      <c r="F2878" t="s">
        <v>8220</v>
      </c>
      <c r="G2878" t="s">
        <v>8223</v>
      </c>
      <c r="H2878" t="s">
        <v>8245</v>
      </c>
      <c r="I2878">
        <v>1412003784</v>
      </c>
      <c r="J2878">
        <v>1406819784</v>
      </c>
      <c r="K2878" t="b">
        <v>0</v>
      </c>
      <c r="L2878">
        <v>0</v>
      </c>
      <c r="M2878" t="b">
        <v>0</v>
      </c>
      <c r="N2878" t="s">
        <v>8301</v>
      </c>
      <c r="O2878">
        <f t="shared" si="225"/>
        <v>0</v>
      </c>
      <c r="P2878">
        <f t="shared" si="226"/>
        <v>0</v>
      </c>
      <c r="Q2878" s="11" t="s">
        <v>8315</v>
      </c>
      <c r="R2878" t="s">
        <v>8355</v>
      </c>
      <c r="S2878" s="15">
        <f t="shared" si="227"/>
        <v>41851.636388888888</v>
      </c>
      <c r="T2878" s="15">
        <f t="shared" si="228"/>
        <v>41911.636388888888</v>
      </c>
      <c r="U2878">
        <f t="shared" si="229"/>
        <v>2014</v>
      </c>
    </row>
    <row r="2879" spans="1:21" ht="48" hidden="1" x14ac:dyDescent="0.2">
      <c r="A2879">
        <v>3059</v>
      </c>
      <c r="B2879" s="3" t="s">
        <v>3059</v>
      </c>
      <c r="C2879" s="3" t="s">
        <v>7169</v>
      </c>
      <c r="D2879" s="6">
        <v>15000</v>
      </c>
      <c r="E2879" s="8">
        <v>451</v>
      </c>
      <c r="F2879" t="s">
        <v>8220</v>
      </c>
      <c r="G2879" t="s">
        <v>8223</v>
      </c>
      <c r="H2879" t="s">
        <v>8245</v>
      </c>
      <c r="I2879">
        <v>1407536846</v>
      </c>
      <c r="J2879">
        <v>1404944846</v>
      </c>
      <c r="K2879" t="b">
        <v>0</v>
      </c>
      <c r="L2879">
        <v>11</v>
      </c>
      <c r="M2879" t="b">
        <v>0</v>
      </c>
      <c r="N2879" t="s">
        <v>8301</v>
      </c>
      <c r="O2879">
        <f t="shared" si="225"/>
        <v>3</v>
      </c>
      <c r="P2879">
        <f t="shared" si="226"/>
        <v>41</v>
      </c>
      <c r="Q2879" s="11" t="s">
        <v>8315</v>
      </c>
      <c r="R2879" t="s">
        <v>8355</v>
      </c>
      <c r="S2879" s="15">
        <f t="shared" si="227"/>
        <v>41829.935717592591</v>
      </c>
      <c r="T2879" s="15">
        <f t="shared" si="228"/>
        <v>41859.935717592591</v>
      </c>
      <c r="U2879">
        <f t="shared" si="229"/>
        <v>2014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6"/>
        <v>15.75</v>
      </c>
      <c r="Q2880" s="11" t="s">
        <v>8315</v>
      </c>
      <c r="R2880" t="s">
        <v>8316</v>
      </c>
      <c r="S2880" s="15">
        <f t="shared" si="227"/>
        <v>42128.615682870368</v>
      </c>
      <c r="T2880" s="15">
        <f t="shared" si="228"/>
        <v>42188.615682870368</v>
      </c>
      <c r="U2880">
        <f t="shared" si="229"/>
        <v>2015</v>
      </c>
    </row>
    <row r="2881" spans="1:21" ht="32" hidden="1" x14ac:dyDescent="0.2">
      <c r="A2881">
        <v>3060</v>
      </c>
      <c r="B2881" s="3" t="s">
        <v>3060</v>
      </c>
      <c r="C2881" s="3" t="s">
        <v>7170</v>
      </c>
      <c r="D2881" s="6">
        <v>220000</v>
      </c>
      <c r="E2881" s="8">
        <v>335</v>
      </c>
      <c r="F2881" t="s">
        <v>8220</v>
      </c>
      <c r="G2881" t="s">
        <v>8223</v>
      </c>
      <c r="H2881" t="s">
        <v>8245</v>
      </c>
      <c r="I2881">
        <v>1443422134</v>
      </c>
      <c r="J2881">
        <v>1440830134</v>
      </c>
      <c r="K2881" t="b">
        <v>0</v>
      </c>
      <c r="L2881">
        <v>6</v>
      </c>
      <c r="M2881" t="b">
        <v>0</v>
      </c>
      <c r="N2881" t="s">
        <v>8301</v>
      </c>
      <c r="O2881">
        <f t="shared" si="225"/>
        <v>0</v>
      </c>
      <c r="P2881">
        <f t="shared" si="226"/>
        <v>55.83</v>
      </c>
      <c r="Q2881" s="11" t="s">
        <v>8315</v>
      </c>
      <c r="R2881" t="s">
        <v>8355</v>
      </c>
      <c r="S2881" s="15">
        <f t="shared" si="227"/>
        <v>42245.274699074071</v>
      </c>
      <c r="T2881" s="15">
        <f t="shared" si="228"/>
        <v>42275.274699074071</v>
      </c>
      <c r="U2881">
        <f t="shared" si="229"/>
        <v>2015</v>
      </c>
    </row>
    <row r="2882" spans="1:21" ht="16" hidden="1" x14ac:dyDescent="0.2">
      <c r="A2882">
        <v>3061</v>
      </c>
      <c r="B2882" s="3" t="s">
        <v>3061</v>
      </c>
      <c r="C2882" s="3" t="s">
        <v>7171</v>
      </c>
      <c r="D2882" s="6">
        <v>1000000</v>
      </c>
      <c r="E2882" s="8">
        <v>0</v>
      </c>
      <c r="F2882" t="s">
        <v>8220</v>
      </c>
      <c r="G2882" t="s">
        <v>8223</v>
      </c>
      <c r="H2882" t="s">
        <v>8245</v>
      </c>
      <c r="I2882">
        <v>1407955748</v>
      </c>
      <c r="J2882">
        <v>1405363748</v>
      </c>
      <c r="K2882" t="b">
        <v>0</v>
      </c>
      <c r="L2882">
        <v>0</v>
      </c>
      <c r="M2882" t="b">
        <v>0</v>
      </c>
      <c r="N2882" t="s">
        <v>8301</v>
      </c>
      <c r="O2882">
        <f t="shared" si="225"/>
        <v>0</v>
      </c>
      <c r="P2882">
        <f t="shared" si="226"/>
        <v>0</v>
      </c>
      <c r="Q2882" s="11" t="s">
        <v>8315</v>
      </c>
      <c r="R2882" t="s">
        <v>8355</v>
      </c>
      <c r="S2882" s="15">
        <f t="shared" si="227"/>
        <v>41834.784120370372</v>
      </c>
      <c r="T2882" s="15">
        <f t="shared" si="228"/>
        <v>41864.784120370372</v>
      </c>
      <c r="U2882">
        <f t="shared" si="229"/>
        <v>2014</v>
      </c>
    </row>
    <row r="2883" spans="1:21" ht="48" hidden="1" x14ac:dyDescent="0.2">
      <c r="A2883">
        <v>3062</v>
      </c>
      <c r="B2883" s="3" t="s">
        <v>3062</v>
      </c>
      <c r="C2883" s="3" t="s">
        <v>7172</v>
      </c>
      <c r="D2883" s="6">
        <v>10000</v>
      </c>
      <c r="E2883" s="8">
        <v>6684</v>
      </c>
      <c r="F2883" t="s">
        <v>8220</v>
      </c>
      <c r="G2883" t="s">
        <v>8223</v>
      </c>
      <c r="H2883" t="s">
        <v>8245</v>
      </c>
      <c r="I2883">
        <v>1443636000</v>
      </c>
      <c r="J2883">
        <v>1441111892</v>
      </c>
      <c r="K2883" t="b">
        <v>0</v>
      </c>
      <c r="L2883">
        <v>67</v>
      </c>
      <c r="M2883" t="b">
        <v>0</v>
      </c>
      <c r="N2883" t="s">
        <v>8301</v>
      </c>
      <c r="O2883">
        <f t="shared" si="225"/>
        <v>67</v>
      </c>
      <c r="P2883">
        <f t="shared" si="226"/>
        <v>99.76</v>
      </c>
      <c r="Q2883" s="11" t="s">
        <v>8315</v>
      </c>
      <c r="R2883" t="s">
        <v>8355</v>
      </c>
      <c r="S2883" s="15">
        <f t="shared" si="227"/>
        <v>42248.535787037035</v>
      </c>
      <c r="T2883" s="15">
        <f t="shared" si="228"/>
        <v>42277.75</v>
      </c>
      <c r="U2883">
        <f t="shared" si="229"/>
        <v>2015</v>
      </c>
    </row>
    <row r="2884" spans="1:21" ht="32" hidden="1" x14ac:dyDescent="0.2">
      <c r="A2884">
        <v>3063</v>
      </c>
      <c r="B2884" s="3" t="s">
        <v>3063</v>
      </c>
      <c r="C2884" s="3" t="s">
        <v>7173</v>
      </c>
      <c r="D2884" s="6">
        <v>3000</v>
      </c>
      <c r="E2884" s="8">
        <v>587</v>
      </c>
      <c r="F2884" t="s">
        <v>8220</v>
      </c>
      <c r="G2884" t="s">
        <v>8223</v>
      </c>
      <c r="H2884" t="s">
        <v>8245</v>
      </c>
      <c r="I2884">
        <v>1477174138</v>
      </c>
      <c r="J2884">
        <v>1474150138</v>
      </c>
      <c r="K2884" t="b">
        <v>0</v>
      </c>
      <c r="L2884">
        <v>23</v>
      </c>
      <c r="M2884" t="b">
        <v>0</v>
      </c>
      <c r="N2884" t="s">
        <v>8301</v>
      </c>
      <c r="O2884">
        <f t="shared" si="225"/>
        <v>20</v>
      </c>
      <c r="P2884">
        <f t="shared" si="226"/>
        <v>25.52</v>
      </c>
      <c r="Q2884" s="11" t="s">
        <v>8315</v>
      </c>
      <c r="R2884" t="s">
        <v>8355</v>
      </c>
      <c r="S2884" s="15">
        <f t="shared" si="227"/>
        <v>42630.922893518517</v>
      </c>
      <c r="T2884" s="15">
        <f t="shared" si="228"/>
        <v>42665.922893518517</v>
      </c>
      <c r="U2884">
        <f t="shared" si="229"/>
        <v>2016</v>
      </c>
    </row>
    <row r="2885" spans="1:21" ht="32" hidden="1" x14ac:dyDescent="0.2">
      <c r="A2885">
        <v>3064</v>
      </c>
      <c r="B2885" s="3" t="s">
        <v>3064</v>
      </c>
      <c r="C2885" s="3" t="s">
        <v>7174</v>
      </c>
      <c r="D2885" s="6">
        <v>75000</v>
      </c>
      <c r="E2885" s="8">
        <v>8471</v>
      </c>
      <c r="F2885" t="s">
        <v>8220</v>
      </c>
      <c r="G2885" t="s">
        <v>8223</v>
      </c>
      <c r="H2885" t="s">
        <v>8245</v>
      </c>
      <c r="I2885">
        <v>1448175540</v>
      </c>
      <c r="J2885">
        <v>1445483246</v>
      </c>
      <c r="K2885" t="b">
        <v>0</v>
      </c>
      <c r="L2885">
        <v>72</v>
      </c>
      <c r="M2885" t="b">
        <v>0</v>
      </c>
      <c r="N2885" t="s">
        <v>8301</v>
      </c>
      <c r="O2885">
        <f t="shared" si="225"/>
        <v>11</v>
      </c>
      <c r="P2885">
        <f t="shared" si="226"/>
        <v>117.65</v>
      </c>
      <c r="Q2885" s="11" t="s">
        <v>8315</v>
      </c>
      <c r="R2885" t="s">
        <v>8355</v>
      </c>
      <c r="S2885" s="15">
        <f t="shared" si="227"/>
        <v>42299.130162037036</v>
      </c>
      <c r="T2885" s="15">
        <f t="shared" si="228"/>
        <v>42330.290972222225</v>
      </c>
      <c r="U2885">
        <f t="shared" si="229"/>
        <v>2015</v>
      </c>
    </row>
    <row r="2886" spans="1:21" ht="48" hidden="1" x14ac:dyDescent="0.2">
      <c r="A2886">
        <v>3065</v>
      </c>
      <c r="B2886" s="3" t="s">
        <v>3065</v>
      </c>
      <c r="C2886" s="3" t="s">
        <v>7175</v>
      </c>
      <c r="D2886" s="6">
        <v>25000</v>
      </c>
      <c r="E2886" s="8">
        <v>10</v>
      </c>
      <c r="F2886" t="s">
        <v>8220</v>
      </c>
      <c r="G2886" t="s">
        <v>8223</v>
      </c>
      <c r="H2886" t="s">
        <v>8245</v>
      </c>
      <c r="I2886">
        <v>1406683172</v>
      </c>
      <c r="J2886">
        <v>1404523172</v>
      </c>
      <c r="K2886" t="b">
        <v>0</v>
      </c>
      <c r="L2886">
        <v>2</v>
      </c>
      <c r="M2886" t="b">
        <v>0</v>
      </c>
      <c r="N2886" t="s">
        <v>8301</v>
      </c>
      <c r="O2886">
        <f t="shared" si="225"/>
        <v>0</v>
      </c>
      <c r="P2886">
        <f t="shared" si="226"/>
        <v>5</v>
      </c>
      <c r="Q2886" s="11" t="s">
        <v>8315</v>
      </c>
      <c r="R2886" t="s">
        <v>8355</v>
      </c>
      <c r="S2886" s="15">
        <f t="shared" si="227"/>
        <v>41825.055231481485</v>
      </c>
      <c r="T2886" s="15">
        <f t="shared" si="228"/>
        <v>41850.055231481485</v>
      </c>
      <c r="U2886">
        <f t="shared" si="229"/>
        <v>2014</v>
      </c>
    </row>
    <row r="2887" spans="1:21" ht="48" hidden="1" x14ac:dyDescent="0.2">
      <c r="A2887">
        <v>3068</v>
      </c>
      <c r="B2887" s="3" t="s">
        <v>3068</v>
      </c>
      <c r="C2887" s="3" t="s">
        <v>7178</v>
      </c>
      <c r="D2887" s="6">
        <v>250000</v>
      </c>
      <c r="E2887" s="8">
        <v>175</v>
      </c>
      <c r="F2887" t="s">
        <v>8220</v>
      </c>
      <c r="G2887" t="s">
        <v>8223</v>
      </c>
      <c r="H2887" t="s">
        <v>8245</v>
      </c>
      <c r="I2887">
        <v>1445013352</v>
      </c>
      <c r="J2887">
        <v>1442421352</v>
      </c>
      <c r="K2887" t="b">
        <v>0</v>
      </c>
      <c r="L2887">
        <v>2</v>
      </c>
      <c r="M2887" t="b">
        <v>0</v>
      </c>
      <c r="N2887" t="s">
        <v>8301</v>
      </c>
      <c r="O2887">
        <f t="shared" si="225"/>
        <v>0</v>
      </c>
      <c r="P2887">
        <f t="shared" si="226"/>
        <v>87.5</v>
      </c>
      <c r="Q2887" s="11" t="s">
        <v>8315</v>
      </c>
      <c r="R2887" t="s">
        <v>8355</v>
      </c>
      <c r="S2887" s="15">
        <f t="shared" si="227"/>
        <v>42263.691574074073</v>
      </c>
      <c r="T2887" s="15">
        <f t="shared" si="228"/>
        <v>42293.691574074073</v>
      </c>
      <c r="U2887">
        <f t="shared" si="229"/>
        <v>2015</v>
      </c>
    </row>
    <row r="2888" spans="1:21" ht="48" hidden="1" x14ac:dyDescent="0.2">
      <c r="A2888">
        <v>3069</v>
      </c>
      <c r="B2888" s="3" t="s">
        <v>3069</v>
      </c>
      <c r="C2888" s="3" t="s">
        <v>7179</v>
      </c>
      <c r="D2888" s="6">
        <v>1000</v>
      </c>
      <c r="E2888" s="8">
        <v>141</v>
      </c>
      <c r="F2888" t="s">
        <v>8220</v>
      </c>
      <c r="G2888" t="s">
        <v>8223</v>
      </c>
      <c r="H2888" t="s">
        <v>8245</v>
      </c>
      <c r="I2888">
        <v>1418587234</v>
      </c>
      <c r="J2888">
        <v>1415995234</v>
      </c>
      <c r="K2888" t="b">
        <v>0</v>
      </c>
      <c r="L2888">
        <v>7</v>
      </c>
      <c r="M2888" t="b">
        <v>0</v>
      </c>
      <c r="N2888" t="s">
        <v>8301</v>
      </c>
      <c r="O2888">
        <f t="shared" si="225"/>
        <v>14</v>
      </c>
      <c r="P2888">
        <f t="shared" si="226"/>
        <v>20.14</v>
      </c>
      <c r="Q2888" s="11" t="s">
        <v>8315</v>
      </c>
      <c r="R2888" t="s">
        <v>8355</v>
      </c>
      <c r="S2888" s="15">
        <f t="shared" si="227"/>
        <v>41957.833726851852</v>
      </c>
      <c r="T2888" s="15">
        <f t="shared" si="228"/>
        <v>41987.833726851852</v>
      </c>
      <c r="U2888">
        <f t="shared" si="229"/>
        <v>2014</v>
      </c>
    </row>
    <row r="2889" spans="1:21" ht="48" hidden="1" x14ac:dyDescent="0.2">
      <c r="A2889">
        <v>3071</v>
      </c>
      <c r="B2889" s="3" t="s">
        <v>3071</v>
      </c>
      <c r="C2889" s="3" t="s">
        <v>7181</v>
      </c>
      <c r="D2889" s="6">
        <v>12000</v>
      </c>
      <c r="E2889" s="8">
        <v>7173</v>
      </c>
      <c r="F2889" t="s">
        <v>8220</v>
      </c>
      <c r="G2889" t="s">
        <v>8223</v>
      </c>
      <c r="H2889" t="s">
        <v>8245</v>
      </c>
      <c r="I2889">
        <v>1429595940</v>
      </c>
      <c r="J2889">
        <v>1428082481</v>
      </c>
      <c r="K2889" t="b">
        <v>0</v>
      </c>
      <c r="L2889">
        <v>117</v>
      </c>
      <c r="M2889" t="b">
        <v>0</v>
      </c>
      <c r="N2889" t="s">
        <v>8301</v>
      </c>
      <c r="O2889">
        <f t="shared" si="225"/>
        <v>60</v>
      </c>
      <c r="P2889">
        <f t="shared" si="226"/>
        <v>61.31</v>
      </c>
      <c r="Q2889" s="11" t="s">
        <v>8315</v>
      </c>
      <c r="R2889" t="s">
        <v>8355</v>
      </c>
      <c r="S2889" s="15">
        <f t="shared" si="227"/>
        <v>42097.732418981483</v>
      </c>
      <c r="T2889" s="15">
        <f t="shared" si="228"/>
        <v>42115.249305555553</v>
      </c>
      <c r="U2889">
        <f t="shared" si="229"/>
        <v>2015</v>
      </c>
    </row>
    <row r="2890" spans="1:21" ht="48" hidden="1" x14ac:dyDescent="0.2">
      <c r="A2890">
        <v>3072</v>
      </c>
      <c r="B2890" s="3" t="s">
        <v>3072</v>
      </c>
      <c r="C2890" s="3" t="s">
        <v>7182</v>
      </c>
      <c r="D2890" s="6">
        <v>12000</v>
      </c>
      <c r="E2890" s="8">
        <v>2</v>
      </c>
      <c r="F2890" t="s">
        <v>8220</v>
      </c>
      <c r="G2890" t="s">
        <v>8223</v>
      </c>
      <c r="H2890" t="s">
        <v>8245</v>
      </c>
      <c r="I2890">
        <v>1477791960</v>
      </c>
      <c r="J2890">
        <v>1476549262</v>
      </c>
      <c r="K2890" t="b">
        <v>0</v>
      </c>
      <c r="L2890">
        <v>2</v>
      </c>
      <c r="M2890" t="b">
        <v>0</v>
      </c>
      <c r="N2890" t="s">
        <v>8301</v>
      </c>
      <c r="O2890">
        <f t="shared" si="225"/>
        <v>0</v>
      </c>
      <c r="P2890">
        <f t="shared" si="226"/>
        <v>1</v>
      </c>
      <c r="Q2890" s="11" t="s">
        <v>8315</v>
      </c>
      <c r="R2890" t="s">
        <v>8355</v>
      </c>
      <c r="S2890" s="15">
        <f t="shared" si="227"/>
        <v>42658.690532407403</v>
      </c>
      <c r="T2890" s="15">
        <f t="shared" si="228"/>
        <v>42673.073611111111</v>
      </c>
      <c r="U2890">
        <f t="shared" si="229"/>
        <v>2016</v>
      </c>
    </row>
    <row r="2891" spans="1:21" ht="48" hidden="1" x14ac:dyDescent="0.2">
      <c r="A2891">
        <v>3073</v>
      </c>
      <c r="B2891" s="3" t="s">
        <v>3073</v>
      </c>
      <c r="C2891" s="3" t="s">
        <v>7183</v>
      </c>
      <c r="D2891" s="6">
        <v>2800000</v>
      </c>
      <c r="E2891" s="8">
        <v>645</v>
      </c>
      <c r="F2891" t="s">
        <v>8220</v>
      </c>
      <c r="G2891" t="s">
        <v>8223</v>
      </c>
      <c r="H2891" t="s">
        <v>8245</v>
      </c>
      <c r="I2891">
        <v>1434309540</v>
      </c>
      <c r="J2891">
        <v>1429287900</v>
      </c>
      <c r="K2891" t="b">
        <v>0</v>
      </c>
      <c r="L2891">
        <v>7</v>
      </c>
      <c r="M2891" t="b">
        <v>0</v>
      </c>
      <c r="N2891" t="s">
        <v>8301</v>
      </c>
      <c r="O2891">
        <f t="shared" si="225"/>
        <v>0</v>
      </c>
      <c r="P2891">
        <f t="shared" si="226"/>
        <v>92.14</v>
      </c>
      <c r="Q2891" s="11" t="s">
        <v>8315</v>
      </c>
      <c r="R2891" t="s">
        <v>8355</v>
      </c>
      <c r="S2891" s="15">
        <f t="shared" si="227"/>
        <v>42111.684027777781</v>
      </c>
      <c r="T2891" s="15">
        <f t="shared" si="228"/>
        <v>42169.804861111115</v>
      </c>
      <c r="U2891">
        <f t="shared" si="229"/>
        <v>2015</v>
      </c>
    </row>
    <row r="2892" spans="1:21" ht="48" hidden="1" x14ac:dyDescent="0.2">
      <c r="A2892">
        <v>3075</v>
      </c>
      <c r="B2892" s="3" t="s">
        <v>3075</v>
      </c>
      <c r="C2892" s="3" t="s">
        <v>7185</v>
      </c>
      <c r="D2892" s="6">
        <v>15000</v>
      </c>
      <c r="E2892" s="8">
        <v>1296</v>
      </c>
      <c r="F2892" t="s">
        <v>8220</v>
      </c>
      <c r="G2892" t="s">
        <v>8223</v>
      </c>
      <c r="H2892" t="s">
        <v>8245</v>
      </c>
      <c r="I2892">
        <v>1471573640</v>
      </c>
      <c r="J2892">
        <v>1467253640</v>
      </c>
      <c r="K2892" t="b">
        <v>0</v>
      </c>
      <c r="L2892">
        <v>20</v>
      </c>
      <c r="M2892" t="b">
        <v>0</v>
      </c>
      <c r="N2892" t="s">
        <v>8301</v>
      </c>
      <c r="O2892">
        <f t="shared" si="225"/>
        <v>9</v>
      </c>
      <c r="P2892">
        <f t="shared" si="226"/>
        <v>64.8</v>
      </c>
      <c r="Q2892" s="11" t="s">
        <v>8315</v>
      </c>
      <c r="R2892" t="s">
        <v>8355</v>
      </c>
      <c r="S2892" s="15">
        <f t="shared" si="227"/>
        <v>42551.102314814809</v>
      </c>
      <c r="T2892" s="15">
        <f t="shared" si="228"/>
        <v>42601.102314814809</v>
      </c>
      <c r="U2892">
        <f t="shared" si="229"/>
        <v>2016</v>
      </c>
    </row>
    <row r="2893" spans="1:21" ht="32" hidden="1" x14ac:dyDescent="0.2">
      <c r="A2893">
        <v>3076</v>
      </c>
      <c r="B2893" s="3" t="s">
        <v>3076</v>
      </c>
      <c r="C2893" s="3" t="s">
        <v>7186</v>
      </c>
      <c r="D2893" s="6">
        <v>10000</v>
      </c>
      <c r="E2893" s="8">
        <v>1506</v>
      </c>
      <c r="F2893" t="s">
        <v>8220</v>
      </c>
      <c r="G2893" t="s">
        <v>8223</v>
      </c>
      <c r="H2893" t="s">
        <v>8245</v>
      </c>
      <c r="I2893">
        <v>1444405123</v>
      </c>
      <c r="J2893">
        <v>1439221123</v>
      </c>
      <c r="K2893" t="b">
        <v>0</v>
      </c>
      <c r="L2893">
        <v>50</v>
      </c>
      <c r="M2893" t="b">
        <v>0</v>
      </c>
      <c r="N2893" t="s">
        <v>8301</v>
      </c>
      <c r="O2893">
        <f t="shared" si="225"/>
        <v>15</v>
      </c>
      <c r="P2893">
        <f t="shared" si="226"/>
        <v>30.12</v>
      </c>
      <c r="Q2893" s="11" t="s">
        <v>8315</v>
      </c>
      <c r="R2893" t="s">
        <v>8355</v>
      </c>
      <c r="S2893" s="15">
        <f t="shared" si="227"/>
        <v>42226.651886574073</v>
      </c>
      <c r="T2893" s="15">
        <f t="shared" si="228"/>
        <v>42286.651886574073</v>
      </c>
      <c r="U2893">
        <f t="shared" si="229"/>
        <v>2015</v>
      </c>
    </row>
    <row r="2894" spans="1:21" ht="48" hidden="1" x14ac:dyDescent="0.2">
      <c r="A2894">
        <v>3078</v>
      </c>
      <c r="B2894" s="3" t="s">
        <v>3078</v>
      </c>
      <c r="C2894" s="3" t="s">
        <v>7188</v>
      </c>
      <c r="D2894" s="6">
        <v>60000</v>
      </c>
      <c r="E2894" s="8">
        <v>71</v>
      </c>
      <c r="F2894" t="s">
        <v>8220</v>
      </c>
      <c r="G2894" t="s">
        <v>8223</v>
      </c>
      <c r="H2894" t="s">
        <v>8245</v>
      </c>
      <c r="I2894">
        <v>1424920795</v>
      </c>
      <c r="J2894">
        <v>1422328795</v>
      </c>
      <c r="K2894" t="b">
        <v>0</v>
      </c>
      <c r="L2894">
        <v>3</v>
      </c>
      <c r="M2894" t="b">
        <v>0</v>
      </c>
      <c r="N2894" t="s">
        <v>8301</v>
      </c>
      <c r="O2894">
        <f t="shared" si="225"/>
        <v>0</v>
      </c>
      <c r="P2894">
        <f t="shared" si="226"/>
        <v>23.67</v>
      </c>
      <c r="Q2894" s="11" t="s">
        <v>8315</v>
      </c>
      <c r="R2894" t="s">
        <v>8355</v>
      </c>
      <c r="S2894" s="15">
        <f t="shared" si="227"/>
        <v>42031.138831018514</v>
      </c>
      <c r="T2894" s="15">
        <f t="shared" si="228"/>
        <v>42061.138831018514</v>
      </c>
      <c r="U2894">
        <f t="shared" si="229"/>
        <v>2015</v>
      </c>
    </row>
    <row r="2895" spans="1:21" ht="48" hidden="1" x14ac:dyDescent="0.2">
      <c r="A2895">
        <v>3079</v>
      </c>
      <c r="B2895" s="3" t="s">
        <v>3079</v>
      </c>
      <c r="C2895" s="3" t="s">
        <v>7189</v>
      </c>
      <c r="D2895" s="6">
        <v>1333666</v>
      </c>
      <c r="E2895" s="8">
        <v>11226</v>
      </c>
      <c r="F2895" t="s">
        <v>8220</v>
      </c>
      <c r="G2895" t="s">
        <v>8223</v>
      </c>
      <c r="H2895" t="s">
        <v>8245</v>
      </c>
      <c r="I2895">
        <v>1427040435</v>
      </c>
      <c r="J2895">
        <v>1424452035</v>
      </c>
      <c r="K2895" t="b">
        <v>0</v>
      </c>
      <c r="L2895">
        <v>27</v>
      </c>
      <c r="M2895" t="b">
        <v>0</v>
      </c>
      <c r="N2895" t="s">
        <v>8301</v>
      </c>
      <c r="O2895">
        <f t="shared" si="225"/>
        <v>1</v>
      </c>
      <c r="P2895">
        <f t="shared" si="226"/>
        <v>415.78</v>
      </c>
      <c r="Q2895" s="11" t="s">
        <v>8315</v>
      </c>
      <c r="R2895" t="s">
        <v>8355</v>
      </c>
      <c r="S2895" s="15">
        <f t="shared" si="227"/>
        <v>42055.713368055556</v>
      </c>
      <c r="T2895" s="15">
        <f t="shared" si="228"/>
        <v>42085.671701388885</v>
      </c>
      <c r="U2895">
        <f t="shared" si="229"/>
        <v>2015</v>
      </c>
    </row>
    <row r="2896" spans="1:21" ht="48" hidden="1" x14ac:dyDescent="0.2">
      <c r="A2896">
        <v>3080</v>
      </c>
      <c r="B2896" s="3" t="s">
        <v>3080</v>
      </c>
      <c r="C2896" s="3" t="s">
        <v>7190</v>
      </c>
      <c r="D2896" s="6">
        <v>2000000</v>
      </c>
      <c r="E2896" s="8">
        <v>376</v>
      </c>
      <c r="F2896" t="s">
        <v>8220</v>
      </c>
      <c r="G2896" t="s">
        <v>8223</v>
      </c>
      <c r="H2896" t="s">
        <v>8245</v>
      </c>
      <c r="I2896">
        <v>1419644444</v>
      </c>
      <c r="J2896">
        <v>1414456844</v>
      </c>
      <c r="K2896" t="b">
        <v>0</v>
      </c>
      <c r="L2896">
        <v>7</v>
      </c>
      <c r="M2896" t="b">
        <v>0</v>
      </c>
      <c r="N2896" t="s">
        <v>8301</v>
      </c>
      <c r="O2896">
        <f t="shared" si="225"/>
        <v>0</v>
      </c>
      <c r="P2896">
        <f t="shared" si="226"/>
        <v>53.71</v>
      </c>
      <c r="Q2896" s="11" t="s">
        <v>8315</v>
      </c>
      <c r="R2896" t="s">
        <v>8355</v>
      </c>
      <c r="S2896" s="15">
        <f t="shared" si="227"/>
        <v>41940.028287037036</v>
      </c>
      <c r="T2896" s="15">
        <f t="shared" si="228"/>
        <v>42000.0699537037</v>
      </c>
      <c r="U2896">
        <f t="shared" si="229"/>
        <v>2014</v>
      </c>
    </row>
    <row r="2897" spans="1:21" ht="48" hidden="1" x14ac:dyDescent="0.2">
      <c r="A2897">
        <v>3081</v>
      </c>
      <c r="B2897" s="3" t="s">
        <v>3081</v>
      </c>
      <c r="C2897" s="3" t="s">
        <v>7191</v>
      </c>
      <c r="D2897" s="6">
        <v>1000000</v>
      </c>
      <c r="E2897" s="8">
        <v>2103</v>
      </c>
      <c r="F2897" t="s">
        <v>8220</v>
      </c>
      <c r="G2897" t="s">
        <v>8223</v>
      </c>
      <c r="H2897" t="s">
        <v>8245</v>
      </c>
      <c r="I2897">
        <v>1442722891</v>
      </c>
      <c r="J2897">
        <v>1440130891</v>
      </c>
      <c r="K2897" t="b">
        <v>0</v>
      </c>
      <c r="L2897">
        <v>5</v>
      </c>
      <c r="M2897" t="b">
        <v>0</v>
      </c>
      <c r="N2897" t="s">
        <v>8301</v>
      </c>
      <c r="O2897">
        <f t="shared" si="225"/>
        <v>0</v>
      </c>
      <c r="P2897">
        <f t="shared" si="226"/>
        <v>420.6</v>
      </c>
      <c r="Q2897" s="11" t="s">
        <v>8315</v>
      </c>
      <c r="R2897" t="s">
        <v>8355</v>
      </c>
      <c r="S2897" s="15">
        <f t="shared" si="227"/>
        <v>42237.181608796294</v>
      </c>
      <c r="T2897" s="15">
        <f t="shared" si="228"/>
        <v>42267.181608796294</v>
      </c>
      <c r="U2897">
        <f t="shared" si="229"/>
        <v>2015</v>
      </c>
    </row>
    <row r="2898" spans="1:21" ht="48" hidden="1" x14ac:dyDescent="0.2">
      <c r="A2898">
        <v>3082</v>
      </c>
      <c r="B2898" s="3" t="s">
        <v>3082</v>
      </c>
      <c r="C2898" s="3" t="s">
        <v>7192</v>
      </c>
      <c r="D2898" s="6">
        <v>9000</v>
      </c>
      <c r="E2898" s="8">
        <v>0</v>
      </c>
      <c r="F2898" t="s">
        <v>8220</v>
      </c>
      <c r="G2898" t="s">
        <v>8223</v>
      </c>
      <c r="H2898" t="s">
        <v>8245</v>
      </c>
      <c r="I2898">
        <v>1447628946</v>
      </c>
      <c r="J2898">
        <v>1445033346</v>
      </c>
      <c r="K2898" t="b">
        <v>0</v>
      </c>
      <c r="L2898">
        <v>0</v>
      </c>
      <c r="M2898" t="b">
        <v>0</v>
      </c>
      <c r="N2898" t="s">
        <v>8301</v>
      </c>
      <c r="O2898">
        <f t="shared" si="225"/>
        <v>0</v>
      </c>
      <c r="P2898">
        <f t="shared" si="226"/>
        <v>0</v>
      </c>
      <c r="Q2898" s="11" t="s">
        <v>8315</v>
      </c>
      <c r="R2898" t="s">
        <v>8355</v>
      </c>
      <c r="S2898" s="15">
        <f t="shared" si="227"/>
        <v>42293.922986111109</v>
      </c>
      <c r="T2898" s="15">
        <f t="shared" si="228"/>
        <v>42323.96465277778</v>
      </c>
      <c r="U2898">
        <f t="shared" si="229"/>
        <v>2015</v>
      </c>
    </row>
    <row r="2899" spans="1:21" ht="64" hidden="1" x14ac:dyDescent="0.2">
      <c r="A2899">
        <v>3083</v>
      </c>
      <c r="B2899" s="3" t="s">
        <v>3083</v>
      </c>
      <c r="C2899" s="3" t="s">
        <v>7193</v>
      </c>
      <c r="D2899" s="6">
        <v>20000</v>
      </c>
      <c r="E2899" s="8">
        <v>56</v>
      </c>
      <c r="F2899" t="s">
        <v>8220</v>
      </c>
      <c r="G2899" t="s">
        <v>8223</v>
      </c>
      <c r="H2899" t="s">
        <v>8245</v>
      </c>
      <c r="I2899">
        <v>1409547600</v>
      </c>
      <c r="J2899">
        <v>1406986278</v>
      </c>
      <c r="K2899" t="b">
        <v>0</v>
      </c>
      <c r="L2899">
        <v>3</v>
      </c>
      <c r="M2899" t="b">
        <v>0</v>
      </c>
      <c r="N2899" t="s">
        <v>8301</v>
      </c>
      <c r="O2899">
        <f t="shared" si="225"/>
        <v>0</v>
      </c>
      <c r="P2899">
        <f t="shared" si="226"/>
        <v>18.670000000000002</v>
      </c>
      <c r="Q2899" s="11" t="s">
        <v>8315</v>
      </c>
      <c r="R2899" t="s">
        <v>8355</v>
      </c>
      <c r="S2899" s="15">
        <f t="shared" si="227"/>
        <v>41853.563402777778</v>
      </c>
      <c r="T2899" s="15">
        <f t="shared" si="228"/>
        <v>41883.208333333336</v>
      </c>
      <c r="U2899">
        <f t="shared" si="229"/>
        <v>2014</v>
      </c>
    </row>
    <row r="2900" spans="1:21" ht="48" hidden="1" x14ac:dyDescent="0.2">
      <c r="A2900">
        <v>3084</v>
      </c>
      <c r="B2900" s="3" t="s">
        <v>3084</v>
      </c>
      <c r="C2900" s="3" t="s">
        <v>7194</v>
      </c>
      <c r="D2900" s="6">
        <v>4059</v>
      </c>
      <c r="E2900" s="8">
        <v>470</v>
      </c>
      <c r="F2900" t="s">
        <v>8220</v>
      </c>
      <c r="G2900" t="s">
        <v>8223</v>
      </c>
      <c r="H2900" t="s">
        <v>8245</v>
      </c>
      <c r="I2900">
        <v>1430851680</v>
      </c>
      <c r="J2900">
        <v>1428340931</v>
      </c>
      <c r="K2900" t="b">
        <v>0</v>
      </c>
      <c r="L2900">
        <v>6</v>
      </c>
      <c r="M2900" t="b">
        <v>0</v>
      </c>
      <c r="N2900" t="s">
        <v>8301</v>
      </c>
      <c r="O2900">
        <f t="shared" si="225"/>
        <v>12</v>
      </c>
      <c r="P2900">
        <f t="shared" si="226"/>
        <v>78.33</v>
      </c>
      <c r="Q2900" s="11" t="s">
        <v>8315</v>
      </c>
      <c r="R2900" t="s">
        <v>8355</v>
      </c>
      <c r="S2900" s="15">
        <f t="shared" si="227"/>
        <v>42100.723738425921</v>
      </c>
      <c r="T2900" s="15">
        <f t="shared" si="228"/>
        <v>42129.783333333333</v>
      </c>
      <c r="U2900">
        <f t="shared" si="229"/>
        <v>2015</v>
      </c>
    </row>
    <row r="2901" spans="1:21" ht="48" hidden="1" x14ac:dyDescent="0.2">
      <c r="A2901">
        <v>3085</v>
      </c>
      <c r="B2901" s="3" t="s">
        <v>3085</v>
      </c>
      <c r="C2901" s="3" t="s">
        <v>7195</v>
      </c>
      <c r="D2901" s="6">
        <v>25000</v>
      </c>
      <c r="E2901" s="8">
        <v>610</v>
      </c>
      <c r="F2901" t="s">
        <v>8220</v>
      </c>
      <c r="G2901" t="s">
        <v>8223</v>
      </c>
      <c r="H2901" t="s">
        <v>8245</v>
      </c>
      <c r="I2901">
        <v>1443561159</v>
      </c>
      <c r="J2901">
        <v>1440969159</v>
      </c>
      <c r="K2901" t="b">
        <v>0</v>
      </c>
      <c r="L2901">
        <v>9</v>
      </c>
      <c r="M2901" t="b">
        <v>0</v>
      </c>
      <c r="N2901" t="s">
        <v>8301</v>
      </c>
      <c r="O2901">
        <f t="shared" si="225"/>
        <v>2</v>
      </c>
      <c r="P2901">
        <f t="shared" si="226"/>
        <v>67.78</v>
      </c>
      <c r="Q2901" s="11" t="s">
        <v>8315</v>
      </c>
      <c r="R2901" t="s">
        <v>8355</v>
      </c>
      <c r="S2901" s="15">
        <f t="shared" si="227"/>
        <v>42246.883784722217</v>
      </c>
      <c r="T2901" s="15">
        <f t="shared" si="228"/>
        <v>42276.883784722217</v>
      </c>
      <c r="U2901">
        <f t="shared" si="229"/>
        <v>2015</v>
      </c>
    </row>
    <row r="2902" spans="1:21" ht="48" hidden="1" x14ac:dyDescent="0.2">
      <c r="A2902">
        <v>3087</v>
      </c>
      <c r="B2902" s="3" t="s">
        <v>3087</v>
      </c>
      <c r="C2902" s="3" t="s">
        <v>7197</v>
      </c>
      <c r="D2902" s="6">
        <v>20000</v>
      </c>
      <c r="E2902" s="8">
        <v>125</v>
      </c>
      <c r="F2902" t="s">
        <v>8220</v>
      </c>
      <c r="G2902" t="s">
        <v>8223</v>
      </c>
      <c r="H2902" t="s">
        <v>8245</v>
      </c>
      <c r="I2902">
        <v>1482294990</v>
      </c>
      <c r="J2902">
        <v>1477107390</v>
      </c>
      <c r="K2902" t="b">
        <v>0</v>
      </c>
      <c r="L2902">
        <v>2</v>
      </c>
      <c r="M2902" t="b">
        <v>0</v>
      </c>
      <c r="N2902" t="s">
        <v>8301</v>
      </c>
      <c r="O2902">
        <f t="shared" si="225"/>
        <v>1</v>
      </c>
      <c r="P2902">
        <f t="shared" si="226"/>
        <v>62.5</v>
      </c>
      <c r="Q2902" s="11" t="s">
        <v>8315</v>
      </c>
      <c r="R2902" t="s">
        <v>8355</v>
      </c>
      <c r="S2902" s="15">
        <f t="shared" si="227"/>
        <v>42665.150347222225</v>
      </c>
      <c r="T2902" s="15">
        <f t="shared" si="228"/>
        <v>42725.192013888889</v>
      </c>
      <c r="U2902">
        <f t="shared" si="229"/>
        <v>2016</v>
      </c>
    </row>
    <row r="2903" spans="1:21" ht="32" hidden="1" x14ac:dyDescent="0.2">
      <c r="A2903">
        <v>3088</v>
      </c>
      <c r="B2903" s="3" t="s">
        <v>3088</v>
      </c>
      <c r="C2903" s="3" t="s">
        <v>7198</v>
      </c>
      <c r="D2903" s="6">
        <v>65000</v>
      </c>
      <c r="E2903" s="8">
        <v>126</v>
      </c>
      <c r="F2903" t="s">
        <v>8220</v>
      </c>
      <c r="G2903" t="s">
        <v>8223</v>
      </c>
      <c r="H2903" t="s">
        <v>8245</v>
      </c>
      <c r="I2903">
        <v>1420724460</v>
      </c>
      <c r="J2903">
        <v>1418046247</v>
      </c>
      <c r="K2903" t="b">
        <v>0</v>
      </c>
      <c r="L2903">
        <v>3</v>
      </c>
      <c r="M2903" t="b">
        <v>0</v>
      </c>
      <c r="N2903" t="s">
        <v>8301</v>
      </c>
      <c r="O2903">
        <f t="shared" si="225"/>
        <v>0</v>
      </c>
      <c r="P2903">
        <f t="shared" si="226"/>
        <v>42</v>
      </c>
      <c r="Q2903" s="11" t="s">
        <v>8315</v>
      </c>
      <c r="R2903" t="s">
        <v>8355</v>
      </c>
      <c r="S2903" s="15">
        <f t="shared" si="227"/>
        <v>41981.57230324074</v>
      </c>
      <c r="T2903" s="15">
        <f t="shared" si="228"/>
        <v>42012.570138888885</v>
      </c>
      <c r="U2903">
        <f t="shared" si="229"/>
        <v>2014</v>
      </c>
    </row>
    <row r="2904" spans="1:21" ht="32" hidden="1" x14ac:dyDescent="0.2">
      <c r="A2904">
        <v>3089</v>
      </c>
      <c r="B2904" s="3" t="s">
        <v>3089</v>
      </c>
      <c r="C2904" s="3" t="s">
        <v>7199</v>
      </c>
      <c r="D2904" s="6">
        <v>25000</v>
      </c>
      <c r="E2904" s="8">
        <v>5854</v>
      </c>
      <c r="F2904" t="s">
        <v>8220</v>
      </c>
      <c r="G2904" t="s">
        <v>8223</v>
      </c>
      <c r="H2904" t="s">
        <v>8245</v>
      </c>
      <c r="I2904">
        <v>1468029540</v>
      </c>
      <c r="J2904">
        <v>1465304483</v>
      </c>
      <c r="K2904" t="b">
        <v>0</v>
      </c>
      <c r="L2904">
        <v>45</v>
      </c>
      <c r="M2904" t="b">
        <v>0</v>
      </c>
      <c r="N2904" t="s">
        <v>8301</v>
      </c>
      <c r="O2904">
        <f t="shared" si="225"/>
        <v>23</v>
      </c>
      <c r="P2904">
        <f t="shared" si="226"/>
        <v>130.09</v>
      </c>
      <c r="Q2904" s="11" t="s">
        <v>8315</v>
      </c>
      <c r="R2904" t="s">
        <v>8355</v>
      </c>
      <c r="S2904" s="15">
        <f t="shared" si="227"/>
        <v>42528.542627314819</v>
      </c>
      <c r="T2904" s="15">
        <f t="shared" si="228"/>
        <v>42560.082638888889</v>
      </c>
      <c r="U2904">
        <f t="shared" si="229"/>
        <v>2016</v>
      </c>
    </row>
    <row r="2905" spans="1:21" ht="48" hidden="1" x14ac:dyDescent="0.2">
      <c r="A2905">
        <v>3090</v>
      </c>
      <c r="B2905" s="3" t="s">
        <v>3090</v>
      </c>
      <c r="C2905" s="3" t="s">
        <v>7200</v>
      </c>
      <c r="D2905" s="6">
        <v>225000</v>
      </c>
      <c r="E2905" s="8">
        <v>11432</v>
      </c>
      <c r="F2905" t="s">
        <v>8220</v>
      </c>
      <c r="G2905" t="s">
        <v>8223</v>
      </c>
      <c r="H2905" t="s">
        <v>8245</v>
      </c>
      <c r="I2905">
        <v>1430505545</v>
      </c>
      <c r="J2905">
        <v>1425325145</v>
      </c>
      <c r="K2905" t="b">
        <v>0</v>
      </c>
      <c r="L2905">
        <v>9</v>
      </c>
      <c r="M2905" t="b">
        <v>0</v>
      </c>
      <c r="N2905" t="s">
        <v>8301</v>
      </c>
      <c r="O2905">
        <f t="shared" si="225"/>
        <v>5</v>
      </c>
      <c r="P2905">
        <f t="shared" si="226"/>
        <v>1270.22</v>
      </c>
      <c r="Q2905" s="11" t="s">
        <v>8315</v>
      </c>
      <c r="R2905" t="s">
        <v>8355</v>
      </c>
      <c r="S2905" s="15">
        <f t="shared" si="227"/>
        <v>42065.818807870368</v>
      </c>
      <c r="T2905" s="15">
        <f t="shared" si="228"/>
        <v>42125.777141203704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hidden="1" x14ac:dyDescent="0.2">
      <c r="A2907">
        <v>3091</v>
      </c>
      <c r="B2907" s="3" t="s">
        <v>3091</v>
      </c>
      <c r="C2907" s="3" t="s">
        <v>7201</v>
      </c>
      <c r="D2907" s="6">
        <v>5000</v>
      </c>
      <c r="E2907" s="8">
        <v>796</v>
      </c>
      <c r="F2907" t="s">
        <v>8220</v>
      </c>
      <c r="G2907" t="s">
        <v>8223</v>
      </c>
      <c r="H2907" t="s">
        <v>8245</v>
      </c>
      <c r="I2907">
        <v>1471214743</v>
      </c>
      <c r="J2907">
        <v>1468622743</v>
      </c>
      <c r="K2907" t="b">
        <v>0</v>
      </c>
      <c r="L2907">
        <v>9</v>
      </c>
      <c r="M2907" t="b">
        <v>0</v>
      </c>
      <c r="N2907" t="s">
        <v>8301</v>
      </c>
      <c r="O2907">
        <f t="shared" si="225"/>
        <v>16</v>
      </c>
      <c r="P2907">
        <f t="shared" si="226"/>
        <v>88.44</v>
      </c>
      <c r="Q2907" s="11" t="s">
        <v>8315</v>
      </c>
      <c r="R2907" t="s">
        <v>8355</v>
      </c>
      <c r="S2907" s="15">
        <f t="shared" si="227"/>
        <v>42566.948414351849</v>
      </c>
      <c r="T2907" s="15">
        <f t="shared" si="228"/>
        <v>42596.948414351849</v>
      </c>
      <c r="U2907">
        <f t="shared" si="229"/>
        <v>2016</v>
      </c>
    </row>
    <row r="2908" spans="1:21" ht="48" hidden="1" x14ac:dyDescent="0.2">
      <c r="A2908">
        <v>3092</v>
      </c>
      <c r="B2908" s="3" t="s">
        <v>3092</v>
      </c>
      <c r="C2908" s="3" t="s">
        <v>7202</v>
      </c>
      <c r="D2908" s="6">
        <v>100000</v>
      </c>
      <c r="E2908" s="8">
        <v>1183.19</v>
      </c>
      <c r="F2908" t="s">
        <v>8220</v>
      </c>
      <c r="G2908" t="s">
        <v>8223</v>
      </c>
      <c r="H2908" t="s">
        <v>8245</v>
      </c>
      <c r="I2908">
        <v>1444946400</v>
      </c>
      <c r="J2908">
        <v>1441723912</v>
      </c>
      <c r="K2908" t="b">
        <v>0</v>
      </c>
      <c r="L2908">
        <v>21</v>
      </c>
      <c r="M2908" t="b">
        <v>0</v>
      </c>
      <c r="N2908" t="s">
        <v>8301</v>
      </c>
      <c r="O2908">
        <f t="shared" si="225"/>
        <v>1</v>
      </c>
      <c r="P2908">
        <f t="shared" si="226"/>
        <v>56.34</v>
      </c>
      <c r="Q2908" s="11" t="s">
        <v>8315</v>
      </c>
      <c r="R2908" t="s">
        <v>8355</v>
      </c>
      <c r="S2908" s="15">
        <f t="shared" si="227"/>
        <v>42255.619351851856</v>
      </c>
      <c r="T2908" s="15">
        <f t="shared" si="228"/>
        <v>42292.916666666672</v>
      </c>
      <c r="U2908">
        <f t="shared" si="229"/>
        <v>2015</v>
      </c>
    </row>
    <row r="2909" spans="1:21" ht="32" hidden="1" x14ac:dyDescent="0.2">
      <c r="A2909">
        <v>3094</v>
      </c>
      <c r="B2909" s="3" t="s">
        <v>3094</v>
      </c>
      <c r="C2909" s="3" t="s">
        <v>7204</v>
      </c>
      <c r="D2909" s="6">
        <v>100000</v>
      </c>
      <c r="E2909" s="8">
        <v>25</v>
      </c>
      <c r="F2909" t="s">
        <v>8220</v>
      </c>
      <c r="G2909" t="s">
        <v>8223</v>
      </c>
      <c r="H2909" t="s">
        <v>8245</v>
      </c>
      <c r="I2909">
        <v>1442775956</v>
      </c>
      <c r="J2909">
        <v>1437591956</v>
      </c>
      <c r="K2909" t="b">
        <v>0</v>
      </c>
      <c r="L2909">
        <v>1</v>
      </c>
      <c r="M2909" t="b">
        <v>0</v>
      </c>
      <c r="N2909" t="s">
        <v>8301</v>
      </c>
      <c r="O2909">
        <f t="shared" si="225"/>
        <v>0</v>
      </c>
      <c r="P2909">
        <f t="shared" si="226"/>
        <v>25</v>
      </c>
      <c r="Q2909" s="11" t="s">
        <v>8315</v>
      </c>
      <c r="R2909" t="s">
        <v>8355</v>
      </c>
      <c r="S2909" s="15">
        <f t="shared" si="227"/>
        <v>42207.795787037037</v>
      </c>
      <c r="T2909" s="15">
        <f t="shared" si="228"/>
        <v>42267.795787037037</v>
      </c>
      <c r="U2909">
        <f t="shared" si="229"/>
        <v>2015</v>
      </c>
    </row>
    <row r="2910" spans="1:21" ht="48" hidden="1" x14ac:dyDescent="0.2">
      <c r="A2910">
        <v>3095</v>
      </c>
      <c r="B2910" s="3" t="s">
        <v>3095</v>
      </c>
      <c r="C2910" s="3" t="s">
        <v>7205</v>
      </c>
      <c r="D2910" s="6">
        <v>14920</v>
      </c>
      <c r="E2910" s="8">
        <v>50</v>
      </c>
      <c r="F2910" t="s">
        <v>8220</v>
      </c>
      <c r="G2910" t="s">
        <v>8223</v>
      </c>
      <c r="H2910" t="s">
        <v>8245</v>
      </c>
      <c r="I2910">
        <v>1470011780</v>
      </c>
      <c r="J2910">
        <v>1464827780</v>
      </c>
      <c r="K2910" t="b">
        <v>0</v>
      </c>
      <c r="L2910">
        <v>1</v>
      </c>
      <c r="M2910" t="b">
        <v>0</v>
      </c>
      <c r="N2910" t="s">
        <v>8301</v>
      </c>
      <c r="O2910">
        <f t="shared" si="225"/>
        <v>0</v>
      </c>
      <c r="P2910">
        <f t="shared" si="226"/>
        <v>50</v>
      </c>
      <c r="Q2910" s="11" t="s">
        <v>8315</v>
      </c>
      <c r="R2910" t="s">
        <v>8355</v>
      </c>
      <c r="S2910" s="15">
        <f t="shared" si="227"/>
        <v>42523.025231481486</v>
      </c>
      <c r="T2910" s="15">
        <f t="shared" si="228"/>
        <v>42583.025231481486</v>
      </c>
      <c r="U2910">
        <f t="shared" si="229"/>
        <v>2016</v>
      </c>
    </row>
    <row r="2911" spans="1:21" ht="48" hidden="1" x14ac:dyDescent="0.2">
      <c r="A2911">
        <v>3096</v>
      </c>
      <c r="B2911" s="3" t="s">
        <v>3096</v>
      </c>
      <c r="C2911" s="3" t="s">
        <v>7206</v>
      </c>
      <c r="D2911" s="6">
        <v>20000</v>
      </c>
      <c r="E2911" s="8">
        <v>795</v>
      </c>
      <c r="F2911" t="s">
        <v>8220</v>
      </c>
      <c r="G2911" t="s">
        <v>8223</v>
      </c>
      <c r="H2911" t="s">
        <v>8245</v>
      </c>
      <c r="I2911">
        <v>1432151326</v>
      </c>
      <c r="J2911">
        <v>1429559326</v>
      </c>
      <c r="K2911" t="b">
        <v>0</v>
      </c>
      <c r="L2911">
        <v>14</v>
      </c>
      <c r="M2911" t="b">
        <v>0</v>
      </c>
      <c r="N2911" t="s">
        <v>8301</v>
      </c>
      <c r="O2911">
        <f t="shared" si="225"/>
        <v>4</v>
      </c>
      <c r="P2911">
        <f t="shared" si="226"/>
        <v>56.79</v>
      </c>
      <c r="Q2911" s="11" t="s">
        <v>8315</v>
      </c>
      <c r="R2911" t="s">
        <v>8355</v>
      </c>
      <c r="S2911" s="15">
        <f t="shared" si="227"/>
        <v>42114.825532407413</v>
      </c>
      <c r="T2911" s="15">
        <f t="shared" si="228"/>
        <v>42144.825532407413</v>
      </c>
      <c r="U2911">
        <f t="shared" si="229"/>
        <v>2015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3098</v>
      </c>
      <c r="B2913" s="3" t="s">
        <v>3098</v>
      </c>
      <c r="C2913" s="3" t="s">
        <v>7208</v>
      </c>
      <c r="D2913" s="6">
        <v>48725</v>
      </c>
      <c r="E2913" s="8">
        <v>1758</v>
      </c>
      <c r="F2913" t="s">
        <v>8220</v>
      </c>
      <c r="G2913" t="s">
        <v>8223</v>
      </c>
      <c r="H2913" t="s">
        <v>8245</v>
      </c>
      <c r="I2913">
        <v>1454890620</v>
      </c>
      <c r="J2913">
        <v>1450724449</v>
      </c>
      <c r="K2913" t="b">
        <v>0</v>
      </c>
      <c r="L2913">
        <v>27</v>
      </c>
      <c r="M2913" t="b">
        <v>0</v>
      </c>
      <c r="N2913" t="s">
        <v>8301</v>
      </c>
      <c r="O2913">
        <f t="shared" si="225"/>
        <v>4</v>
      </c>
      <c r="P2913">
        <f t="shared" si="226"/>
        <v>65.11</v>
      </c>
      <c r="Q2913" s="11" t="s">
        <v>8315</v>
      </c>
      <c r="R2913" t="s">
        <v>8355</v>
      </c>
      <c r="S2913" s="15">
        <f t="shared" si="227"/>
        <v>42359.792233796295</v>
      </c>
      <c r="T2913" s="15">
        <f t="shared" si="228"/>
        <v>42408.01180555555</v>
      </c>
      <c r="U2913">
        <f t="shared" si="229"/>
        <v>2015</v>
      </c>
    </row>
    <row r="2914" spans="1:21" ht="48" hidden="1" x14ac:dyDescent="0.2">
      <c r="A2914">
        <v>3099</v>
      </c>
      <c r="B2914" s="3" t="s">
        <v>3099</v>
      </c>
      <c r="C2914" s="3" t="s">
        <v>7209</v>
      </c>
      <c r="D2914" s="6">
        <v>2000</v>
      </c>
      <c r="E2914" s="8">
        <v>278</v>
      </c>
      <c r="F2914" t="s">
        <v>8220</v>
      </c>
      <c r="G2914" t="s">
        <v>8223</v>
      </c>
      <c r="H2914" t="s">
        <v>8245</v>
      </c>
      <c r="I2914">
        <v>1455251591</v>
      </c>
      <c r="J2914">
        <v>1452659591</v>
      </c>
      <c r="K2914" t="b">
        <v>0</v>
      </c>
      <c r="L2914">
        <v>5</v>
      </c>
      <c r="M2914" t="b">
        <v>0</v>
      </c>
      <c r="N2914" t="s">
        <v>8301</v>
      </c>
      <c r="O2914">
        <f t="shared" ref="O2914:O2977" si="230">ROUND(E2914/D2914*100,0)</f>
        <v>14</v>
      </c>
      <c r="P2914">
        <f t="shared" ref="P2914:P2977" si="231">IFERROR(ROUND(E2914/L2914,2),0)</f>
        <v>55.6</v>
      </c>
      <c r="Q2914" s="11" t="s">
        <v>8315</v>
      </c>
      <c r="R2914" t="s">
        <v>8355</v>
      </c>
      <c r="S2914" s="15">
        <f t="shared" ref="S2914:S2977" si="232">(((J2914/60)/60)/24)+DATE(1970,1,1)</f>
        <v>42382.189710648148</v>
      </c>
      <c r="T2914" s="15">
        <f t="shared" ref="T2914:T2977" si="233">(((I2914/60)/60)/24)+DATE(1970,1,1)</f>
        <v>42412.189710648148</v>
      </c>
      <c r="U2914">
        <f t="shared" ref="U2914:U2977" si="234">YEAR(S:S)</f>
        <v>2016</v>
      </c>
    </row>
    <row r="2915" spans="1:21" ht="48" hidden="1" x14ac:dyDescent="0.2">
      <c r="A2915">
        <v>3100</v>
      </c>
      <c r="B2915" s="3" t="s">
        <v>3100</v>
      </c>
      <c r="C2915" s="3" t="s">
        <v>7210</v>
      </c>
      <c r="D2915" s="6">
        <v>12000</v>
      </c>
      <c r="E2915" s="8">
        <v>1827</v>
      </c>
      <c r="F2915" t="s">
        <v>8220</v>
      </c>
      <c r="G2915" t="s">
        <v>8223</v>
      </c>
      <c r="H2915" t="s">
        <v>8245</v>
      </c>
      <c r="I2915">
        <v>1413816975</v>
      </c>
      <c r="J2915">
        <v>1411224975</v>
      </c>
      <c r="K2915" t="b">
        <v>0</v>
      </c>
      <c r="L2915">
        <v>13</v>
      </c>
      <c r="M2915" t="b">
        <v>0</v>
      </c>
      <c r="N2915" t="s">
        <v>8301</v>
      </c>
      <c r="O2915">
        <f t="shared" si="230"/>
        <v>15</v>
      </c>
      <c r="P2915">
        <f t="shared" si="231"/>
        <v>140.54</v>
      </c>
      <c r="Q2915" s="11" t="s">
        <v>8315</v>
      </c>
      <c r="R2915" t="s">
        <v>8355</v>
      </c>
      <c r="S2915" s="15">
        <f t="shared" si="232"/>
        <v>41902.622395833336</v>
      </c>
      <c r="T2915" s="15">
        <f t="shared" si="233"/>
        <v>41932.622395833336</v>
      </c>
      <c r="U2915">
        <f t="shared" si="234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s="11" t="s">
        <v>8315</v>
      </c>
      <c r="R2916" t="s">
        <v>8316</v>
      </c>
      <c r="S2916" s="15">
        <f t="shared" si="232"/>
        <v>42017.907337962963</v>
      </c>
      <c r="T2916" s="15">
        <f t="shared" si="233"/>
        <v>42077.865671296298</v>
      </c>
      <c r="U2916">
        <f t="shared" si="234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s="11" t="s">
        <v>8315</v>
      </c>
      <c r="R2917" t="s">
        <v>8316</v>
      </c>
      <c r="S2917" s="15">
        <f t="shared" si="232"/>
        <v>42415.398032407407</v>
      </c>
      <c r="T2917" s="15">
        <f t="shared" si="233"/>
        <v>42445.356365740736</v>
      </c>
      <c r="U2917">
        <f t="shared" si="234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s="11" t="s">
        <v>8315</v>
      </c>
      <c r="R2918" t="s">
        <v>8316</v>
      </c>
      <c r="S2918" s="15">
        <f t="shared" si="232"/>
        <v>41755.476724537039</v>
      </c>
      <c r="T2918" s="15">
        <f t="shared" si="233"/>
        <v>41778.476724537039</v>
      </c>
      <c r="U2918">
        <f t="shared" si="234"/>
        <v>2014</v>
      </c>
    </row>
    <row r="2919" spans="1:21" ht="32" hidden="1" x14ac:dyDescent="0.2">
      <c r="A2919">
        <v>3103</v>
      </c>
      <c r="B2919" s="3" t="s">
        <v>3103</v>
      </c>
      <c r="C2919" s="3" t="s">
        <v>7213</v>
      </c>
      <c r="D2919" s="6">
        <v>4100</v>
      </c>
      <c r="E2919" s="8">
        <v>11</v>
      </c>
      <c r="F2919" t="s">
        <v>8220</v>
      </c>
      <c r="G2919" t="s">
        <v>8223</v>
      </c>
      <c r="H2919" t="s">
        <v>8245</v>
      </c>
      <c r="I2919">
        <v>1434080706</v>
      </c>
      <c r="J2919">
        <v>1428896706</v>
      </c>
      <c r="K2919" t="b">
        <v>0</v>
      </c>
      <c r="L2919">
        <v>2</v>
      </c>
      <c r="M2919" t="b">
        <v>0</v>
      </c>
      <c r="N2919" t="s">
        <v>8301</v>
      </c>
      <c r="O2919">
        <f t="shared" si="230"/>
        <v>0</v>
      </c>
      <c r="P2919">
        <f t="shared" si="231"/>
        <v>5.5</v>
      </c>
      <c r="Q2919" s="11" t="s">
        <v>8315</v>
      </c>
      <c r="R2919" t="s">
        <v>8355</v>
      </c>
      <c r="S2919" s="15">
        <f t="shared" si="232"/>
        <v>42107.156319444446</v>
      </c>
      <c r="T2919" s="15">
        <f t="shared" si="233"/>
        <v>42167.156319444446</v>
      </c>
      <c r="U2919">
        <f t="shared" si="234"/>
        <v>2015</v>
      </c>
    </row>
    <row r="2920" spans="1:21" ht="48" hidden="1" x14ac:dyDescent="0.2">
      <c r="A2920">
        <v>3105</v>
      </c>
      <c r="B2920" s="3" t="s">
        <v>3105</v>
      </c>
      <c r="C2920" s="3" t="s">
        <v>7215</v>
      </c>
      <c r="D2920" s="6">
        <v>5845</v>
      </c>
      <c r="E2920" s="8">
        <v>2476</v>
      </c>
      <c r="F2920" t="s">
        <v>8220</v>
      </c>
      <c r="G2920" t="s">
        <v>8223</v>
      </c>
      <c r="H2920" t="s">
        <v>8245</v>
      </c>
      <c r="I2920">
        <v>1413694800</v>
      </c>
      <c r="J2920">
        <v>1408986916</v>
      </c>
      <c r="K2920" t="b">
        <v>0</v>
      </c>
      <c r="L2920">
        <v>31</v>
      </c>
      <c r="M2920" t="b">
        <v>0</v>
      </c>
      <c r="N2920" t="s">
        <v>8301</v>
      </c>
      <c r="O2920">
        <f t="shared" si="230"/>
        <v>42</v>
      </c>
      <c r="P2920">
        <f t="shared" si="231"/>
        <v>79.87</v>
      </c>
      <c r="Q2920" s="11" t="s">
        <v>8315</v>
      </c>
      <c r="R2920" t="s">
        <v>8355</v>
      </c>
      <c r="S2920" s="15">
        <f t="shared" si="232"/>
        <v>41876.718935185185</v>
      </c>
      <c r="T2920" s="15">
        <f t="shared" si="233"/>
        <v>41931.208333333336</v>
      </c>
      <c r="U2920">
        <f t="shared" si="234"/>
        <v>2014</v>
      </c>
    </row>
    <row r="2921" spans="1:21" ht="48" hidden="1" x14ac:dyDescent="0.2">
      <c r="A2921">
        <v>3107</v>
      </c>
      <c r="B2921" s="3" t="s">
        <v>3107</v>
      </c>
      <c r="C2921" s="3" t="s">
        <v>7217</v>
      </c>
      <c r="D2921" s="6">
        <v>40000</v>
      </c>
      <c r="E2921" s="8">
        <v>7905</v>
      </c>
      <c r="F2921" t="s">
        <v>8220</v>
      </c>
      <c r="G2921" t="s">
        <v>8223</v>
      </c>
      <c r="H2921" t="s">
        <v>8245</v>
      </c>
      <c r="I2921">
        <v>1431372751</v>
      </c>
      <c r="J2921">
        <v>1430767951</v>
      </c>
      <c r="K2921" t="b">
        <v>0</v>
      </c>
      <c r="L2921">
        <v>29</v>
      </c>
      <c r="M2921" t="b">
        <v>0</v>
      </c>
      <c r="N2921" t="s">
        <v>8301</v>
      </c>
      <c r="O2921">
        <f t="shared" si="230"/>
        <v>20</v>
      </c>
      <c r="P2921">
        <f t="shared" si="231"/>
        <v>272.58999999999997</v>
      </c>
      <c r="Q2921" s="11" t="s">
        <v>8315</v>
      </c>
      <c r="R2921" t="s">
        <v>8355</v>
      </c>
      <c r="S2921" s="15">
        <f t="shared" si="232"/>
        <v>42128.814247685179</v>
      </c>
      <c r="T2921" s="15">
        <f t="shared" si="233"/>
        <v>42135.814247685179</v>
      </c>
      <c r="U2921">
        <f t="shared" si="234"/>
        <v>2015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s="11" t="s">
        <v>8315</v>
      </c>
      <c r="R2922" t="s">
        <v>8316</v>
      </c>
      <c r="S2922" s="15">
        <f t="shared" si="232"/>
        <v>42058.792476851857</v>
      </c>
      <c r="T2922" s="15">
        <f t="shared" si="233"/>
        <v>42088.750810185185</v>
      </c>
      <c r="U2922">
        <f t="shared" si="234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1" t="s">
        <v>8315</v>
      </c>
      <c r="R2923" t="s">
        <v>8357</v>
      </c>
      <c r="S2923" s="15">
        <f t="shared" si="232"/>
        <v>41877.886620370373</v>
      </c>
      <c r="T2923" s="15">
        <f t="shared" si="233"/>
        <v>41907.886620370373</v>
      </c>
      <c r="U2923">
        <f t="shared" si="234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11" t="s">
        <v>8315</v>
      </c>
      <c r="R2924" t="s">
        <v>8357</v>
      </c>
      <c r="S2924" s="15">
        <f t="shared" si="232"/>
        <v>42097.874155092592</v>
      </c>
      <c r="T2924" s="15">
        <f t="shared" si="233"/>
        <v>42142.874155092592</v>
      </c>
      <c r="U2924">
        <f t="shared" si="234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1" t="s">
        <v>8315</v>
      </c>
      <c r="R2925" t="s">
        <v>8357</v>
      </c>
      <c r="S2925" s="15">
        <f t="shared" si="232"/>
        <v>42013.15253472222</v>
      </c>
      <c r="T2925" s="15">
        <f t="shared" si="233"/>
        <v>42028.125</v>
      </c>
      <c r="U2925">
        <f t="shared" si="234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1" t="s">
        <v>8315</v>
      </c>
      <c r="R2926" t="s">
        <v>8357</v>
      </c>
      <c r="S2926" s="15">
        <f t="shared" si="232"/>
        <v>42103.556828703702</v>
      </c>
      <c r="T2926" s="15">
        <f t="shared" si="233"/>
        <v>42133.165972222225</v>
      </c>
      <c r="U2926">
        <f t="shared" si="234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1" t="s">
        <v>8315</v>
      </c>
      <c r="R2927" t="s">
        <v>8357</v>
      </c>
      <c r="S2927" s="15">
        <f t="shared" si="232"/>
        <v>41863.584120370368</v>
      </c>
      <c r="T2927" s="15">
        <f t="shared" si="233"/>
        <v>41893.584120370368</v>
      </c>
      <c r="U2927">
        <f t="shared" si="234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1" t="s">
        <v>8315</v>
      </c>
      <c r="R2928" t="s">
        <v>8357</v>
      </c>
      <c r="S2928" s="15">
        <f t="shared" si="232"/>
        <v>42044.765960648147</v>
      </c>
      <c r="T2928" s="15">
        <f t="shared" si="233"/>
        <v>42058.765960648147</v>
      </c>
      <c r="U2928">
        <f t="shared" si="234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1" t="s">
        <v>8315</v>
      </c>
      <c r="R2929" t="s">
        <v>8357</v>
      </c>
      <c r="S2929" s="15">
        <f t="shared" si="232"/>
        <v>41806.669317129628</v>
      </c>
      <c r="T2929" s="15">
        <f t="shared" si="233"/>
        <v>41835.208333333336</v>
      </c>
      <c r="U2929">
        <f t="shared" si="234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1" t="s">
        <v>8315</v>
      </c>
      <c r="R2930" t="s">
        <v>8357</v>
      </c>
      <c r="S2930" s="15">
        <f t="shared" si="232"/>
        <v>42403.998217592598</v>
      </c>
      <c r="T2930" s="15">
        <f t="shared" si="233"/>
        <v>42433.998217592598</v>
      </c>
      <c r="U2930">
        <f t="shared" si="234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1" t="s">
        <v>8315</v>
      </c>
      <c r="R2931" t="s">
        <v>8357</v>
      </c>
      <c r="S2931" s="15">
        <f t="shared" si="232"/>
        <v>41754.564328703702</v>
      </c>
      <c r="T2931" s="15">
        <f t="shared" si="233"/>
        <v>41784.564328703702</v>
      </c>
      <c r="U2931">
        <f t="shared" si="234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1" t="s">
        <v>8315</v>
      </c>
      <c r="R2932" t="s">
        <v>8357</v>
      </c>
      <c r="S2932" s="15">
        <f t="shared" si="232"/>
        <v>42101.584074074075</v>
      </c>
      <c r="T2932" s="15">
        <f t="shared" si="233"/>
        <v>42131.584074074075</v>
      </c>
      <c r="U2932">
        <f t="shared" si="234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1" t="s">
        <v>8315</v>
      </c>
      <c r="R2933" t="s">
        <v>8357</v>
      </c>
      <c r="S2933" s="15">
        <f t="shared" si="232"/>
        <v>41872.291238425925</v>
      </c>
      <c r="T2933" s="15">
        <f t="shared" si="233"/>
        <v>41897.255555555559</v>
      </c>
      <c r="U2933">
        <f t="shared" si="234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1" t="s">
        <v>8315</v>
      </c>
      <c r="R2934" t="s">
        <v>8357</v>
      </c>
      <c r="S2934" s="15">
        <f t="shared" si="232"/>
        <v>42025.164780092593</v>
      </c>
      <c r="T2934" s="15">
        <f t="shared" si="233"/>
        <v>42056.458333333328</v>
      </c>
      <c r="U2934">
        <f t="shared" si="234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1" t="s">
        <v>8315</v>
      </c>
      <c r="R2935" t="s">
        <v>8357</v>
      </c>
      <c r="S2935" s="15">
        <f t="shared" si="232"/>
        <v>42495.956631944442</v>
      </c>
      <c r="T2935" s="15">
        <f t="shared" si="233"/>
        <v>42525.956631944442</v>
      </c>
      <c r="U2935">
        <f t="shared" si="234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1" t="s">
        <v>8315</v>
      </c>
      <c r="R2936" t="s">
        <v>8357</v>
      </c>
      <c r="S2936" s="15">
        <f t="shared" si="232"/>
        <v>41775.636157407411</v>
      </c>
      <c r="T2936" s="15">
        <f t="shared" si="233"/>
        <v>41805.636157407411</v>
      </c>
      <c r="U2936">
        <f t="shared" si="234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1" t="s">
        <v>8315</v>
      </c>
      <c r="R2937" t="s">
        <v>8357</v>
      </c>
      <c r="S2937" s="15">
        <f t="shared" si="232"/>
        <v>42553.583425925928</v>
      </c>
      <c r="T2937" s="15">
        <f t="shared" si="233"/>
        <v>42611.708333333328</v>
      </c>
      <c r="U2937">
        <f t="shared" si="234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1" t="s">
        <v>8315</v>
      </c>
      <c r="R2938" t="s">
        <v>8357</v>
      </c>
      <c r="S2938" s="15">
        <f t="shared" si="232"/>
        <v>41912.650729166664</v>
      </c>
      <c r="T2938" s="15">
        <f t="shared" si="233"/>
        <v>41925.207638888889</v>
      </c>
      <c r="U2938">
        <f t="shared" si="234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1" t="s">
        <v>8315</v>
      </c>
      <c r="R2939" t="s">
        <v>8357</v>
      </c>
      <c r="S2939" s="15">
        <f t="shared" si="232"/>
        <v>41803.457326388889</v>
      </c>
      <c r="T2939" s="15">
        <f t="shared" si="233"/>
        <v>41833.457326388889</v>
      </c>
      <c r="U2939">
        <f t="shared" si="234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1" t="s">
        <v>8315</v>
      </c>
      <c r="R2940" t="s">
        <v>8357</v>
      </c>
      <c r="S2940" s="15">
        <f t="shared" si="232"/>
        <v>42004.703865740739</v>
      </c>
      <c r="T2940" s="15">
        <f t="shared" si="233"/>
        <v>42034.703865740739</v>
      </c>
      <c r="U2940">
        <f t="shared" si="234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1" t="s">
        <v>8315</v>
      </c>
      <c r="R2941" t="s">
        <v>8357</v>
      </c>
      <c r="S2941" s="15">
        <f t="shared" si="232"/>
        <v>41845.809166666666</v>
      </c>
      <c r="T2941" s="15">
        <f t="shared" si="233"/>
        <v>41879.041666666664</v>
      </c>
      <c r="U2941">
        <f t="shared" si="234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1" t="s">
        <v>8315</v>
      </c>
      <c r="R2942" t="s">
        <v>8357</v>
      </c>
      <c r="S2942" s="15">
        <f t="shared" si="232"/>
        <v>41982.773356481484</v>
      </c>
      <c r="T2942" s="15">
        <f t="shared" si="233"/>
        <v>42022.773356481484</v>
      </c>
      <c r="U2942">
        <f t="shared" si="234"/>
        <v>2014</v>
      </c>
    </row>
    <row r="2943" spans="1:21" ht="16" hidden="1" x14ac:dyDescent="0.2">
      <c r="A2943">
        <v>3108</v>
      </c>
      <c r="B2943" s="3" t="s">
        <v>3108</v>
      </c>
      <c r="C2943" s="3" t="s">
        <v>7218</v>
      </c>
      <c r="D2943" s="6">
        <v>50000</v>
      </c>
      <c r="E2943" s="8">
        <v>26</v>
      </c>
      <c r="F2943" t="s">
        <v>8220</v>
      </c>
      <c r="G2943" t="s">
        <v>8223</v>
      </c>
      <c r="H2943" t="s">
        <v>8245</v>
      </c>
      <c r="I2943">
        <v>1430234394</v>
      </c>
      <c r="J2943">
        <v>1425053994</v>
      </c>
      <c r="K2943" t="b">
        <v>0</v>
      </c>
      <c r="L2943">
        <v>2</v>
      </c>
      <c r="M2943" t="b">
        <v>0</v>
      </c>
      <c r="N2943" t="s">
        <v>8301</v>
      </c>
      <c r="O2943">
        <f t="shared" si="230"/>
        <v>0</v>
      </c>
      <c r="P2943">
        <f t="shared" si="231"/>
        <v>13</v>
      </c>
      <c r="Q2943" s="11" t="s">
        <v>8315</v>
      </c>
      <c r="R2943" t="s">
        <v>8355</v>
      </c>
      <c r="S2943" s="15">
        <f t="shared" si="232"/>
        <v>42062.680486111116</v>
      </c>
      <c r="T2943" s="15">
        <f t="shared" si="233"/>
        <v>42122.638819444444</v>
      </c>
      <c r="U2943">
        <f t="shared" si="234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1" t="s">
        <v>8315</v>
      </c>
      <c r="R2944" t="s">
        <v>8355</v>
      </c>
      <c r="S2944" s="15">
        <f t="shared" si="232"/>
        <v>42334.803923611107</v>
      </c>
      <c r="T2944" s="15">
        <f t="shared" si="233"/>
        <v>42354.845833333333</v>
      </c>
      <c r="U2944">
        <f t="shared" si="234"/>
        <v>2015</v>
      </c>
    </row>
    <row r="2945" spans="1:21" ht="48" hidden="1" x14ac:dyDescent="0.2">
      <c r="A2945">
        <v>3109</v>
      </c>
      <c r="B2945" s="3" t="s">
        <v>3109</v>
      </c>
      <c r="C2945" s="3" t="s">
        <v>7219</v>
      </c>
      <c r="D2945" s="6">
        <v>26500</v>
      </c>
      <c r="E2945" s="8">
        <v>6633</v>
      </c>
      <c r="F2945" t="s">
        <v>8220</v>
      </c>
      <c r="G2945" t="s">
        <v>8223</v>
      </c>
      <c r="H2945" t="s">
        <v>8245</v>
      </c>
      <c r="I2945">
        <v>1409194810</v>
      </c>
      <c r="J2945">
        <v>1406170810</v>
      </c>
      <c r="K2945" t="b">
        <v>0</v>
      </c>
      <c r="L2945">
        <v>114</v>
      </c>
      <c r="M2945" t="b">
        <v>0</v>
      </c>
      <c r="N2945" t="s">
        <v>8301</v>
      </c>
      <c r="O2945">
        <f t="shared" si="230"/>
        <v>25</v>
      </c>
      <c r="P2945">
        <f t="shared" si="231"/>
        <v>58.18</v>
      </c>
      <c r="Q2945" s="11" t="s">
        <v>8315</v>
      </c>
      <c r="R2945" t="s">
        <v>8355</v>
      </c>
      <c r="S2945" s="15">
        <f t="shared" si="232"/>
        <v>41844.125115740739</v>
      </c>
      <c r="T2945" s="15">
        <f t="shared" si="233"/>
        <v>41879.125115740739</v>
      </c>
      <c r="U2945">
        <f t="shared" si="234"/>
        <v>2014</v>
      </c>
    </row>
    <row r="2946" spans="1:21" ht="48" hidden="1" x14ac:dyDescent="0.2">
      <c r="A2946">
        <v>3110</v>
      </c>
      <c r="B2946" s="3" t="s">
        <v>3110</v>
      </c>
      <c r="C2946" s="3" t="s">
        <v>7220</v>
      </c>
      <c r="D2946" s="6">
        <v>25000</v>
      </c>
      <c r="E2946" s="8">
        <v>10</v>
      </c>
      <c r="F2946" t="s">
        <v>8220</v>
      </c>
      <c r="G2946" t="s">
        <v>8223</v>
      </c>
      <c r="H2946" t="s">
        <v>8245</v>
      </c>
      <c r="I2946">
        <v>1487465119</v>
      </c>
      <c r="J2946">
        <v>1484009119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0</v>
      </c>
      <c r="P2946">
        <f t="shared" si="231"/>
        <v>10</v>
      </c>
      <c r="Q2946" s="11" t="s">
        <v>8315</v>
      </c>
      <c r="R2946" t="s">
        <v>8355</v>
      </c>
      <c r="S2946" s="15">
        <f t="shared" si="232"/>
        <v>42745.031469907408</v>
      </c>
      <c r="T2946" s="15">
        <f t="shared" si="233"/>
        <v>42785.031469907408</v>
      </c>
      <c r="U2946">
        <f t="shared" si="234"/>
        <v>2017</v>
      </c>
    </row>
    <row r="2947" spans="1:21" ht="32" hidden="1" x14ac:dyDescent="0.2">
      <c r="A2947">
        <v>3111</v>
      </c>
      <c r="B2947" s="3" t="s">
        <v>3111</v>
      </c>
      <c r="C2947" s="3" t="s">
        <v>7221</v>
      </c>
      <c r="D2947" s="6">
        <v>20000</v>
      </c>
      <c r="E2947" s="8">
        <v>5328</v>
      </c>
      <c r="F2947" t="s">
        <v>8220</v>
      </c>
      <c r="G2947" t="s">
        <v>8223</v>
      </c>
      <c r="H2947" t="s">
        <v>8245</v>
      </c>
      <c r="I2947">
        <v>1412432220</v>
      </c>
      <c r="J2947">
        <v>1409753820</v>
      </c>
      <c r="K2947" t="b">
        <v>0</v>
      </c>
      <c r="L2947">
        <v>76</v>
      </c>
      <c r="M2947" t="b">
        <v>0</v>
      </c>
      <c r="N2947" t="s">
        <v>8301</v>
      </c>
      <c r="O2947">
        <f t="shared" si="230"/>
        <v>27</v>
      </c>
      <c r="P2947">
        <f t="shared" si="231"/>
        <v>70.11</v>
      </c>
      <c r="Q2947" s="11" t="s">
        <v>8315</v>
      </c>
      <c r="R2947" t="s">
        <v>8355</v>
      </c>
      <c r="S2947" s="15">
        <f t="shared" si="232"/>
        <v>41885.595138888886</v>
      </c>
      <c r="T2947" s="15">
        <f t="shared" si="233"/>
        <v>41916.595138888886</v>
      </c>
      <c r="U2947">
        <f t="shared" si="234"/>
        <v>2014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3112</v>
      </c>
      <c r="B2949" s="3" t="s">
        <v>3112</v>
      </c>
      <c r="C2949" s="3" t="s">
        <v>7222</v>
      </c>
      <c r="D2949" s="6">
        <v>11000</v>
      </c>
      <c r="E2949" s="8">
        <v>521</v>
      </c>
      <c r="F2949" t="s">
        <v>8220</v>
      </c>
      <c r="G2949" t="s">
        <v>8223</v>
      </c>
      <c r="H2949" t="s">
        <v>8245</v>
      </c>
      <c r="I2949">
        <v>1477968934</v>
      </c>
      <c r="J2949">
        <v>1472784934</v>
      </c>
      <c r="K2949" t="b">
        <v>0</v>
      </c>
      <c r="L2949">
        <v>9</v>
      </c>
      <c r="M2949" t="b">
        <v>0</v>
      </c>
      <c r="N2949" t="s">
        <v>8301</v>
      </c>
      <c r="O2949">
        <f t="shared" si="230"/>
        <v>5</v>
      </c>
      <c r="P2949">
        <f t="shared" si="231"/>
        <v>57.89</v>
      </c>
      <c r="Q2949" s="11" t="s">
        <v>8315</v>
      </c>
      <c r="R2949" t="s">
        <v>8355</v>
      </c>
      <c r="S2949" s="15">
        <f t="shared" si="232"/>
        <v>42615.121921296297</v>
      </c>
      <c r="T2949" s="15">
        <f t="shared" si="233"/>
        <v>42675.121921296297</v>
      </c>
      <c r="U2949">
        <f t="shared" si="234"/>
        <v>2016</v>
      </c>
    </row>
    <row r="2950" spans="1:21" ht="48" hidden="1" x14ac:dyDescent="0.2">
      <c r="A2950">
        <v>3113</v>
      </c>
      <c r="B2950" s="3" t="s">
        <v>3113</v>
      </c>
      <c r="C2950" s="3" t="s">
        <v>7223</v>
      </c>
      <c r="D2950" s="6">
        <v>109225</v>
      </c>
      <c r="E2950" s="8">
        <v>4635</v>
      </c>
      <c r="F2950" t="s">
        <v>8220</v>
      </c>
      <c r="G2950" t="s">
        <v>8223</v>
      </c>
      <c r="H2950" t="s">
        <v>8245</v>
      </c>
      <c r="I2950">
        <v>1429291982</v>
      </c>
      <c r="J2950">
        <v>1426699982</v>
      </c>
      <c r="K2950" t="b">
        <v>0</v>
      </c>
      <c r="L2950">
        <v>37</v>
      </c>
      <c r="M2950" t="b">
        <v>0</v>
      </c>
      <c r="N2950" t="s">
        <v>8301</v>
      </c>
      <c r="O2950">
        <f t="shared" si="230"/>
        <v>4</v>
      </c>
      <c r="P2950">
        <f t="shared" si="231"/>
        <v>125.27</v>
      </c>
      <c r="Q2950" s="11" t="s">
        <v>8315</v>
      </c>
      <c r="R2950" t="s">
        <v>8355</v>
      </c>
      <c r="S2950" s="15">
        <f t="shared" si="232"/>
        <v>42081.731273148151</v>
      </c>
      <c r="T2950" s="15">
        <f t="shared" si="233"/>
        <v>42111.731273148151</v>
      </c>
      <c r="U2950">
        <f t="shared" si="234"/>
        <v>2015</v>
      </c>
    </row>
    <row r="2951" spans="1:21" ht="48" hidden="1" x14ac:dyDescent="0.2">
      <c r="A2951">
        <v>3114</v>
      </c>
      <c r="B2951" s="3" t="s">
        <v>3114</v>
      </c>
      <c r="C2951" s="3" t="s">
        <v>7224</v>
      </c>
      <c r="D2951" s="6">
        <v>75000</v>
      </c>
      <c r="E2951" s="8">
        <v>0</v>
      </c>
      <c r="F2951" t="s">
        <v>8220</v>
      </c>
      <c r="G2951" t="s">
        <v>8223</v>
      </c>
      <c r="H2951" t="s">
        <v>8245</v>
      </c>
      <c r="I2951">
        <v>1411312250</v>
      </c>
      <c r="J2951">
        <v>1406128250</v>
      </c>
      <c r="K2951" t="b">
        <v>0</v>
      </c>
      <c r="L2951">
        <v>0</v>
      </c>
      <c r="M2951" t="b">
        <v>0</v>
      </c>
      <c r="N2951" t="s">
        <v>8301</v>
      </c>
      <c r="O2951">
        <f t="shared" si="230"/>
        <v>0</v>
      </c>
      <c r="P2951">
        <f t="shared" si="231"/>
        <v>0</v>
      </c>
      <c r="Q2951" s="11" t="s">
        <v>8315</v>
      </c>
      <c r="R2951" t="s">
        <v>8355</v>
      </c>
      <c r="S2951" s="15">
        <f t="shared" si="232"/>
        <v>41843.632523148146</v>
      </c>
      <c r="T2951" s="15">
        <f t="shared" si="233"/>
        <v>41903.632523148146</v>
      </c>
      <c r="U2951">
        <f t="shared" si="234"/>
        <v>2014</v>
      </c>
    </row>
    <row r="2952" spans="1:21" ht="48" hidden="1" x14ac:dyDescent="0.2">
      <c r="A2952">
        <v>3116</v>
      </c>
      <c r="B2952" s="3" t="s">
        <v>3116</v>
      </c>
      <c r="C2952" s="3" t="s">
        <v>7226</v>
      </c>
      <c r="D2952" s="6">
        <v>750</v>
      </c>
      <c r="E2952" s="8">
        <v>430</v>
      </c>
      <c r="F2952" t="s">
        <v>8220</v>
      </c>
      <c r="G2952" t="s">
        <v>8223</v>
      </c>
      <c r="H2952" t="s">
        <v>8245</v>
      </c>
      <c r="I2952">
        <v>1427890925</v>
      </c>
      <c r="J2952">
        <v>1426681325</v>
      </c>
      <c r="K2952" t="b">
        <v>0</v>
      </c>
      <c r="L2952">
        <v>10</v>
      </c>
      <c r="M2952" t="b">
        <v>0</v>
      </c>
      <c r="N2952" t="s">
        <v>8301</v>
      </c>
      <c r="O2952">
        <f t="shared" si="230"/>
        <v>57</v>
      </c>
      <c r="P2952">
        <f t="shared" si="231"/>
        <v>43</v>
      </c>
      <c r="Q2952" s="11" t="s">
        <v>8315</v>
      </c>
      <c r="R2952" t="s">
        <v>8355</v>
      </c>
      <c r="S2952" s="15">
        <f t="shared" si="232"/>
        <v>42081.515335648146</v>
      </c>
      <c r="T2952" s="15">
        <f t="shared" si="233"/>
        <v>42095.515335648146</v>
      </c>
      <c r="U2952">
        <f t="shared" si="234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3119</v>
      </c>
      <c r="B2963" s="3" t="s">
        <v>3119</v>
      </c>
      <c r="C2963" s="3" t="s">
        <v>7229</v>
      </c>
      <c r="D2963" s="6">
        <v>10000</v>
      </c>
      <c r="E2963" s="8">
        <v>5</v>
      </c>
      <c r="F2963" t="s">
        <v>8220</v>
      </c>
      <c r="G2963" t="s">
        <v>8223</v>
      </c>
      <c r="H2963" t="s">
        <v>8245</v>
      </c>
      <c r="I2963">
        <v>1427414732</v>
      </c>
      <c r="J2963">
        <v>1424826332</v>
      </c>
      <c r="K2963" t="b">
        <v>0</v>
      </c>
      <c r="L2963">
        <v>1</v>
      </c>
      <c r="M2963" t="b">
        <v>0</v>
      </c>
      <c r="N2963" t="s">
        <v>8301</v>
      </c>
      <c r="O2963">
        <f t="shared" si="230"/>
        <v>0</v>
      </c>
      <c r="P2963">
        <f t="shared" si="231"/>
        <v>5</v>
      </c>
      <c r="Q2963" s="11" t="s">
        <v>8315</v>
      </c>
      <c r="R2963" t="s">
        <v>8355</v>
      </c>
      <c r="S2963" s="15">
        <f t="shared" si="232"/>
        <v>42060.04550925926</v>
      </c>
      <c r="T2963" s="15">
        <f t="shared" si="233"/>
        <v>42090.003842592589</v>
      </c>
      <c r="U2963">
        <f t="shared" si="234"/>
        <v>2015</v>
      </c>
    </row>
    <row r="2964" spans="1:21" ht="48" hidden="1" x14ac:dyDescent="0.2">
      <c r="A2964">
        <v>3191</v>
      </c>
      <c r="B2964" s="3" t="s">
        <v>3191</v>
      </c>
      <c r="C2964" s="3" t="s">
        <v>7301</v>
      </c>
      <c r="D2964" s="6">
        <v>3750</v>
      </c>
      <c r="E2964" s="8">
        <v>151</v>
      </c>
      <c r="F2964" t="s">
        <v>8220</v>
      </c>
      <c r="G2964" t="s">
        <v>8223</v>
      </c>
      <c r="H2964" t="s">
        <v>8245</v>
      </c>
      <c r="I2964">
        <v>1471370869</v>
      </c>
      <c r="J2964">
        <v>1466186869</v>
      </c>
      <c r="K2964" t="b">
        <v>0</v>
      </c>
      <c r="L2964">
        <v>4</v>
      </c>
      <c r="M2964" t="b">
        <v>0</v>
      </c>
      <c r="N2964" t="s">
        <v>8303</v>
      </c>
      <c r="O2964">
        <f t="shared" si="230"/>
        <v>4</v>
      </c>
      <c r="P2964">
        <f t="shared" si="231"/>
        <v>37.75</v>
      </c>
      <c r="Q2964" s="11" t="s">
        <v>8315</v>
      </c>
      <c r="R2964" t="s">
        <v>8357</v>
      </c>
      <c r="S2964" s="15">
        <f t="shared" si="232"/>
        <v>42538.755428240736</v>
      </c>
      <c r="T2964" s="15">
        <f t="shared" si="233"/>
        <v>42598.755428240736</v>
      </c>
      <c r="U2964">
        <f t="shared" si="234"/>
        <v>2016</v>
      </c>
    </row>
    <row r="2965" spans="1:21" ht="48" hidden="1" x14ac:dyDescent="0.2">
      <c r="A2965">
        <v>3194</v>
      </c>
      <c r="B2965" s="3" t="s">
        <v>3194</v>
      </c>
      <c r="C2965" s="3" t="s">
        <v>7304</v>
      </c>
      <c r="D2965" s="6">
        <v>11000</v>
      </c>
      <c r="E2965" s="8">
        <v>0</v>
      </c>
      <c r="F2965" t="s">
        <v>8220</v>
      </c>
      <c r="G2965" t="s">
        <v>8223</v>
      </c>
      <c r="H2965" t="s">
        <v>8245</v>
      </c>
      <c r="I2965">
        <v>1437960598</v>
      </c>
      <c r="J2965">
        <v>1435368598</v>
      </c>
      <c r="K2965" t="b">
        <v>0</v>
      </c>
      <c r="L2965">
        <v>0</v>
      </c>
      <c r="M2965" t="b">
        <v>0</v>
      </c>
      <c r="N2965" t="s">
        <v>8303</v>
      </c>
      <c r="O2965">
        <f t="shared" si="230"/>
        <v>0</v>
      </c>
      <c r="P2965">
        <f t="shared" si="231"/>
        <v>0</v>
      </c>
      <c r="Q2965" s="11" t="s">
        <v>8315</v>
      </c>
      <c r="R2965" t="s">
        <v>8357</v>
      </c>
      <c r="S2965" s="15">
        <f t="shared" si="232"/>
        <v>42182.062476851846</v>
      </c>
      <c r="T2965" s="15">
        <f t="shared" si="233"/>
        <v>42212.062476851846</v>
      </c>
      <c r="U2965">
        <f t="shared" si="234"/>
        <v>2015</v>
      </c>
    </row>
    <row r="2966" spans="1:21" ht="48" hidden="1" x14ac:dyDescent="0.2">
      <c r="A2966">
        <v>3195</v>
      </c>
      <c r="B2966" s="3" t="s">
        <v>3195</v>
      </c>
      <c r="C2966" s="3" t="s">
        <v>7305</v>
      </c>
      <c r="D2966" s="6">
        <v>3500</v>
      </c>
      <c r="E2966" s="8">
        <v>2070</v>
      </c>
      <c r="F2966" t="s">
        <v>8220</v>
      </c>
      <c r="G2966" t="s">
        <v>8223</v>
      </c>
      <c r="H2966" t="s">
        <v>8245</v>
      </c>
      <c r="I2966">
        <v>1423750542</v>
      </c>
      <c r="J2966">
        <v>1421158542</v>
      </c>
      <c r="K2966" t="b">
        <v>0</v>
      </c>
      <c r="L2966">
        <v>39</v>
      </c>
      <c r="M2966" t="b">
        <v>0</v>
      </c>
      <c r="N2966" t="s">
        <v>8303</v>
      </c>
      <c r="O2966">
        <f t="shared" si="230"/>
        <v>59</v>
      </c>
      <c r="P2966">
        <f t="shared" si="231"/>
        <v>53.08</v>
      </c>
      <c r="Q2966" s="11" t="s">
        <v>8315</v>
      </c>
      <c r="R2966" t="s">
        <v>8357</v>
      </c>
      <c r="S2966" s="15">
        <f t="shared" si="232"/>
        <v>42017.594236111108</v>
      </c>
      <c r="T2966" s="15">
        <f t="shared" si="233"/>
        <v>42047.594236111108</v>
      </c>
      <c r="U2966">
        <f t="shared" si="234"/>
        <v>2015</v>
      </c>
    </row>
    <row r="2967" spans="1:21" ht="48" hidden="1" x14ac:dyDescent="0.2">
      <c r="A2967">
        <v>3196</v>
      </c>
      <c r="B2967" s="3" t="s">
        <v>3196</v>
      </c>
      <c r="C2967" s="3" t="s">
        <v>7306</v>
      </c>
      <c r="D2967" s="6">
        <v>3000000</v>
      </c>
      <c r="E2967" s="8">
        <v>1800</v>
      </c>
      <c r="F2967" t="s">
        <v>8220</v>
      </c>
      <c r="G2967" t="s">
        <v>8223</v>
      </c>
      <c r="H2967" t="s">
        <v>8245</v>
      </c>
      <c r="I2967">
        <v>1438437600</v>
      </c>
      <c r="J2967">
        <v>1433254875</v>
      </c>
      <c r="K2967" t="b">
        <v>0</v>
      </c>
      <c r="L2967">
        <v>6</v>
      </c>
      <c r="M2967" t="b">
        <v>0</v>
      </c>
      <c r="N2967" t="s">
        <v>8303</v>
      </c>
      <c r="O2967">
        <f t="shared" si="230"/>
        <v>0</v>
      </c>
      <c r="P2967">
        <f t="shared" si="231"/>
        <v>300</v>
      </c>
      <c r="Q2967" s="11" t="s">
        <v>8315</v>
      </c>
      <c r="R2967" t="s">
        <v>8357</v>
      </c>
      <c r="S2967" s="15">
        <f t="shared" si="232"/>
        <v>42157.598090277781</v>
      </c>
      <c r="T2967" s="15">
        <f t="shared" si="233"/>
        <v>42217.583333333328</v>
      </c>
      <c r="U2967">
        <f t="shared" si="234"/>
        <v>2015</v>
      </c>
    </row>
    <row r="2968" spans="1:21" ht="48" hidden="1" x14ac:dyDescent="0.2">
      <c r="A2968">
        <v>3199</v>
      </c>
      <c r="B2968" s="3" t="s">
        <v>3199</v>
      </c>
      <c r="C2968" s="3" t="s">
        <v>7309</v>
      </c>
      <c r="D2968" s="6">
        <v>5000</v>
      </c>
      <c r="E2968" s="8">
        <v>2608</v>
      </c>
      <c r="F2968" t="s">
        <v>8220</v>
      </c>
      <c r="G2968" t="s">
        <v>8223</v>
      </c>
      <c r="H2968" t="s">
        <v>8245</v>
      </c>
      <c r="I2968">
        <v>1410037200</v>
      </c>
      <c r="J2968">
        <v>1407435418</v>
      </c>
      <c r="K2968" t="b">
        <v>0</v>
      </c>
      <c r="L2968">
        <v>53</v>
      </c>
      <c r="M2968" t="b">
        <v>0</v>
      </c>
      <c r="N2968" t="s">
        <v>8303</v>
      </c>
      <c r="O2968">
        <f t="shared" si="230"/>
        <v>52</v>
      </c>
      <c r="P2968">
        <f t="shared" si="231"/>
        <v>49.21</v>
      </c>
      <c r="Q2968" s="11" t="s">
        <v>8315</v>
      </c>
      <c r="R2968" t="s">
        <v>8357</v>
      </c>
      <c r="S2968" s="15">
        <f t="shared" si="232"/>
        <v>41858.761782407404</v>
      </c>
      <c r="T2968" s="15">
        <f t="shared" si="233"/>
        <v>41888.875</v>
      </c>
      <c r="U2968">
        <f t="shared" si="234"/>
        <v>2014</v>
      </c>
    </row>
    <row r="2969" spans="1:21" ht="48" hidden="1" x14ac:dyDescent="0.2">
      <c r="A2969">
        <v>3200</v>
      </c>
      <c r="B2969" s="3" t="s">
        <v>3200</v>
      </c>
      <c r="C2969" s="3" t="s">
        <v>7310</v>
      </c>
      <c r="D2969" s="6">
        <v>50000</v>
      </c>
      <c r="E2969" s="8">
        <v>1</v>
      </c>
      <c r="F2969" t="s">
        <v>8220</v>
      </c>
      <c r="G2969" t="s">
        <v>8223</v>
      </c>
      <c r="H2969" t="s">
        <v>8245</v>
      </c>
      <c r="I2969">
        <v>1461994440</v>
      </c>
      <c r="J2969">
        <v>1459410101</v>
      </c>
      <c r="K2969" t="b">
        <v>0</v>
      </c>
      <c r="L2969">
        <v>1</v>
      </c>
      <c r="M2969" t="b">
        <v>0</v>
      </c>
      <c r="N2969" t="s">
        <v>8303</v>
      </c>
      <c r="O2969">
        <f t="shared" si="230"/>
        <v>0</v>
      </c>
      <c r="P2969">
        <f t="shared" si="231"/>
        <v>1</v>
      </c>
      <c r="Q2969" s="11" t="s">
        <v>8315</v>
      </c>
      <c r="R2969" t="s">
        <v>8357</v>
      </c>
      <c r="S2969" s="15">
        <f t="shared" si="232"/>
        <v>42460.320613425924</v>
      </c>
      <c r="T2969" s="15">
        <f t="shared" si="233"/>
        <v>42490.231944444444</v>
      </c>
      <c r="U2969">
        <f t="shared" si="234"/>
        <v>2016</v>
      </c>
    </row>
    <row r="2970" spans="1:21" ht="48" hidden="1" x14ac:dyDescent="0.2">
      <c r="A2970">
        <v>3202</v>
      </c>
      <c r="B2970" s="3" t="s">
        <v>3202</v>
      </c>
      <c r="C2970" s="3" t="s">
        <v>7312</v>
      </c>
      <c r="D2970" s="6">
        <v>5000</v>
      </c>
      <c r="E2970" s="8">
        <v>2726</v>
      </c>
      <c r="F2970" t="s">
        <v>8220</v>
      </c>
      <c r="G2970" t="s">
        <v>8223</v>
      </c>
      <c r="H2970" t="s">
        <v>8245</v>
      </c>
      <c r="I2970">
        <v>1450072740</v>
      </c>
      <c r="J2970">
        <v>1445027346</v>
      </c>
      <c r="K2970" t="b">
        <v>0</v>
      </c>
      <c r="L2970">
        <v>25</v>
      </c>
      <c r="M2970" t="b">
        <v>0</v>
      </c>
      <c r="N2970" t="s">
        <v>8303</v>
      </c>
      <c r="O2970">
        <f t="shared" si="230"/>
        <v>55</v>
      </c>
      <c r="P2970">
        <f t="shared" si="231"/>
        <v>109.04</v>
      </c>
      <c r="Q2970" s="11" t="s">
        <v>8315</v>
      </c>
      <c r="R2970" t="s">
        <v>8357</v>
      </c>
      <c r="S2970" s="15">
        <f t="shared" si="232"/>
        <v>42293.853541666671</v>
      </c>
      <c r="T2970" s="15">
        <f t="shared" si="233"/>
        <v>42352.249305555553</v>
      </c>
      <c r="U2970">
        <f t="shared" si="234"/>
        <v>2015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32" hidden="1" x14ac:dyDescent="0.2">
      <c r="A2972">
        <v>3203</v>
      </c>
      <c r="B2972" s="3" t="s">
        <v>3203</v>
      </c>
      <c r="C2972" s="3" t="s">
        <v>7313</v>
      </c>
      <c r="D2972" s="6">
        <v>1000</v>
      </c>
      <c r="E2972" s="8">
        <v>250</v>
      </c>
      <c r="F2972" t="s">
        <v>8220</v>
      </c>
      <c r="G2972" t="s">
        <v>8223</v>
      </c>
      <c r="H2972" t="s">
        <v>8245</v>
      </c>
      <c r="I2972">
        <v>1443224622</v>
      </c>
      <c r="J2972">
        <v>1440632622</v>
      </c>
      <c r="K2972" t="b">
        <v>0</v>
      </c>
      <c r="L2972">
        <v>6</v>
      </c>
      <c r="M2972" t="b">
        <v>0</v>
      </c>
      <c r="N2972" t="s">
        <v>8303</v>
      </c>
      <c r="O2972">
        <f t="shared" si="230"/>
        <v>25</v>
      </c>
      <c r="P2972">
        <f t="shared" si="231"/>
        <v>41.67</v>
      </c>
      <c r="Q2972" s="11" t="s">
        <v>8315</v>
      </c>
      <c r="R2972" t="s">
        <v>8357</v>
      </c>
      <c r="S2972" s="15">
        <f t="shared" si="232"/>
        <v>42242.988680555558</v>
      </c>
      <c r="T2972" s="15">
        <f t="shared" si="233"/>
        <v>42272.988680555558</v>
      </c>
      <c r="U2972">
        <f t="shared" si="234"/>
        <v>2015</v>
      </c>
    </row>
    <row r="2973" spans="1:21" ht="48" hidden="1" x14ac:dyDescent="0.2">
      <c r="A2973">
        <v>3204</v>
      </c>
      <c r="B2973" s="3" t="s">
        <v>3204</v>
      </c>
      <c r="C2973" s="3" t="s">
        <v>7314</v>
      </c>
      <c r="D2973" s="6">
        <v>500</v>
      </c>
      <c r="E2973" s="8">
        <v>0</v>
      </c>
      <c r="F2973" t="s">
        <v>8220</v>
      </c>
      <c r="G2973" t="s">
        <v>8223</v>
      </c>
      <c r="H2973" t="s">
        <v>8245</v>
      </c>
      <c r="I2973">
        <v>1437149640</v>
      </c>
      <c r="J2973">
        <v>1434558479</v>
      </c>
      <c r="K2973" t="b">
        <v>0</v>
      </c>
      <c r="L2973">
        <v>0</v>
      </c>
      <c r="M2973" t="b">
        <v>0</v>
      </c>
      <c r="N2973" t="s">
        <v>8303</v>
      </c>
      <c r="O2973">
        <f t="shared" si="230"/>
        <v>0</v>
      </c>
      <c r="P2973">
        <f t="shared" si="231"/>
        <v>0</v>
      </c>
      <c r="Q2973" s="11" t="s">
        <v>8315</v>
      </c>
      <c r="R2973" t="s">
        <v>8357</v>
      </c>
      <c r="S2973" s="15">
        <f t="shared" si="232"/>
        <v>42172.686099537037</v>
      </c>
      <c r="T2973" s="15">
        <f t="shared" si="233"/>
        <v>42202.676388888889</v>
      </c>
      <c r="U2973">
        <f t="shared" si="234"/>
        <v>2015</v>
      </c>
    </row>
    <row r="2974" spans="1:21" ht="48" hidden="1" x14ac:dyDescent="0.2">
      <c r="A2974">
        <v>3206</v>
      </c>
      <c r="B2974" s="3" t="s">
        <v>3206</v>
      </c>
      <c r="C2974" s="3" t="s">
        <v>7316</v>
      </c>
      <c r="D2974" s="6">
        <v>5000</v>
      </c>
      <c r="E2974" s="8">
        <v>0</v>
      </c>
      <c r="F2974" t="s">
        <v>8220</v>
      </c>
      <c r="G2974" t="s">
        <v>8223</v>
      </c>
      <c r="H2974" t="s">
        <v>8245</v>
      </c>
      <c r="I2974">
        <v>1442644651</v>
      </c>
      <c r="J2974">
        <v>1440052651</v>
      </c>
      <c r="K2974" t="b">
        <v>0</v>
      </c>
      <c r="L2974">
        <v>0</v>
      </c>
      <c r="M2974" t="b">
        <v>0</v>
      </c>
      <c r="N2974" t="s">
        <v>8303</v>
      </c>
      <c r="O2974">
        <f t="shared" si="230"/>
        <v>0</v>
      </c>
      <c r="P2974">
        <f t="shared" si="231"/>
        <v>0</v>
      </c>
      <c r="Q2974" s="11" t="s">
        <v>8315</v>
      </c>
      <c r="R2974" t="s">
        <v>8357</v>
      </c>
      <c r="S2974" s="15">
        <f t="shared" si="232"/>
        <v>42236.276053240741</v>
      </c>
      <c r="T2974" s="15">
        <f t="shared" si="233"/>
        <v>42266.276053240741</v>
      </c>
      <c r="U2974">
        <f t="shared" si="234"/>
        <v>2015</v>
      </c>
    </row>
    <row r="2975" spans="1:21" ht="48" hidden="1" x14ac:dyDescent="0.2">
      <c r="A2975">
        <v>3207</v>
      </c>
      <c r="B2975" s="3" t="s">
        <v>3207</v>
      </c>
      <c r="C2975" s="3" t="s">
        <v>7317</v>
      </c>
      <c r="D2975" s="6">
        <v>5500</v>
      </c>
      <c r="E2975" s="8">
        <v>2550</v>
      </c>
      <c r="F2975" t="s">
        <v>8220</v>
      </c>
      <c r="G2975" t="s">
        <v>8223</v>
      </c>
      <c r="H2975" t="s">
        <v>8245</v>
      </c>
      <c r="I2975">
        <v>1429767607</v>
      </c>
      <c r="J2975">
        <v>1424587207</v>
      </c>
      <c r="K2975" t="b">
        <v>0</v>
      </c>
      <c r="L2975">
        <v>36</v>
      </c>
      <c r="M2975" t="b">
        <v>0</v>
      </c>
      <c r="N2975" t="s">
        <v>8303</v>
      </c>
      <c r="O2975">
        <f t="shared" si="230"/>
        <v>46</v>
      </c>
      <c r="P2975">
        <f t="shared" si="231"/>
        <v>70.83</v>
      </c>
      <c r="Q2975" s="11" t="s">
        <v>8315</v>
      </c>
      <c r="R2975" t="s">
        <v>8357</v>
      </c>
      <c r="S2975" s="15">
        <f t="shared" si="232"/>
        <v>42057.277858796297</v>
      </c>
      <c r="T2975" s="15">
        <f t="shared" si="233"/>
        <v>42117.236192129625</v>
      </c>
      <c r="U2975">
        <f t="shared" si="234"/>
        <v>2015</v>
      </c>
    </row>
    <row r="2976" spans="1:21" ht="48" hidden="1" x14ac:dyDescent="0.2">
      <c r="A2976">
        <v>3628</v>
      </c>
      <c r="B2976" s="3" t="s">
        <v>3626</v>
      </c>
      <c r="C2976" s="3" t="s">
        <v>7738</v>
      </c>
      <c r="D2976" s="6">
        <v>100000</v>
      </c>
      <c r="E2976" s="8">
        <v>0</v>
      </c>
      <c r="F2976" t="s">
        <v>8220</v>
      </c>
      <c r="G2976" t="s">
        <v>8223</v>
      </c>
      <c r="H2976" t="s">
        <v>8245</v>
      </c>
      <c r="I2976">
        <v>1450040396</v>
      </c>
      <c r="J2976">
        <v>1444852796</v>
      </c>
      <c r="K2976" t="b">
        <v>0</v>
      </c>
      <c r="L2976">
        <v>0</v>
      </c>
      <c r="M2976" t="b">
        <v>0</v>
      </c>
      <c r="N2976" t="s">
        <v>8303</v>
      </c>
      <c r="O2976">
        <f t="shared" si="230"/>
        <v>0</v>
      </c>
      <c r="P2976">
        <f t="shared" si="231"/>
        <v>0</v>
      </c>
      <c r="Q2976" s="11" t="s">
        <v>8315</v>
      </c>
      <c r="R2976" t="s">
        <v>8357</v>
      </c>
      <c r="S2976" s="15">
        <f t="shared" si="232"/>
        <v>42291.833287037036</v>
      </c>
      <c r="T2976" s="15">
        <f t="shared" si="233"/>
        <v>42351.874953703707</v>
      </c>
      <c r="U2976">
        <f t="shared" si="234"/>
        <v>2015</v>
      </c>
    </row>
    <row r="2977" spans="1:21" ht="48" hidden="1" x14ac:dyDescent="0.2">
      <c r="A2977">
        <v>3629</v>
      </c>
      <c r="B2977" s="3" t="s">
        <v>3627</v>
      </c>
      <c r="C2977" s="3" t="s">
        <v>7739</v>
      </c>
      <c r="D2977" s="6">
        <v>1000000</v>
      </c>
      <c r="E2977" s="8">
        <v>2</v>
      </c>
      <c r="F2977" t="s">
        <v>8220</v>
      </c>
      <c r="G2977" t="s">
        <v>8223</v>
      </c>
      <c r="H2977" t="s">
        <v>8245</v>
      </c>
      <c r="I2977">
        <v>1462467600</v>
      </c>
      <c r="J2977">
        <v>1457403364</v>
      </c>
      <c r="K2977" t="b">
        <v>0</v>
      </c>
      <c r="L2977">
        <v>2</v>
      </c>
      <c r="M2977" t="b">
        <v>0</v>
      </c>
      <c r="N2977" t="s">
        <v>8303</v>
      </c>
      <c r="O2977">
        <f t="shared" si="230"/>
        <v>0</v>
      </c>
      <c r="P2977">
        <f t="shared" si="231"/>
        <v>1</v>
      </c>
      <c r="Q2977" s="11" t="s">
        <v>8315</v>
      </c>
      <c r="R2977" t="s">
        <v>8357</v>
      </c>
      <c r="S2977" s="15">
        <f t="shared" si="232"/>
        <v>42437.094490740739</v>
      </c>
      <c r="T2977" s="15">
        <f t="shared" si="233"/>
        <v>42495.708333333328</v>
      </c>
      <c r="U2977">
        <f t="shared" si="234"/>
        <v>2016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ref="O2978:O3041" si="235">ROUND(E2978/D2978*100,0)</f>
        <v>171</v>
      </c>
      <c r="P2978">
        <f t="shared" ref="P2978:P3041" si="236">IFERROR(ROUND(E2978/L2978,2),0)</f>
        <v>8.57</v>
      </c>
      <c r="Q2978" s="11" t="s">
        <v>8315</v>
      </c>
      <c r="R2978" t="s">
        <v>8316</v>
      </c>
      <c r="S2978" s="15">
        <f t="shared" ref="S2978:S3041" si="237">(((J2978/60)/60)/24)+DATE(1970,1,1)</f>
        <v>42425.730671296296</v>
      </c>
      <c r="T2978" s="15">
        <f t="shared" ref="T2978:T3041" si="238">(((I2978/60)/60)/24)+DATE(1970,1,1)</f>
        <v>42442.5</v>
      </c>
      <c r="U2978">
        <f t="shared" ref="U2978:U3041" si="239">YEAR(S:S)</f>
        <v>2016</v>
      </c>
    </row>
    <row r="2979" spans="1:21" ht="48" hidden="1" x14ac:dyDescent="0.2">
      <c r="A2979">
        <v>3631</v>
      </c>
      <c r="B2979" s="3" t="s">
        <v>3629</v>
      </c>
      <c r="C2979" s="3" t="s">
        <v>7741</v>
      </c>
      <c r="D2979" s="6">
        <v>17100</v>
      </c>
      <c r="E2979" s="8">
        <v>8725</v>
      </c>
      <c r="F2979" t="s">
        <v>8220</v>
      </c>
      <c r="G2979" t="s">
        <v>8223</v>
      </c>
      <c r="H2979" t="s">
        <v>8245</v>
      </c>
      <c r="I2979">
        <v>1411444740</v>
      </c>
      <c r="J2979">
        <v>1409335497</v>
      </c>
      <c r="K2979" t="b">
        <v>0</v>
      </c>
      <c r="L2979">
        <v>59</v>
      </c>
      <c r="M2979" t="b">
        <v>0</v>
      </c>
      <c r="N2979" t="s">
        <v>8303</v>
      </c>
      <c r="O2979">
        <f t="shared" si="235"/>
        <v>51</v>
      </c>
      <c r="P2979">
        <f t="shared" si="236"/>
        <v>147.88</v>
      </c>
      <c r="Q2979" s="11" t="s">
        <v>8315</v>
      </c>
      <c r="R2979" t="s">
        <v>8357</v>
      </c>
      <c r="S2979" s="15">
        <f t="shared" si="237"/>
        <v>41880.753437499996</v>
      </c>
      <c r="T2979" s="15">
        <f t="shared" si="238"/>
        <v>41905.165972222225</v>
      </c>
      <c r="U2979">
        <f t="shared" si="239"/>
        <v>2014</v>
      </c>
    </row>
    <row r="2980" spans="1:21" ht="48" hidden="1" x14ac:dyDescent="0.2">
      <c r="A2980">
        <v>3633</v>
      </c>
      <c r="B2980" s="3" t="s">
        <v>3631</v>
      </c>
      <c r="C2980" s="3" t="s">
        <v>7743</v>
      </c>
      <c r="D2980" s="6">
        <v>5000</v>
      </c>
      <c r="E2980" s="8">
        <v>1762</v>
      </c>
      <c r="F2980" t="s">
        <v>8220</v>
      </c>
      <c r="G2980" t="s">
        <v>8223</v>
      </c>
      <c r="H2980" t="s">
        <v>8245</v>
      </c>
      <c r="I2980">
        <v>1479517200</v>
      </c>
      <c r="J2980">
        <v>1475765867</v>
      </c>
      <c r="K2980" t="b">
        <v>0</v>
      </c>
      <c r="L2980">
        <v>31</v>
      </c>
      <c r="M2980" t="b">
        <v>0</v>
      </c>
      <c r="N2980" t="s">
        <v>8303</v>
      </c>
      <c r="O2980">
        <f t="shared" si="235"/>
        <v>35</v>
      </c>
      <c r="P2980">
        <f t="shared" si="236"/>
        <v>56.84</v>
      </c>
      <c r="Q2980" s="11" t="s">
        <v>8315</v>
      </c>
      <c r="R2980" t="s">
        <v>8357</v>
      </c>
      <c r="S2980" s="15">
        <f t="shared" si="237"/>
        <v>42649.623460648145</v>
      </c>
      <c r="T2980" s="15">
        <f t="shared" si="238"/>
        <v>42693.041666666672</v>
      </c>
      <c r="U2980">
        <f t="shared" si="239"/>
        <v>2016</v>
      </c>
    </row>
    <row r="2981" spans="1:21" ht="32" hidden="1" x14ac:dyDescent="0.2">
      <c r="A2981">
        <v>3635</v>
      </c>
      <c r="B2981" s="3" t="s">
        <v>3633</v>
      </c>
      <c r="C2981" s="3" t="s">
        <v>7745</v>
      </c>
      <c r="D2981" s="6">
        <v>3500</v>
      </c>
      <c r="E2981" s="8">
        <v>1276</v>
      </c>
      <c r="F2981" t="s">
        <v>8220</v>
      </c>
      <c r="G2981" t="s">
        <v>8223</v>
      </c>
      <c r="H2981" t="s">
        <v>8245</v>
      </c>
      <c r="I2981">
        <v>1461186676</v>
      </c>
      <c r="J2981">
        <v>1458594676</v>
      </c>
      <c r="K2981" t="b">
        <v>0</v>
      </c>
      <c r="L2981">
        <v>10</v>
      </c>
      <c r="M2981" t="b">
        <v>0</v>
      </c>
      <c r="N2981" t="s">
        <v>8303</v>
      </c>
      <c r="O2981">
        <f t="shared" si="235"/>
        <v>36</v>
      </c>
      <c r="P2981">
        <f t="shared" si="236"/>
        <v>127.6</v>
      </c>
      <c r="Q2981" s="11" t="s">
        <v>8315</v>
      </c>
      <c r="R2981" t="s">
        <v>8357</v>
      </c>
      <c r="S2981" s="15">
        <f t="shared" si="237"/>
        <v>42450.88282407407</v>
      </c>
      <c r="T2981" s="15">
        <f t="shared" si="238"/>
        <v>42480.88282407407</v>
      </c>
      <c r="U2981">
        <f t="shared" si="239"/>
        <v>2016</v>
      </c>
    </row>
    <row r="2982" spans="1:21" ht="48" hidden="1" x14ac:dyDescent="0.2">
      <c r="A2982">
        <v>3636</v>
      </c>
      <c r="B2982" s="3" t="s">
        <v>3634</v>
      </c>
      <c r="C2982" s="3" t="s">
        <v>7746</v>
      </c>
      <c r="D2982" s="6">
        <v>150000</v>
      </c>
      <c r="E2982" s="8">
        <v>0</v>
      </c>
      <c r="F2982" t="s">
        <v>8220</v>
      </c>
      <c r="G2982" t="s">
        <v>8223</v>
      </c>
      <c r="H2982" t="s">
        <v>8245</v>
      </c>
      <c r="I2982">
        <v>1442248829</v>
      </c>
      <c r="J2982">
        <v>1439224829</v>
      </c>
      <c r="K2982" t="b">
        <v>0</v>
      </c>
      <c r="L2982">
        <v>0</v>
      </c>
      <c r="M2982" t="b">
        <v>0</v>
      </c>
      <c r="N2982" t="s">
        <v>8303</v>
      </c>
      <c r="O2982">
        <f t="shared" si="235"/>
        <v>0</v>
      </c>
      <c r="P2982">
        <f t="shared" si="236"/>
        <v>0</v>
      </c>
      <c r="Q2982" s="11" t="s">
        <v>8315</v>
      </c>
      <c r="R2982" t="s">
        <v>8357</v>
      </c>
      <c r="S2982" s="15">
        <f t="shared" si="237"/>
        <v>42226.694780092599</v>
      </c>
      <c r="T2982" s="15">
        <f t="shared" si="238"/>
        <v>42261.694780092599</v>
      </c>
      <c r="U2982">
        <f t="shared" si="239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s="11" t="s">
        <v>8315</v>
      </c>
      <c r="R2983" t="s">
        <v>8355</v>
      </c>
      <c r="S2983" s="15">
        <f t="shared" si="237"/>
        <v>42225.559675925921</v>
      </c>
      <c r="T2983" s="15">
        <f t="shared" si="238"/>
        <v>42270.559675925921</v>
      </c>
      <c r="U2983">
        <f t="shared" si="239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s="11" t="s">
        <v>8315</v>
      </c>
      <c r="R2984" t="s">
        <v>8355</v>
      </c>
      <c r="S2984" s="15">
        <f t="shared" si="237"/>
        <v>42381.686840277776</v>
      </c>
      <c r="T2984" s="15">
        <f t="shared" si="238"/>
        <v>42411.686840277776</v>
      </c>
      <c r="U2984">
        <f t="shared" si="239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s="11" t="s">
        <v>8315</v>
      </c>
      <c r="R2985" t="s">
        <v>8355</v>
      </c>
      <c r="S2985" s="15">
        <f t="shared" si="237"/>
        <v>41894.632361111115</v>
      </c>
      <c r="T2985" s="15">
        <f t="shared" si="238"/>
        <v>41954.674027777779</v>
      </c>
      <c r="U2985">
        <f t="shared" si="239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s="11" t="s">
        <v>8315</v>
      </c>
      <c r="R2986" t="s">
        <v>8355</v>
      </c>
      <c r="S2986" s="15">
        <f t="shared" si="237"/>
        <v>42576.278715277775</v>
      </c>
      <c r="T2986" s="15">
        <f t="shared" si="238"/>
        <v>42606.278715277775</v>
      </c>
      <c r="U2986">
        <f t="shared" si="239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s="11" t="s">
        <v>8315</v>
      </c>
      <c r="R2987" t="s">
        <v>8355</v>
      </c>
      <c r="S2987" s="15">
        <f t="shared" si="237"/>
        <v>42654.973703703698</v>
      </c>
      <c r="T2987" s="15">
        <f t="shared" si="238"/>
        <v>42674.166666666672</v>
      </c>
      <c r="U2987">
        <f t="shared" si="239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s="11" t="s">
        <v>8315</v>
      </c>
      <c r="R2988" t="s">
        <v>8355</v>
      </c>
      <c r="S2988" s="15">
        <f t="shared" si="237"/>
        <v>42431.500069444446</v>
      </c>
      <c r="T2988" s="15">
        <f t="shared" si="238"/>
        <v>42491.458402777775</v>
      </c>
      <c r="U2988">
        <f t="shared" si="239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1" t="s">
        <v>8315</v>
      </c>
      <c r="R2989" t="s">
        <v>8355</v>
      </c>
      <c r="S2989" s="15">
        <f t="shared" si="237"/>
        <v>42627.307303240741</v>
      </c>
      <c r="T2989" s="15">
        <f t="shared" si="238"/>
        <v>42656</v>
      </c>
      <c r="U2989">
        <f t="shared" si="239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1" t="s">
        <v>8315</v>
      </c>
      <c r="R2990" t="s">
        <v>8355</v>
      </c>
      <c r="S2990" s="15">
        <f t="shared" si="237"/>
        <v>42511.362048611118</v>
      </c>
      <c r="T2990" s="15">
        <f t="shared" si="238"/>
        <v>42541.362048611118</v>
      </c>
      <c r="U2990">
        <f t="shared" si="239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1" t="s">
        <v>8315</v>
      </c>
      <c r="R2991" t="s">
        <v>8355</v>
      </c>
      <c r="S2991" s="15">
        <f t="shared" si="237"/>
        <v>42337.02039351852</v>
      </c>
      <c r="T2991" s="15">
        <f t="shared" si="238"/>
        <v>42359.207638888889</v>
      </c>
      <c r="U2991">
        <f t="shared" si="239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1" t="s">
        <v>8315</v>
      </c>
      <c r="R2992" t="s">
        <v>8355</v>
      </c>
      <c r="S2992" s="15">
        <f t="shared" si="237"/>
        <v>42341.57430555555</v>
      </c>
      <c r="T2992" s="15">
        <f t="shared" si="238"/>
        <v>42376.57430555555</v>
      </c>
      <c r="U2992">
        <f t="shared" si="239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1" t="s">
        <v>8315</v>
      </c>
      <c r="R2993" t="s">
        <v>8355</v>
      </c>
      <c r="S2993" s="15">
        <f t="shared" si="237"/>
        <v>42740.837152777778</v>
      </c>
      <c r="T2993" s="15">
        <f t="shared" si="238"/>
        <v>42762.837152777778</v>
      </c>
      <c r="U2993">
        <f t="shared" si="239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1" t="s">
        <v>8315</v>
      </c>
      <c r="R2994" t="s">
        <v>8355</v>
      </c>
      <c r="S2994" s="15">
        <f t="shared" si="237"/>
        <v>42622.767476851848</v>
      </c>
      <c r="T2994" s="15">
        <f t="shared" si="238"/>
        <v>42652.767476851848</v>
      </c>
      <c r="U2994">
        <f t="shared" si="239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1" t="s">
        <v>8315</v>
      </c>
      <c r="R2995" t="s">
        <v>8355</v>
      </c>
      <c r="S2995" s="15">
        <f t="shared" si="237"/>
        <v>42390.838738425926</v>
      </c>
      <c r="T2995" s="15">
        <f t="shared" si="238"/>
        <v>42420.838738425926</v>
      </c>
      <c r="U2995">
        <f t="shared" si="239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1" t="s">
        <v>8315</v>
      </c>
      <c r="R2996" t="s">
        <v>8355</v>
      </c>
      <c r="S2996" s="15">
        <f t="shared" si="237"/>
        <v>41885.478842592594</v>
      </c>
      <c r="T2996" s="15">
        <f t="shared" si="238"/>
        <v>41915.478842592594</v>
      </c>
      <c r="U2996">
        <f t="shared" si="239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1" t="s">
        <v>8315</v>
      </c>
      <c r="R2997" t="s">
        <v>8355</v>
      </c>
      <c r="S2997" s="15">
        <f t="shared" si="237"/>
        <v>42724.665173611109</v>
      </c>
      <c r="T2997" s="15">
        <f t="shared" si="238"/>
        <v>42754.665173611109</v>
      </c>
      <c r="U2997">
        <f t="shared" si="239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1" t="s">
        <v>8315</v>
      </c>
      <c r="R2998" t="s">
        <v>8355</v>
      </c>
      <c r="S2998" s="15">
        <f t="shared" si="237"/>
        <v>42090.912500000006</v>
      </c>
      <c r="T2998" s="15">
        <f t="shared" si="238"/>
        <v>42150.912500000006</v>
      </c>
      <c r="U2998">
        <f t="shared" si="239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1" t="s">
        <v>8315</v>
      </c>
      <c r="R2999" t="s">
        <v>8355</v>
      </c>
      <c r="S2999" s="15">
        <f t="shared" si="237"/>
        <v>42775.733715277776</v>
      </c>
      <c r="T2999" s="15">
        <f t="shared" si="238"/>
        <v>42793.207638888889</v>
      </c>
      <c r="U2999">
        <f t="shared" si="239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1" t="s">
        <v>8315</v>
      </c>
      <c r="R3000" t="s">
        <v>8355</v>
      </c>
      <c r="S3000" s="15">
        <f t="shared" si="237"/>
        <v>41778.193622685183</v>
      </c>
      <c r="T3000" s="15">
        <f t="shared" si="238"/>
        <v>41806.184027777781</v>
      </c>
      <c r="U3000">
        <f t="shared" si="239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1" t="s">
        <v>8315</v>
      </c>
      <c r="R3001" t="s">
        <v>8355</v>
      </c>
      <c r="S3001" s="15">
        <f t="shared" si="237"/>
        <v>42780.740277777775</v>
      </c>
      <c r="T3001" s="15">
        <f t="shared" si="238"/>
        <v>42795.083333333328</v>
      </c>
      <c r="U3001">
        <f t="shared" si="239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1" t="s">
        <v>8315</v>
      </c>
      <c r="R3002" t="s">
        <v>8355</v>
      </c>
      <c r="S3002" s="15">
        <f t="shared" si="237"/>
        <v>42752.827199074076</v>
      </c>
      <c r="T3002" s="15">
        <f t="shared" si="238"/>
        <v>42766.75</v>
      </c>
      <c r="U3002">
        <f t="shared" si="239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1" t="s">
        <v>8315</v>
      </c>
      <c r="R3003" t="s">
        <v>8355</v>
      </c>
      <c r="S3003" s="15">
        <f t="shared" si="237"/>
        <v>42534.895625000005</v>
      </c>
      <c r="T3003" s="15">
        <f t="shared" si="238"/>
        <v>42564.895625000005</v>
      </c>
      <c r="U3003">
        <f t="shared" si="239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1" t="s">
        <v>8315</v>
      </c>
      <c r="R3004" t="s">
        <v>8355</v>
      </c>
      <c r="S3004" s="15">
        <f t="shared" si="237"/>
        <v>41239.83625</v>
      </c>
      <c r="T3004" s="15">
        <f t="shared" si="238"/>
        <v>41269.83625</v>
      </c>
      <c r="U3004">
        <f t="shared" si="239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1" t="s">
        <v>8315</v>
      </c>
      <c r="R3005" t="s">
        <v>8355</v>
      </c>
      <c r="S3005" s="15">
        <f t="shared" si="237"/>
        <v>42398.849259259259</v>
      </c>
      <c r="T3005" s="15">
        <f t="shared" si="238"/>
        <v>42430.249305555553</v>
      </c>
      <c r="U3005">
        <f t="shared" si="239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1" t="s">
        <v>8315</v>
      </c>
      <c r="R3006" t="s">
        <v>8355</v>
      </c>
      <c r="S3006" s="15">
        <f t="shared" si="237"/>
        <v>41928.881064814814</v>
      </c>
      <c r="T3006" s="15">
        <f t="shared" si="238"/>
        <v>41958.922731481478</v>
      </c>
      <c r="U3006">
        <f t="shared" si="239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1" t="s">
        <v>8315</v>
      </c>
      <c r="R3007" t="s">
        <v>8355</v>
      </c>
      <c r="S3007" s="15">
        <f t="shared" si="237"/>
        <v>41888.674826388888</v>
      </c>
      <c r="T3007" s="15">
        <f t="shared" si="238"/>
        <v>41918.674826388888</v>
      </c>
      <c r="U3007">
        <f t="shared" si="239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1" t="s">
        <v>8315</v>
      </c>
      <c r="R3008" t="s">
        <v>8355</v>
      </c>
      <c r="S3008" s="15">
        <f t="shared" si="237"/>
        <v>41957.756840277783</v>
      </c>
      <c r="T3008" s="15">
        <f t="shared" si="238"/>
        <v>41987.756840277783</v>
      </c>
      <c r="U3008">
        <f t="shared" si="239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1" t="s">
        <v>8315</v>
      </c>
      <c r="R3009" t="s">
        <v>8355</v>
      </c>
      <c r="S3009" s="15">
        <f t="shared" si="237"/>
        <v>42098.216238425928</v>
      </c>
      <c r="T3009" s="15">
        <f t="shared" si="238"/>
        <v>42119.216238425928</v>
      </c>
      <c r="U3009">
        <f t="shared" si="239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1" t="s">
        <v>8315</v>
      </c>
      <c r="R3010" t="s">
        <v>8355</v>
      </c>
      <c r="S3010" s="15">
        <f t="shared" si="237"/>
        <v>42360.212025462963</v>
      </c>
      <c r="T3010" s="15">
        <f t="shared" si="238"/>
        <v>42390.212025462963</v>
      </c>
      <c r="U3010">
        <f t="shared" si="239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si="239"/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ref="O3042:O3105" si="240">ROUND(E3042/D3042*100,0)</f>
        <v>108</v>
      </c>
      <c r="P3042">
        <f t="shared" ref="P3042:P3105" si="241">IFERROR(ROUND(E3042/L3042,2),0)</f>
        <v>76.790000000000006</v>
      </c>
      <c r="Q3042" s="11" t="s">
        <v>8315</v>
      </c>
      <c r="R3042" t="s">
        <v>8355</v>
      </c>
      <c r="S3042" s="15">
        <f t="shared" ref="S3042:S3105" si="242">(((J3042/60)/60)/24)+DATE(1970,1,1)</f>
        <v>42177.791909722218</v>
      </c>
      <c r="T3042" s="15">
        <f t="shared" ref="T3042:T3105" si="243">(((I3042/60)/60)/24)+DATE(1970,1,1)</f>
        <v>42181.958333333328</v>
      </c>
      <c r="U3042">
        <f t="shared" ref="U3042:U3105" si="244">YEAR(S:S)</f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s="11" t="s">
        <v>8315</v>
      </c>
      <c r="R3043" t="s">
        <v>8355</v>
      </c>
      <c r="S3043" s="15">
        <f t="shared" si="242"/>
        <v>42359.868611111116</v>
      </c>
      <c r="T3043" s="15">
        <f t="shared" si="243"/>
        <v>42389.868611111116</v>
      </c>
      <c r="U3043">
        <f t="shared" si="244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s="11" t="s">
        <v>8315</v>
      </c>
      <c r="R3044" t="s">
        <v>8355</v>
      </c>
      <c r="S3044" s="15">
        <f t="shared" si="242"/>
        <v>42253.688043981485</v>
      </c>
      <c r="T3044" s="15">
        <f t="shared" si="243"/>
        <v>42283.688043981485</v>
      </c>
      <c r="U3044">
        <f t="shared" si="244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s="11" t="s">
        <v>8315</v>
      </c>
      <c r="R3045" t="s">
        <v>8355</v>
      </c>
      <c r="S3045" s="15">
        <f t="shared" si="242"/>
        <v>42083.070590277777</v>
      </c>
      <c r="T3045" s="15">
        <f t="shared" si="243"/>
        <v>42110.118055555555</v>
      </c>
      <c r="U3045">
        <f t="shared" si="244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s="11" t="s">
        <v>8315</v>
      </c>
      <c r="R3046" t="s">
        <v>8355</v>
      </c>
      <c r="S3046" s="15">
        <f t="shared" si="242"/>
        <v>42387.7268287037</v>
      </c>
      <c r="T3046" s="15">
        <f t="shared" si="243"/>
        <v>42402.7268287037</v>
      </c>
      <c r="U3046">
        <f t="shared" si="244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s="11" t="s">
        <v>8315</v>
      </c>
      <c r="R3047" t="s">
        <v>8355</v>
      </c>
      <c r="S3047" s="15">
        <f t="shared" si="242"/>
        <v>41843.155729166669</v>
      </c>
      <c r="T3047" s="15">
        <f t="shared" si="243"/>
        <v>41873.155729166669</v>
      </c>
      <c r="U3047">
        <f t="shared" si="244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s="11" t="s">
        <v>8315</v>
      </c>
      <c r="R3048" t="s">
        <v>8355</v>
      </c>
      <c r="S3048" s="15">
        <f t="shared" si="242"/>
        <v>41862.803078703706</v>
      </c>
      <c r="T3048" s="15">
        <f t="shared" si="243"/>
        <v>41892.202777777777</v>
      </c>
      <c r="U3048">
        <f t="shared" si="244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s="11" t="s">
        <v>8315</v>
      </c>
      <c r="R3049" t="s">
        <v>8355</v>
      </c>
      <c r="S3049" s="15">
        <f t="shared" si="242"/>
        <v>42443.989050925928</v>
      </c>
      <c r="T3049" s="15">
        <f t="shared" si="243"/>
        <v>42487.552777777775</v>
      </c>
      <c r="U3049">
        <f t="shared" si="244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s="11" t="s">
        <v>8315</v>
      </c>
      <c r="R3050" t="s">
        <v>8355</v>
      </c>
      <c r="S3050" s="15">
        <f t="shared" si="242"/>
        <v>41975.901180555549</v>
      </c>
      <c r="T3050" s="15">
        <f t="shared" si="243"/>
        <v>42004.890277777777</v>
      </c>
      <c r="U3050">
        <f t="shared" si="244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s="11" t="s">
        <v>8315</v>
      </c>
      <c r="R3051" t="s">
        <v>8355</v>
      </c>
      <c r="S3051" s="15">
        <f t="shared" si="242"/>
        <v>42139.014525462961</v>
      </c>
      <c r="T3051" s="15">
        <f t="shared" si="243"/>
        <v>42169.014525462961</v>
      </c>
      <c r="U3051">
        <f t="shared" si="244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s="11" t="s">
        <v>8315</v>
      </c>
      <c r="R3052" t="s">
        <v>8355</v>
      </c>
      <c r="S3052" s="15">
        <f t="shared" si="242"/>
        <v>42465.16851851852</v>
      </c>
      <c r="T3052" s="15">
        <f t="shared" si="243"/>
        <v>42495.16851851852</v>
      </c>
      <c r="U3052">
        <f t="shared" si="244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11" t="s">
        <v>8315</v>
      </c>
      <c r="R3053" t="s">
        <v>8355</v>
      </c>
      <c r="S3053" s="15">
        <f t="shared" si="242"/>
        <v>42744.416030092587</v>
      </c>
      <c r="T3053" s="15">
        <f t="shared" si="243"/>
        <v>42774.416030092587</v>
      </c>
      <c r="U3053">
        <f t="shared" si="244"/>
        <v>2017</v>
      </c>
    </row>
    <row r="3054" spans="1:21" ht="64" hidden="1" x14ac:dyDescent="0.2">
      <c r="A3054">
        <v>3637</v>
      </c>
      <c r="B3054" s="3" t="s">
        <v>3635</v>
      </c>
      <c r="C3054" s="3" t="s">
        <v>7747</v>
      </c>
      <c r="D3054" s="6">
        <v>3000</v>
      </c>
      <c r="E3054" s="8">
        <v>926</v>
      </c>
      <c r="F3054" t="s">
        <v>8220</v>
      </c>
      <c r="G3054" t="s">
        <v>8223</v>
      </c>
      <c r="H3054" t="s">
        <v>8245</v>
      </c>
      <c r="I3054">
        <v>1420130935</v>
      </c>
      <c r="J3054">
        <v>1417538935</v>
      </c>
      <c r="K3054" t="b">
        <v>0</v>
      </c>
      <c r="L3054">
        <v>14</v>
      </c>
      <c r="M3054" t="b">
        <v>0</v>
      </c>
      <c r="N3054" t="s">
        <v>8303</v>
      </c>
      <c r="O3054">
        <f t="shared" si="240"/>
        <v>31</v>
      </c>
      <c r="P3054">
        <f t="shared" si="241"/>
        <v>66.14</v>
      </c>
      <c r="Q3054" s="11" t="s">
        <v>8315</v>
      </c>
      <c r="R3054" t="s">
        <v>8357</v>
      </c>
      <c r="S3054" s="15">
        <f t="shared" si="242"/>
        <v>41975.700636574074</v>
      </c>
      <c r="T3054" s="15">
        <f t="shared" si="243"/>
        <v>42005.700636574074</v>
      </c>
      <c r="U3054">
        <f t="shared" si="244"/>
        <v>2014</v>
      </c>
    </row>
    <row r="3055" spans="1:21" ht="48" hidden="1" x14ac:dyDescent="0.2">
      <c r="A3055">
        <v>3639</v>
      </c>
      <c r="B3055" s="3" t="s">
        <v>3637</v>
      </c>
      <c r="C3055" s="3" t="s">
        <v>7749</v>
      </c>
      <c r="D3055" s="6">
        <v>25000</v>
      </c>
      <c r="E3055" s="8">
        <v>1</v>
      </c>
      <c r="F3055" t="s">
        <v>8220</v>
      </c>
      <c r="G3055" t="s">
        <v>8223</v>
      </c>
      <c r="H3055" t="s">
        <v>8245</v>
      </c>
      <c r="I3055">
        <v>1475853060</v>
      </c>
      <c r="J3055">
        <v>1470672906</v>
      </c>
      <c r="K3055" t="b">
        <v>0</v>
      </c>
      <c r="L3055">
        <v>1</v>
      </c>
      <c r="M3055" t="b">
        <v>0</v>
      </c>
      <c r="N3055" t="s">
        <v>8303</v>
      </c>
      <c r="O3055">
        <f t="shared" si="240"/>
        <v>0</v>
      </c>
      <c r="P3055">
        <f t="shared" si="241"/>
        <v>1</v>
      </c>
      <c r="Q3055" s="11" t="s">
        <v>8315</v>
      </c>
      <c r="R3055" t="s">
        <v>8357</v>
      </c>
      <c r="S3055" s="15">
        <f t="shared" si="242"/>
        <v>42590.677152777775</v>
      </c>
      <c r="T3055" s="15">
        <f t="shared" si="243"/>
        <v>42650.632638888885</v>
      </c>
      <c r="U3055">
        <f t="shared" si="244"/>
        <v>2016</v>
      </c>
    </row>
    <row r="3056" spans="1:21" ht="80" hidden="1" x14ac:dyDescent="0.2">
      <c r="A3056">
        <v>3640</v>
      </c>
      <c r="B3056" s="3" t="s">
        <v>3638</v>
      </c>
      <c r="C3056" s="3" t="s">
        <v>7750</v>
      </c>
      <c r="D3056" s="6">
        <v>1000</v>
      </c>
      <c r="E3056" s="8">
        <v>55</v>
      </c>
      <c r="F3056" t="s">
        <v>8220</v>
      </c>
      <c r="G3056" t="s">
        <v>8223</v>
      </c>
      <c r="H3056" t="s">
        <v>8245</v>
      </c>
      <c r="I3056">
        <v>1431283530</v>
      </c>
      <c r="J3056">
        <v>1428691530</v>
      </c>
      <c r="K3056" t="b">
        <v>0</v>
      </c>
      <c r="L3056">
        <v>3</v>
      </c>
      <c r="M3056" t="b">
        <v>0</v>
      </c>
      <c r="N3056" t="s">
        <v>8303</v>
      </c>
      <c r="O3056">
        <f t="shared" si="240"/>
        <v>6</v>
      </c>
      <c r="P3056">
        <f t="shared" si="241"/>
        <v>18.329999999999998</v>
      </c>
      <c r="Q3056" s="11" t="s">
        <v>8315</v>
      </c>
      <c r="R3056" t="s">
        <v>8357</v>
      </c>
      <c r="S3056" s="15">
        <f t="shared" si="242"/>
        <v>42104.781597222223</v>
      </c>
      <c r="T3056" s="15">
        <f t="shared" si="243"/>
        <v>42134.781597222223</v>
      </c>
      <c r="U3056">
        <f t="shared" si="244"/>
        <v>2015</v>
      </c>
    </row>
    <row r="3057" spans="1:21" ht="48" hidden="1" x14ac:dyDescent="0.2">
      <c r="A3057">
        <v>3641</v>
      </c>
      <c r="B3057" s="3" t="s">
        <v>3639</v>
      </c>
      <c r="C3057" s="3" t="s">
        <v>7751</v>
      </c>
      <c r="D3057" s="6">
        <v>3000</v>
      </c>
      <c r="E3057" s="8">
        <v>0</v>
      </c>
      <c r="F3057" t="s">
        <v>8220</v>
      </c>
      <c r="G3057" t="s">
        <v>8223</v>
      </c>
      <c r="H3057" t="s">
        <v>8245</v>
      </c>
      <c r="I3057">
        <v>1412485200</v>
      </c>
      <c r="J3057">
        <v>1410966179</v>
      </c>
      <c r="K3057" t="b">
        <v>0</v>
      </c>
      <c r="L3057">
        <v>0</v>
      </c>
      <c r="M3057" t="b">
        <v>0</v>
      </c>
      <c r="N3057" t="s">
        <v>8303</v>
      </c>
      <c r="O3057">
        <f t="shared" si="240"/>
        <v>0</v>
      </c>
      <c r="P3057">
        <f t="shared" si="241"/>
        <v>0</v>
      </c>
      <c r="Q3057" s="11" t="s">
        <v>8315</v>
      </c>
      <c r="R3057" t="s">
        <v>8357</v>
      </c>
      <c r="S3057" s="15">
        <f t="shared" si="242"/>
        <v>41899.627071759263</v>
      </c>
      <c r="T3057" s="15">
        <f t="shared" si="243"/>
        <v>41917.208333333336</v>
      </c>
      <c r="U3057">
        <f t="shared" si="244"/>
        <v>2014</v>
      </c>
    </row>
    <row r="3058" spans="1:21" ht="48" hidden="1" x14ac:dyDescent="0.2">
      <c r="A3058">
        <v>3643</v>
      </c>
      <c r="B3058" s="3" t="s">
        <v>3641</v>
      </c>
      <c r="C3058" s="3" t="s">
        <v>7753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1447734439</v>
      </c>
      <c r="J3058">
        <v>1444274839</v>
      </c>
      <c r="K3058" t="b">
        <v>0</v>
      </c>
      <c r="L3058">
        <v>0</v>
      </c>
      <c r="M3058" t="b">
        <v>0</v>
      </c>
      <c r="N3058" t="s">
        <v>8303</v>
      </c>
      <c r="O3058">
        <f t="shared" si="240"/>
        <v>0</v>
      </c>
      <c r="P3058">
        <f t="shared" si="241"/>
        <v>0</v>
      </c>
      <c r="Q3058" s="11" t="s">
        <v>8315</v>
      </c>
      <c r="R3058" t="s">
        <v>8357</v>
      </c>
      <c r="S3058" s="15">
        <f t="shared" si="242"/>
        <v>42285.143969907411</v>
      </c>
      <c r="T3058" s="15">
        <f t="shared" si="243"/>
        <v>42325.185636574075</v>
      </c>
      <c r="U3058">
        <f t="shared" si="244"/>
        <v>2015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s="11" t="s">
        <v>8315</v>
      </c>
      <c r="R3059" t="s">
        <v>8355</v>
      </c>
      <c r="S3059" s="15">
        <f t="shared" si="242"/>
        <v>42433.650590277779</v>
      </c>
      <c r="T3059" s="15">
        <f t="shared" si="243"/>
        <v>42463.608923611115</v>
      </c>
      <c r="U3059">
        <f t="shared" si="244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11" t="s">
        <v>8315</v>
      </c>
      <c r="R3060" t="s">
        <v>8355</v>
      </c>
      <c r="S3060" s="15">
        <f t="shared" si="242"/>
        <v>42460.374305555553</v>
      </c>
      <c r="T3060" s="15">
        <f t="shared" si="243"/>
        <v>42510.374305555553</v>
      </c>
      <c r="U3060">
        <f t="shared" si="244"/>
        <v>2016</v>
      </c>
    </row>
    <row r="3061" spans="1:21" ht="48" hidden="1" x14ac:dyDescent="0.2">
      <c r="A3061">
        <v>3644</v>
      </c>
      <c r="B3061" s="3" t="s">
        <v>3642</v>
      </c>
      <c r="C3061" s="3" t="s">
        <v>7754</v>
      </c>
      <c r="D3061" s="6">
        <v>5000</v>
      </c>
      <c r="E3061" s="8">
        <v>821</v>
      </c>
      <c r="F3061" t="s">
        <v>8220</v>
      </c>
      <c r="G3061" t="s">
        <v>8223</v>
      </c>
      <c r="H3061" t="s">
        <v>8245</v>
      </c>
      <c r="I3061">
        <v>1457413140</v>
      </c>
      <c r="J3061">
        <v>1454996887</v>
      </c>
      <c r="K3061" t="b">
        <v>0</v>
      </c>
      <c r="L3061">
        <v>12</v>
      </c>
      <c r="M3061" t="b">
        <v>0</v>
      </c>
      <c r="N3061" t="s">
        <v>8303</v>
      </c>
      <c r="O3061">
        <f t="shared" si="240"/>
        <v>16</v>
      </c>
      <c r="P3061">
        <f t="shared" si="241"/>
        <v>68.42</v>
      </c>
      <c r="Q3061" s="11" t="s">
        <v>8315</v>
      </c>
      <c r="R3061" t="s">
        <v>8357</v>
      </c>
      <c r="S3061" s="15">
        <f t="shared" si="242"/>
        <v>42409.241747685184</v>
      </c>
      <c r="T3061" s="15">
        <f t="shared" si="243"/>
        <v>42437.207638888889</v>
      </c>
      <c r="U3061">
        <f t="shared" si="244"/>
        <v>2016</v>
      </c>
    </row>
    <row r="3062" spans="1:21" ht="48" hidden="1" x14ac:dyDescent="0.2">
      <c r="A3062">
        <v>3646</v>
      </c>
      <c r="B3062" s="3" t="s">
        <v>3644</v>
      </c>
      <c r="C3062" s="3" t="s">
        <v>7756</v>
      </c>
      <c r="D3062" s="6">
        <v>10000</v>
      </c>
      <c r="E3062" s="8">
        <v>481</v>
      </c>
      <c r="F3062" t="s">
        <v>8220</v>
      </c>
      <c r="G3062" t="s">
        <v>8223</v>
      </c>
      <c r="H3062" t="s">
        <v>8245</v>
      </c>
      <c r="I3062">
        <v>1434497400</v>
      </c>
      <c r="J3062">
        <v>1431770802</v>
      </c>
      <c r="K3062" t="b">
        <v>0</v>
      </c>
      <c r="L3062">
        <v>8</v>
      </c>
      <c r="M3062" t="b">
        <v>0</v>
      </c>
      <c r="N3062" t="s">
        <v>8303</v>
      </c>
      <c r="O3062">
        <f t="shared" si="240"/>
        <v>5</v>
      </c>
      <c r="P3062">
        <f t="shared" si="241"/>
        <v>60.13</v>
      </c>
      <c r="Q3062" s="11" t="s">
        <v>8315</v>
      </c>
      <c r="R3062" t="s">
        <v>8357</v>
      </c>
      <c r="S3062" s="15">
        <f t="shared" si="242"/>
        <v>42140.421319444446</v>
      </c>
      <c r="T3062" s="15">
        <f t="shared" si="243"/>
        <v>42171.979166666672</v>
      </c>
      <c r="U3062">
        <f t="shared" si="244"/>
        <v>2015</v>
      </c>
    </row>
    <row r="3063" spans="1:21" ht="32" x14ac:dyDescent="0.2">
      <c r="A3063">
        <v>3728</v>
      </c>
      <c r="B3063" s="3" t="s">
        <v>3725</v>
      </c>
      <c r="C3063" s="3" t="s">
        <v>7838</v>
      </c>
      <c r="D3063" s="6">
        <v>20000</v>
      </c>
      <c r="E3063" s="8">
        <v>1862</v>
      </c>
      <c r="F3063" t="s">
        <v>8220</v>
      </c>
      <c r="G3063" t="s">
        <v>8223</v>
      </c>
      <c r="H3063" t="s">
        <v>8245</v>
      </c>
      <c r="I3063">
        <v>1439957176</v>
      </c>
      <c r="J3063">
        <v>1437365176</v>
      </c>
      <c r="K3063" t="b">
        <v>0</v>
      </c>
      <c r="L3063">
        <v>31</v>
      </c>
      <c r="M3063" t="b">
        <v>0</v>
      </c>
      <c r="N3063" t="s">
        <v>8269</v>
      </c>
      <c r="O3063">
        <f t="shared" si="240"/>
        <v>9</v>
      </c>
      <c r="P3063">
        <f t="shared" si="241"/>
        <v>60.06</v>
      </c>
      <c r="Q3063" s="11" t="s">
        <v>8315</v>
      </c>
      <c r="R3063" t="s">
        <v>8316</v>
      </c>
      <c r="S3063" s="15">
        <f t="shared" si="242"/>
        <v>42205.171018518522</v>
      </c>
      <c r="T3063" s="15">
        <f t="shared" si="243"/>
        <v>42235.171018518522</v>
      </c>
      <c r="U3063">
        <f t="shared" si="244"/>
        <v>2015</v>
      </c>
    </row>
    <row r="3064" spans="1:21" ht="48" x14ac:dyDescent="0.2">
      <c r="A3064">
        <v>3729</v>
      </c>
      <c r="B3064" s="3" t="s">
        <v>3726</v>
      </c>
      <c r="C3064" s="3" t="s">
        <v>7839</v>
      </c>
      <c r="D3064" s="6">
        <v>5000</v>
      </c>
      <c r="E3064" s="8">
        <v>362</v>
      </c>
      <c r="F3064" t="s">
        <v>8220</v>
      </c>
      <c r="G3064" t="s">
        <v>8223</v>
      </c>
      <c r="H3064" t="s">
        <v>8245</v>
      </c>
      <c r="I3064">
        <v>1427082912</v>
      </c>
      <c r="J3064">
        <v>1423198512</v>
      </c>
      <c r="K3064" t="b">
        <v>0</v>
      </c>
      <c r="L3064">
        <v>5</v>
      </c>
      <c r="M3064" t="b">
        <v>0</v>
      </c>
      <c r="N3064" t="s">
        <v>8269</v>
      </c>
      <c r="O3064">
        <f t="shared" si="240"/>
        <v>7</v>
      </c>
      <c r="P3064">
        <f t="shared" si="241"/>
        <v>72.400000000000006</v>
      </c>
      <c r="Q3064" s="11" t="s">
        <v>8315</v>
      </c>
      <c r="R3064" t="s">
        <v>8316</v>
      </c>
      <c r="S3064" s="15">
        <f t="shared" si="242"/>
        <v>42041.205000000002</v>
      </c>
      <c r="T3064" s="15">
        <f t="shared" si="243"/>
        <v>42086.16333333333</v>
      </c>
      <c r="U3064">
        <f t="shared" si="244"/>
        <v>2015</v>
      </c>
    </row>
    <row r="3065" spans="1:21" ht="48" x14ac:dyDescent="0.2">
      <c r="A3065">
        <v>3730</v>
      </c>
      <c r="B3065" s="3" t="s">
        <v>3727</v>
      </c>
      <c r="C3065" s="3" t="s">
        <v>7840</v>
      </c>
      <c r="D3065" s="6">
        <v>1000</v>
      </c>
      <c r="E3065" s="8">
        <v>100</v>
      </c>
      <c r="F3065" t="s">
        <v>8220</v>
      </c>
      <c r="G3065" t="s">
        <v>8223</v>
      </c>
      <c r="H3065" t="s">
        <v>8245</v>
      </c>
      <c r="I3065">
        <v>1439828159</v>
      </c>
      <c r="J3065">
        <v>1437236159</v>
      </c>
      <c r="K3065" t="b">
        <v>0</v>
      </c>
      <c r="L3065">
        <v>1</v>
      </c>
      <c r="M3065" t="b">
        <v>0</v>
      </c>
      <c r="N3065" t="s">
        <v>8269</v>
      </c>
      <c r="O3065">
        <f t="shared" si="240"/>
        <v>10</v>
      </c>
      <c r="P3065">
        <f t="shared" si="241"/>
        <v>100</v>
      </c>
      <c r="Q3065" s="11" t="s">
        <v>8315</v>
      </c>
      <c r="R3065" t="s">
        <v>8316</v>
      </c>
      <c r="S3065" s="15">
        <f t="shared" si="242"/>
        <v>42203.677766203706</v>
      </c>
      <c r="T3065" s="15">
        <f t="shared" si="243"/>
        <v>42233.677766203706</v>
      </c>
      <c r="U3065">
        <f t="shared" si="244"/>
        <v>2015</v>
      </c>
    </row>
    <row r="3066" spans="1:21" ht="48" x14ac:dyDescent="0.2">
      <c r="A3066">
        <v>3731</v>
      </c>
      <c r="B3066" s="3" t="s">
        <v>3728</v>
      </c>
      <c r="C3066" s="3" t="s">
        <v>7841</v>
      </c>
      <c r="D3066" s="6">
        <v>5500</v>
      </c>
      <c r="E3066" s="8">
        <v>620</v>
      </c>
      <c r="F3066" t="s">
        <v>8220</v>
      </c>
      <c r="G3066" t="s">
        <v>8223</v>
      </c>
      <c r="H3066" t="s">
        <v>8245</v>
      </c>
      <c r="I3066">
        <v>1420860180</v>
      </c>
      <c r="J3066">
        <v>1418234646</v>
      </c>
      <c r="K3066" t="b">
        <v>0</v>
      </c>
      <c r="L3066">
        <v>12</v>
      </c>
      <c r="M3066" t="b">
        <v>0</v>
      </c>
      <c r="N3066" t="s">
        <v>8269</v>
      </c>
      <c r="O3066">
        <f t="shared" si="240"/>
        <v>11</v>
      </c>
      <c r="P3066">
        <f t="shared" si="241"/>
        <v>51.67</v>
      </c>
      <c r="Q3066" s="11" t="s">
        <v>8315</v>
      </c>
      <c r="R3066" t="s">
        <v>8316</v>
      </c>
      <c r="S3066" s="15">
        <f t="shared" si="242"/>
        <v>41983.752847222218</v>
      </c>
      <c r="T3066" s="15">
        <f t="shared" si="243"/>
        <v>42014.140972222223</v>
      </c>
      <c r="U3066">
        <f t="shared" si="244"/>
        <v>2014</v>
      </c>
    </row>
    <row r="3067" spans="1:21" ht="48" x14ac:dyDescent="0.2">
      <c r="A3067">
        <v>3733</v>
      </c>
      <c r="B3067" s="3" t="s">
        <v>3730</v>
      </c>
      <c r="C3067" s="3" t="s">
        <v>7843</v>
      </c>
      <c r="D3067" s="6">
        <v>1500</v>
      </c>
      <c r="E3067" s="8">
        <v>0</v>
      </c>
      <c r="F3067" t="s">
        <v>8220</v>
      </c>
      <c r="G3067" t="s">
        <v>8223</v>
      </c>
      <c r="H3067" t="s">
        <v>8245</v>
      </c>
      <c r="I3067">
        <v>1429396200</v>
      </c>
      <c r="J3067">
        <v>1428539708</v>
      </c>
      <c r="K3067" t="b">
        <v>0</v>
      </c>
      <c r="L3067">
        <v>0</v>
      </c>
      <c r="M3067" t="b">
        <v>0</v>
      </c>
      <c r="N3067" t="s">
        <v>8269</v>
      </c>
      <c r="O3067">
        <f t="shared" si="240"/>
        <v>0</v>
      </c>
      <c r="P3067">
        <f t="shared" si="241"/>
        <v>0</v>
      </c>
      <c r="Q3067" s="11" t="s">
        <v>8315</v>
      </c>
      <c r="R3067" t="s">
        <v>8316</v>
      </c>
      <c r="S3067" s="15">
        <f t="shared" si="242"/>
        <v>42103.024398148147</v>
      </c>
      <c r="T3067" s="15">
        <f t="shared" si="243"/>
        <v>42112.9375</v>
      </c>
      <c r="U3067">
        <f t="shared" si="244"/>
        <v>2015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1" t="s">
        <v>8315</v>
      </c>
      <c r="R3068" t="s">
        <v>8355</v>
      </c>
      <c r="S3068" s="15">
        <f t="shared" si="242"/>
        <v>42531.228437500002</v>
      </c>
      <c r="T3068" s="15">
        <f t="shared" si="243"/>
        <v>42561.228437500002</v>
      </c>
      <c r="U3068">
        <f t="shared" si="244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1" t="s">
        <v>8315</v>
      </c>
      <c r="R3069" t="s">
        <v>8355</v>
      </c>
      <c r="S3069" s="15">
        <f t="shared" si="242"/>
        <v>42226.938414351855</v>
      </c>
      <c r="T3069" s="15">
        <f t="shared" si="243"/>
        <v>42256.938414351855</v>
      </c>
      <c r="U3069">
        <f t="shared" si="244"/>
        <v>2015</v>
      </c>
    </row>
    <row r="3070" spans="1:21" ht="48" x14ac:dyDescent="0.2">
      <c r="A3070">
        <v>3734</v>
      </c>
      <c r="B3070" s="3" t="s">
        <v>3731</v>
      </c>
      <c r="C3070" s="3" t="s">
        <v>7844</v>
      </c>
      <c r="D3070" s="6">
        <v>1500</v>
      </c>
      <c r="E3070" s="8">
        <v>427</v>
      </c>
      <c r="F3070" t="s">
        <v>8220</v>
      </c>
      <c r="G3070" t="s">
        <v>8223</v>
      </c>
      <c r="H3070" t="s">
        <v>8245</v>
      </c>
      <c r="I3070">
        <v>1432589896</v>
      </c>
      <c r="J3070">
        <v>1427405896</v>
      </c>
      <c r="K3070" t="b">
        <v>0</v>
      </c>
      <c r="L3070">
        <v>7</v>
      </c>
      <c r="M3070" t="b">
        <v>0</v>
      </c>
      <c r="N3070" t="s">
        <v>8269</v>
      </c>
      <c r="O3070">
        <f t="shared" si="240"/>
        <v>28</v>
      </c>
      <c r="P3070">
        <f t="shared" si="241"/>
        <v>61</v>
      </c>
      <c r="Q3070" s="11" t="s">
        <v>8315</v>
      </c>
      <c r="R3070" t="s">
        <v>8316</v>
      </c>
      <c r="S3070" s="15">
        <f t="shared" si="242"/>
        <v>42089.901574074072</v>
      </c>
      <c r="T3070" s="15">
        <f t="shared" si="243"/>
        <v>42149.901574074072</v>
      </c>
      <c r="U3070">
        <f t="shared" si="244"/>
        <v>2015</v>
      </c>
    </row>
    <row r="3071" spans="1:21" ht="32" x14ac:dyDescent="0.2">
      <c r="A3071">
        <v>3737</v>
      </c>
      <c r="B3071" s="3" t="s">
        <v>3734</v>
      </c>
      <c r="C3071" s="3" t="s">
        <v>7847</v>
      </c>
      <c r="D3071" s="6">
        <v>700</v>
      </c>
      <c r="E3071" s="8">
        <v>150</v>
      </c>
      <c r="F3071" t="s">
        <v>8220</v>
      </c>
      <c r="G3071" t="s">
        <v>8223</v>
      </c>
      <c r="H3071" t="s">
        <v>8245</v>
      </c>
      <c r="I3071">
        <v>1447311540</v>
      </c>
      <c r="J3071">
        <v>1445358903</v>
      </c>
      <c r="K3071" t="b">
        <v>0</v>
      </c>
      <c r="L3071">
        <v>4</v>
      </c>
      <c r="M3071" t="b">
        <v>0</v>
      </c>
      <c r="N3071" t="s">
        <v>8269</v>
      </c>
      <c r="O3071">
        <f t="shared" si="240"/>
        <v>21</v>
      </c>
      <c r="P3071">
        <f t="shared" si="241"/>
        <v>37.5</v>
      </c>
      <c r="Q3071" s="11" t="s">
        <v>8315</v>
      </c>
      <c r="R3071" t="s">
        <v>8316</v>
      </c>
      <c r="S3071" s="15">
        <f t="shared" si="242"/>
        <v>42297.691006944442</v>
      </c>
      <c r="T3071" s="15">
        <f t="shared" si="243"/>
        <v>42320.290972222225</v>
      </c>
      <c r="U3071">
        <f t="shared" si="244"/>
        <v>2015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1" t="s">
        <v>8315</v>
      </c>
      <c r="R3072" t="s">
        <v>8355</v>
      </c>
      <c r="S3072" s="15">
        <f t="shared" si="242"/>
        <v>42690.733437499999</v>
      </c>
      <c r="T3072" s="15">
        <f t="shared" si="243"/>
        <v>42711.733437499999</v>
      </c>
      <c r="U3072">
        <f t="shared" si="244"/>
        <v>2016</v>
      </c>
    </row>
    <row r="3073" spans="1:21" ht="48" x14ac:dyDescent="0.2">
      <c r="A3073">
        <v>3740</v>
      </c>
      <c r="B3073" s="3" t="s">
        <v>3737</v>
      </c>
      <c r="C3073" s="3" t="s">
        <v>7850</v>
      </c>
      <c r="D3073" s="6">
        <v>2000</v>
      </c>
      <c r="E3073" s="8">
        <v>358</v>
      </c>
      <c r="F3073" t="s">
        <v>8220</v>
      </c>
      <c r="G3073" t="s">
        <v>8223</v>
      </c>
      <c r="H3073" t="s">
        <v>8245</v>
      </c>
      <c r="I3073">
        <v>1407808438</v>
      </c>
      <c r="J3073">
        <v>1405217355</v>
      </c>
      <c r="K3073" t="b">
        <v>0</v>
      </c>
      <c r="L3073">
        <v>14</v>
      </c>
      <c r="M3073" t="b">
        <v>0</v>
      </c>
      <c r="N3073" t="s">
        <v>8269</v>
      </c>
      <c r="O3073">
        <f t="shared" si="240"/>
        <v>18</v>
      </c>
      <c r="P3073">
        <f t="shared" si="241"/>
        <v>25.57</v>
      </c>
      <c r="Q3073" s="11" t="s">
        <v>8315</v>
      </c>
      <c r="R3073" t="s">
        <v>8316</v>
      </c>
      <c r="S3073" s="15">
        <f t="shared" si="242"/>
        <v>41833.089756944442</v>
      </c>
      <c r="T3073" s="15">
        <f t="shared" si="243"/>
        <v>41863.079143518517</v>
      </c>
      <c r="U3073">
        <f t="shared" si="244"/>
        <v>2014</v>
      </c>
    </row>
    <row r="3074" spans="1:21" ht="48" x14ac:dyDescent="0.2">
      <c r="A3074">
        <v>3741</v>
      </c>
      <c r="B3074" s="3" t="s">
        <v>3738</v>
      </c>
      <c r="C3074" s="3" t="s">
        <v>7851</v>
      </c>
      <c r="D3074" s="6">
        <v>20000</v>
      </c>
      <c r="E3074" s="8">
        <v>0</v>
      </c>
      <c r="F3074" t="s">
        <v>8220</v>
      </c>
      <c r="G3074" t="s">
        <v>8223</v>
      </c>
      <c r="H3074" t="s">
        <v>8245</v>
      </c>
      <c r="I3074">
        <v>1450389950</v>
      </c>
      <c r="J3074">
        <v>1447797950</v>
      </c>
      <c r="K3074" t="b">
        <v>0</v>
      </c>
      <c r="L3074">
        <v>0</v>
      </c>
      <c r="M3074" t="b">
        <v>0</v>
      </c>
      <c r="N3074" t="s">
        <v>8269</v>
      </c>
      <c r="O3074">
        <f t="shared" si="240"/>
        <v>0</v>
      </c>
      <c r="P3074">
        <f t="shared" si="241"/>
        <v>0</v>
      </c>
      <c r="Q3074" s="11" t="s">
        <v>8315</v>
      </c>
      <c r="R3074" t="s">
        <v>8316</v>
      </c>
      <c r="S3074" s="15">
        <f t="shared" si="242"/>
        <v>42325.920717592591</v>
      </c>
      <c r="T3074" s="15">
        <f t="shared" si="243"/>
        <v>42355.920717592591</v>
      </c>
      <c r="U3074">
        <f t="shared" si="244"/>
        <v>2015</v>
      </c>
    </row>
    <row r="3075" spans="1:21" ht="48" x14ac:dyDescent="0.2">
      <c r="A3075">
        <v>3742</v>
      </c>
      <c r="B3075" s="3" t="s">
        <v>3739</v>
      </c>
      <c r="C3075" s="3" t="s">
        <v>7852</v>
      </c>
      <c r="D3075" s="6">
        <v>5000</v>
      </c>
      <c r="E3075" s="8">
        <v>100</v>
      </c>
      <c r="F3075" t="s">
        <v>8220</v>
      </c>
      <c r="G3075" t="s">
        <v>8223</v>
      </c>
      <c r="H3075" t="s">
        <v>8245</v>
      </c>
      <c r="I3075">
        <v>1409980144</v>
      </c>
      <c r="J3075">
        <v>1407388144</v>
      </c>
      <c r="K3075" t="b">
        <v>0</v>
      </c>
      <c r="L3075">
        <v>4</v>
      </c>
      <c r="M3075" t="b">
        <v>0</v>
      </c>
      <c r="N3075" t="s">
        <v>8269</v>
      </c>
      <c r="O3075">
        <f t="shared" si="240"/>
        <v>2</v>
      </c>
      <c r="P3075">
        <f t="shared" si="241"/>
        <v>25</v>
      </c>
      <c r="Q3075" s="11" t="s">
        <v>8315</v>
      </c>
      <c r="R3075" t="s">
        <v>8316</v>
      </c>
      <c r="S3075" s="15">
        <f t="shared" si="242"/>
        <v>41858.214629629627</v>
      </c>
      <c r="T3075" s="15">
        <f t="shared" si="243"/>
        <v>41888.214629629627</v>
      </c>
      <c r="U3075">
        <f t="shared" si="244"/>
        <v>2014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32" x14ac:dyDescent="0.2">
      <c r="A3077">
        <v>3743</v>
      </c>
      <c r="B3077" s="3" t="s">
        <v>3740</v>
      </c>
      <c r="C3077" s="3" t="s">
        <v>7853</v>
      </c>
      <c r="D3077" s="6">
        <v>2200</v>
      </c>
      <c r="E3077" s="8">
        <v>0</v>
      </c>
      <c r="F3077" t="s">
        <v>8220</v>
      </c>
      <c r="G3077" t="s">
        <v>8223</v>
      </c>
      <c r="H3077" t="s">
        <v>8245</v>
      </c>
      <c r="I3077">
        <v>1404406964</v>
      </c>
      <c r="J3077">
        <v>1401814964</v>
      </c>
      <c r="K3077" t="b">
        <v>0</v>
      </c>
      <c r="L3077">
        <v>0</v>
      </c>
      <c r="M3077" t="b">
        <v>0</v>
      </c>
      <c r="N3077" t="s">
        <v>8269</v>
      </c>
      <c r="O3077">
        <f t="shared" si="240"/>
        <v>0</v>
      </c>
      <c r="P3077">
        <f t="shared" si="241"/>
        <v>0</v>
      </c>
      <c r="Q3077" s="11" t="s">
        <v>8315</v>
      </c>
      <c r="R3077" t="s">
        <v>8316</v>
      </c>
      <c r="S3077" s="15">
        <f t="shared" si="242"/>
        <v>41793.710231481484</v>
      </c>
      <c r="T3077" s="15">
        <f t="shared" si="243"/>
        <v>41823.710231481484</v>
      </c>
      <c r="U3077">
        <f t="shared" si="244"/>
        <v>2014</v>
      </c>
    </row>
    <row r="3078" spans="1:21" ht="48" x14ac:dyDescent="0.2">
      <c r="A3078">
        <v>3744</v>
      </c>
      <c r="B3078" s="3" t="s">
        <v>3741</v>
      </c>
      <c r="C3078" s="3" t="s">
        <v>7854</v>
      </c>
      <c r="D3078" s="6">
        <v>1200</v>
      </c>
      <c r="E3078" s="8">
        <v>0</v>
      </c>
      <c r="F3078" t="s">
        <v>8220</v>
      </c>
      <c r="G3078" t="s">
        <v>8223</v>
      </c>
      <c r="H3078" t="s">
        <v>8245</v>
      </c>
      <c r="I3078">
        <v>1404532740</v>
      </c>
      <c r="J3078">
        <v>1401823952</v>
      </c>
      <c r="K3078" t="b">
        <v>0</v>
      </c>
      <c r="L3078">
        <v>0</v>
      </c>
      <c r="M3078" t="b">
        <v>0</v>
      </c>
      <c r="N3078" t="s">
        <v>8269</v>
      </c>
      <c r="O3078">
        <f t="shared" si="240"/>
        <v>0</v>
      </c>
      <c r="P3078">
        <f t="shared" si="241"/>
        <v>0</v>
      </c>
      <c r="Q3078" s="11" t="s">
        <v>8315</v>
      </c>
      <c r="R3078" t="s">
        <v>8316</v>
      </c>
      <c r="S3078" s="15">
        <f t="shared" si="242"/>
        <v>41793.814259259263</v>
      </c>
      <c r="T3078" s="15">
        <f t="shared" si="243"/>
        <v>41825.165972222225</v>
      </c>
      <c r="U3078">
        <f t="shared" si="244"/>
        <v>2014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3745</v>
      </c>
      <c r="B3080" s="3" t="s">
        <v>3742</v>
      </c>
      <c r="C3080" s="3" t="s">
        <v>7855</v>
      </c>
      <c r="D3080" s="6">
        <v>100</v>
      </c>
      <c r="E3080" s="8">
        <v>10</v>
      </c>
      <c r="F3080" t="s">
        <v>8220</v>
      </c>
      <c r="G3080" t="s">
        <v>8223</v>
      </c>
      <c r="H3080" t="s">
        <v>8245</v>
      </c>
      <c r="I3080">
        <v>1407689102</v>
      </c>
      <c r="J3080">
        <v>1405097102</v>
      </c>
      <c r="K3080" t="b">
        <v>0</v>
      </c>
      <c r="L3080">
        <v>1</v>
      </c>
      <c r="M3080" t="b">
        <v>0</v>
      </c>
      <c r="N3080" t="s">
        <v>8269</v>
      </c>
      <c r="O3080">
        <f t="shared" si="240"/>
        <v>10</v>
      </c>
      <c r="P3080">
        <f t="shared" si="241"/>
        <v>10</v>
      </c>
      <c r="Q3080" s="11" t="s">
        <v>8315</v>
      </c>
      <c r="R3080" t="s">
        <v>8316</v>
      </c>
      <c r="S3080" s="15">
        <f t="shared" si="242"/>
        <v>41831.697939814818</v>
      </c>
      <c r="T3080" s="15">
        <f t="shared" si="243"/>
        <v>41861.697939814818</v>
      </c>
      <c r="U3080">
        <f t="shared" si="244"/>
        <v>2014</v>
      </c>
    </row>
    <row r="3081" spans="1:21" ht="16" x14ac:dyDescent="0.2">
      <c r="A3081">
        <v>3746</v>
      </c>
      <c r="B3081" s="3" t="s">
        <v>3743</v>
      </c>
      <c r="C3081" s="3" t="s">
        <v>7856</v>
      </c>
      <c r="D3081" s="6">
        <v>8500</v>
      </c>
      <c r="E3081" s="8">
        <v>202</v>
      </c>
      <c r="F3081" t="s">
        <v>8220</v>
      </c>
      <c r="G3081" t="s">
        <v>8223</v>
      </c>
      <c r="H3081" t="s">
        <v>8245</v>
      </c>
      <c r="I3081">
        <v>1475918439</v>
      </c>
      <c r="J3081">
        <v>1473326439</v>
      </c>
      <c r="K3081" t="b">
        <v>0</v>
      </c>
      <c r="L3081">
        <v>1</v>
      </c>
      <c r="M3081" t="b">
        <v>0</v>
      </c>
      <c r="N3081" t="s">
        <v>8269</v>
      </c>
      <c r="O3081">
        <f t="shared" si="240"/>
        <v>2</v>
      </c>
      <c r="P3081">
        <f t="shared" si="241"/>
        <v>202</v>
      </c>
      <c r="Q3081" s="11" t="s">
        <v>8315</v>
      </c>
      <c r="R3081" t="s">
        <v>8316</v>
      </c>
      <c r="S3081" s="15">
        <f t="shared" si="242"/>
        <v>42621.389340277776</v>
      </c>
      <c r="T3081" s="15">
        <f t="shared" si="243"/>
        <v>42651.389340277776</v>
      </c>
      <c r="U3081">
        <f t="shared" si="244"/>
        <v>2016</v>
      </c>
    </row>
    <row r="3082" spans="1:21" ht="80" hidden="1" x14ac:dyDescent="0.2">
      <c r="A3082">
        <v>3788</v>
      </c>
      <c r="B3082" s="3" t="s">
        <v>3785</v>
      </c>
      <c r="C3082" s="3" t="s">
        <v>7898</v>
      </c>
      <c r="D3082" s="6">
        <v>75000</v>
      </c>
      <c r="E3082" s="8">
        <v>500</v>
      </c>
      <c r="F3082" t="s">
        <v>8220</v>
      </c>
      <c r="G3082" t="s">
        <v>8223</v>
      </c>
      <c r="H3082" t="s">
        <v>8245</v>
      </c>
      <c r="I3082">
        <v>1450887480</v>
      </c>
      <c r="J3082">
        <v>1448469719</v>
      </c>
      <c r="K3082" t="b">
        <v>0</v>
      </c>
      <c r="L3082">
        <v>1</v>
      </c>
      <c r="M3082" t="b">
        <v>0</v>
      </c>
      <c r="N3082" t="s">
        <v>8303</v>
      </c>
      <c r="O3082">
        <f t="shared" si="240"/>
        <v>1</v>
      </c>
      <c r="P3082">
        <f t="shared" si="241"/>
        <v>500</v>
      </c>
      <c r="Q3082" s="11" t="s">
        <v>8315</v>
      </c>
      <c r="R3082" t="s">
        <v>8357</v>
      </c>
      <c r="S3082" s="15">
        <f t="shared" si="242"/>
        <v>42333.695821759262</v>
      </c>
      <c r="T3082" s="15">
        <f t="shared" si="243"/>
        <v>42361.679166666669</v>
      </c>
      <c r="U3082">
        <f t="shared" si="244"/>
        <v>2015</v>
      </c>
    </row>
    <row r="3083" spans="1:21" ht="48" hidden="1" x14ac:dyDescent="0.2">
      <c r="A3083">
        <v>3790</v>
      </c>
      <c r="B3083" s="3" t="s">
        <v>3787</v>
      </c>
      <c r="C3083" s="3" t="s">
        <v>7900</v>
      </c>
      <c r="D3083" s="6">
        <v>15000</v>
      </c>
      <c r="E3083" s="8">
        <v>0</v>
      </c>
      <c r="F3083" t="s">
        <v>8220</v>
      </c>
      <c r="G3083" t="s">
        <v>8223</v>
      </c>
      <c r="H3083" t="s">
        <v>8245</v>
      </c>
      <c r="I3083">
        <v>1479834023</v>
      </c>
      <c r="J3083">
        <v>1477238423</v>
      </c>
      <c r="K3083" t="b">
        <v>0</v>
      </c>
      <c r="L3083">
        <v>0</v>
      </c>
      <c r="M3083" t="b">
        <v>0</v>
      </c>
      <c r="N3083" t="s">
        <v>8303</v>
      </c>
      <c r="O3083">
        <f t="shared" si="240"/>
        <v>0</v>
      </c>
      <c r="P3083">
        <f t="shared" si="241"/>
        <v>0</v>
      </c>
      <c r="Q3083" s="11" t="s">
        <v>8315</v>
      </c>
      <c r="R3083" t="s">
        <v>8357</v>
      </c>
      <c r="S3083" s="15">
        <f t="shared" si="242"/>
        <v>42666.666932870372</v>
      </c>
      <c r="T3083" s="15">
        <f t="shared" si="243"/>
        <v>42696.708599537036</v>
      </c>
      <c r="U3083">
        <f t="shared" si="244"/>
        <v>2016</v>
      </c>
    </row>
    <row r="3084" spans="1:21" ht="32" hidden="1" x14ac:dyDescent="0.2">
      <c r="A3084">
        <v>3791</v>
      </c>
      <c r="B3084" s="3" t="s">
        <v>3788</v>
      </c>
      <c r="C3084" s="3" t="s">
        <v>7901</v>
      </c>
      <c r="D3084" s="6">
        <v>1500</v>
      </c>
      <c r="E3084" s="8">
        <v>0</v>
      </c>
      <c r="F3084" t="s">
        <v>8220</v>
      </c>
      <c r="G3084" t="s">
        <v>8223</v>
      </c>
      <c r="H3084" t="s">
        <v>8245</v>
      </c>
      <c r="I3084">
        <v>1404664592</v>
      </c>
      <c r="J3084">
        <v>1399480592</v>
      </c>
      <c r="K3084" t="b">
        <v>0</v>
      </c>
      <c r="L3084">
        <v>0</v>
      </c>
      <c r="M3084" t="b">
        <v>0</v>
      </c>
      <c r="N3084" t="s">
        <v>8303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8357</v>
      </c>
      <c r="S3084" s="15">
        <f t="shared" si="242"/>
        <v>41766.692037037035</v>
      </c>
      <c r="T3084" s="15">
        <f t="shared" si="243"/>
        <v>41826.692037037035</v>
      </c>
      <c r="U3084">
        <f t="shared" si="244"/>
        <v>2014</v>
      </c>
    </row>
    <row r="3085" spans="1:21" ht="32" hidden="1" x14ac:dyDescent="0.2">
      <c r="A3085">
        <v>3792</v>
      </c>
      <c r="B3085" s="3" t="s">
        <v>3789</v>
      </c>
      <c r="C3085" s="3" t="s">
        <v>7902</v>
      </c>
      <c r="D3085" s="6">
        <v>12500</v>
      </c>
      <c r="E3085" s="8">
        <v>35</v>
      </c>
      <c r="F3085" t="s">
        <v>8220</v>
      </c>
      <c r="G3085" t="s">
        <v>8223</v>
      </c>
      <c r="H3085" t="s">
        <v>8245</v>
      </c>
      <c r="I3085">
        <v>1436957022</v>
      </c>
      <c r="J3085">
        <v>1434365022</v>
      </c>
      <c r="K3085" t="b">
        <v>0</v>
      </c>
      <c r="L3085">
        <v>2</v>
      </c>
      <c r="M3085" t="b">
        <v>0</v>
      </c>
      <c r="N3085" t="s">
        <v>8303</v>
      </c>
      <c r="O3085">
        <f t="shared" si="240"/>
        <v>0</v>
      </c>
      <c r="P3085">
        <f t="shared" si="241"/>
        <v>17.5</v>
      </c>
      <c r="Q3085" s="11" t="s">
        <v>8315</v>
      </c>
      <c r="R3085" t="s">
        <v>8357</v>
      </c>
      <c r="S3085" s="15">
        <f t="shared" si="242"/>
        <v>42170.447013888886</v>
      </c>
      <c r="T3085" s="15">
        <f t="shared" si="243"/>
        <v>42200.447013888886</v>
      </c>
      <c r="U3085">
        <f t="shared" si="244"/>
        <v>2015</v>
      </c>
    </row>
    <row r="3086" spans="1:21" ht="48" hidden="1" x14ac:dyDescent="0.2">
      <c r="A3086">
        <v>3793</v>
      </c>
      <c r="B3086" s="3" t="s">
        <v>3790</v>
      </c>
      <c r="C3086" s="3" t="s">
        <v>7903</v>
      </c>
      <c r="D3086" s="6">
        <v>7000</v>
      </c>
      <c r="E3086" s="8">
        <v>4176</v>
      </c>
      <c r="F3086" t="s">
        <v>8220</v>
      </c>
      <c r="G3086" t="s">
        <v>8223</v>
      </c>
      <c r="H3086" t="s">
        <v>8245</v>
      </c>
      <c r="I3086">
        <v>1418769129</v>
      </c>
      <c r="J3086">
        <v>1416954729</v>
      </c>
      <c r="K3086" t="b">
        <v>0</v>
      </c>
      <c r="L3086">
        <v>24</v>
      </c>
      <c r="M3086" t="b">
        <v>0</v>
      </c>
      <c r="N3086" t="s">
        <v>8303</v>
      </c>
      <c r="O3086">
        <f t="shared" si="240"/>
        <v>60</v>
      </c>
      <c r="P3086">
        <f t="shared" si="241"/>
        <v>174</v>
      </c>
      <c r="Q3086" s="11" t="s">
        <v>8315</v>
      </c>
      <c r="R3086" t="s">
        <v>8357</v>
      </c>
      <c r="S3086" s="15">
        <f t="shared" si="242"/>
        <v>41968.938993055555</v>
      </c>
      <c r="T3086" s="15">
        <f t="shared" si="243"/>
        <v>41989.938993055555</v>
      </c>
      <c r="U3086">
        <f t="shared" si="244"/>
        <v>2014</v>
      </c>
    </row>
    <row r="3087" spans="1:21" ht="48" hidden="1" x14ac:dyDescent="0.2">
      <c r="A3087">
        <v>3796</v>
      </c>
      <c r="B3087" s="3" t="s">
        <v>3793</v>
      </c>
      <c r="C3087" s="3" t="s">
        <v>7906</v>
      </c>
      <c r="D3087" s="6">
        <v>22500</v>
      </c>
      <c r="E3087" s="8">
        <v>1</v>
      </c>
      <c r="F3087" t="s">
        <v>8220</v>
      </c>
      <c r="G3087" t="s">
        <v>8223</v>
      </c>
      <c r="H3087" t="s">
        <v>8245</v>
      </c>
      <c r="I3087">
        <v>1484354556</v>
      </c>
      <c r="J3087">
        <v>1479170556</v>
      </c>
      <c r="K3087" t="b">
        <v>0</v>
      </c>
      <c r="L3087">
        <v>1</v>
      </c>
      <c r="M3087" t="b">
        <v>0</v>
      </c>
      <c r="N3087" t="s">
        <v>8303</v>
      </c>
      <c r="O3087">
        <f t="shared" si="240"/>
        <v>0</v>
      </c>
      <c r="P3087">
        <f t="shared" si="241"/>
        <v>1</v>
      </c>
      <c r="Q3087" s="11" t="s">
        <v>8315</v>
      </c>
      <c r="R3087" t="s">
        <v>8357</v>
      </c>
      <c r="S3087" s="15">
        <f t="shared" si="242"/>
        <v>42689.029583333337</v>
      </c>
      <c r="T3087" s="15">
        <f t="shared" si="243"/>
        <v>42749.029583333337</v>
      </c>
      <c r="U3087">
        <f t="shared" si="244"/>
        <v>2016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3797</v>
      </c>
      <c r="B3089" s="3" t="s">
        <v>3794</v>
      </c>
      <c r="C3089" s="3" t="s">
        <v>7907</v>
      </c>
      <c r="D3089" s="6">
        <v>6000</v>
      </c>
      <c r="E3089" s="8">
        <v>5380</v>
      </c>
      <c r="F3089" t="s">
        <v>8220</v>
      </c>
      <c r="G3089" t="s">
        <v>8223</v>
      </c>
      <c r="H3089" t="s">
        <v>8245</v>
      </c>
      <c r="I3089">
        <v>1429564165</v>
      </c>
      <c r="J3089">
        <v>1426972165</v>
      </c>
      <c r="K3089" t="b">
        <v>0</v>
      </c>
      <c r="L3089">
        <v>37</v>
      </c>
      <c r="M3089" t="b">
        <v>0</v>
      </c>
      <c r="N3089" t="s">
        <v>8303</v>
      </c>
      <c r="O3089">
        <f t="shared" si="240"/>
        <v>90</v>
      </c>
      <c r="P3089">
        <f t="shared" si="241"/>
        <v>145.41</v>
      </c>
      <c r="Q3089" s="11" t="s">
        <v>8315</v>
      </c>
      <c r="R3089" t="s">
        <v>8357</v>
      </c>
      <c r="S3089" s="15">
        <f t="shared" si="242"/>
        <v>42084.881539351853</v>
      </c>
      <c r="T3089" s="15">
        <f t="shared" si="243"/>
        <v>42114.881539351853</v>
      </c>
      <c r="U3089">
        <f t="shared" si="244"/>
        <v>2015</v>
      </c>
    </row>
    <row r="3090" spans="1:21" ht="48" hidden="1" x14ac:dyDescent="0.2">
      <c r="A3090">
        <v>3798</v>
      </c>
      <c r="B3090" s="3" t="s">
        <v>3795</v>
      </c>
      <c r="C3090" s="3" t="s">
        <v>7908</v>
      </c>
      <c r="D3090" s="6">
        <v>70000</v>
      </c>
      <c r="E3090" s="8">
        <v>1025</v>
      </c>
      <c r="F3090" t="s">
        <v>8220</v>
      </c>
      <c r="G3090" t="s">
        <v>8223</v>
      </c>
      <c r="H3090" t="s">
        <v>8245</v>
      </c>
      <c r="I3090">
        <v>1407691248</v>
      </c>
      <c r="J3090">
        <v>1405099248</v>
      </c>
      <c r="K3090" t="b">
        <v>0</v>
      </c>
      <c r="L3090">
        <v>5</v>
      </c>
      <c r="M3090" t="b">
        <v>0</v>
      </c>
      <c r="N3090" t="s">
        <v>8303</v>
      </c>
      <c r="O3090">
        <f t="shared" si="240"/>
        <v>1</v>
      </c>
      <c r="P3090">
        <f t="shared" si="241"/>
        <v>205</v>
      </c>
      <c r="Q3090" s="11" t="s">
        <v>8315</v>
      </c>
      <c r="R3090" t="s">
        <v>8357</v>
      </c>
      <c r="S3090" s="15">
        <f t="shared" si="242"/>
        <v>41831.722777777781</v>
      </c>
      <c r="T3090" s="15">
        <f t="shared" si="243"/>
        <v>41861.722777777781</v>
      </c>
      <c r="U3090">
        <f t="shared" si="244"/>
        <v>2014</v>
      </c>
    </row>
    <row r="3091" spans="1:21" ht="32" hidden="1" x14ac:dyDescent="0.2">
      <c r="A3091">
        <v>3799</v>
      </c>
      <c r="B3091" s="3" t="s">
        <v>3796</v>
      </c>
      <c r="C3091" s="3" t="s">
        <v>7909</v>
      </c>
      <c r="D3091" s="6">
        <v>10000</v>
      </c>
      <c r="E3091" s="8">
        <v>402</v>
      </c>
      <c r="F3091" t="s">
        <v>8220</v>
      </c>
      <c r="G3091" t="s">
        <v>8223</v>
      </c>
      <c r="H3091" t="s">
        <v>8245</v>
      </c>
      <c r="I3091">
        <v>1457734843</v>
      </c>
      <c r="J3091">
        <v>1455142843</v>
      </c>
      <c r="K3091" t="b">
        <v>0</v>
      </c>
      <c r="L3091">
        <v>4</v>
      </c>
      <c r="M3091" t="b">
        <v>0</v>
      </c>
      <c r="N3091" t="s">
        <v>8303</v>
      </c>
      <c r="O3091">
        <f t="shared" si="240"/>
        <v>4</v>
      </c>
      <c r="P3091">
        <f t="shared" si="241"/>
        <v>100.5</v>
      </c>
      <c r="Q3091" s="11" t="s">
        <v>8315</v>
      </c>
      <c r="R3091" t="s">
        <v>8357</v>
      </c>
      <c r="S3091" s="15">
        <f t="shared" si="242"/>
        <v>42410.93105324074</v>
      </c>
      <c r="T3091" s="15">
        <f t="shared" si="243"/>
        <v>42440.93105324074</v>
      </c>
      <c r="U3091">
        <f t="shared" si="244"/>
        <v>2016</v>
      </c>
    </row>
    <row r="3092" spans="1:21" ht="48" hidden="1" x14ac:dyDescent="0.2">
      <c r="A3092">
        <v>3800</v>
      </c>
      <c r="B3092" s="3" t="s">
        <v>3797</v>
      </c>
      <c r="C3092" s="3" t="s">
        <v>7910</v>
      </c>
      <c r="D3092" s="6">
        <v>22000</v>
      </c>
      <c r="E3092" s="8">
        <v>881</v>
      </c>
      <c r="F3092" t="s">
        <v>8220</v>
      </c>
      <c r="G3092" t="s">
        <v>8223</v>
      </c>
      <c r="H3092" t="s">
        <v>8245</v>
      </c>
      <c r="I3092">
        <v>1420952340</v>
      </c>
      <c r="J3092">
        <v>1418146883</v>
      </c>
      <c r="K3092" t="b">
        <v>0</v>
      </c>
      <c r="L3092">
        <v>16</v>
      </c>
      <c r="M3092" t="b">
        <v>0</v>
      </c>
      <c r="N3092" t="s">
        <v>8303</v>
      </c>
      <c r="O3092">
        <f t="shared" si="240"/>
        <v>4</v>
      </c>
      <c r="P3092">
        <f t="shared" si="241"/>
        <v>55.06</v>
      </c>
      <c r="Q3092" s="11" t="s">
        <v>8315</v>
      </c>
      <c r="R3092" t="s">
        <v>8357</v>
      </c>
      <c r="S3092" s="15">
        <f t="shared" si="242"/>
        <v>41982.737071759257</v>
      </c>
      <c r="T3092" s="15">
        <f t="shared" si="243"/>
        <v>42015.207638888889</v>
      </c>
      <c r="U3092">
        <f t="shared" si="244"/>
        <v>2014</v>
      </c>
    </row>
    <row r="3093" spans="1:21" ht="48" hidden="1" x14ac:dyDescent="0.2">
      <c r="A3093">
        <v>3801</v>
      </c>
      <c r="B3093" s="3" t="s">
        <v>3798</v>
      </c>
      <c r="C3093" s="3" t="s">
        <v>7911</v>
      </c>
      <c r="D3093" s="6">
        <v>5000</v>
      </c>
      <c r="E3093" s="8">
        <v>426</v>
      </c>
      <c r="F3093" t="s">
        <v>8220</v>
      </c>
      <c r="G3093" t="s">
        <v>8223</v>
      </c>
      <c r="H3093" t="s">
        <v>8245</v>
      </c>
      <c r="I3093">
        <v>1420215216</v>
      </c>
      <c r="J3093">
        <v>1417536816</v>
      </c>
      <c r="K3093" t="b">
        <v>0</v>
      </c>
      <c r="L3093">
        <v>9</v>
      </c>
      <c r="M3093" t="b">
        <v>0</v>
      </c>
      <c r="N3093" t="s">
        <v>8303</v>
      </c>
      <c r="O3093">
        <f t="shared" si="240"/>
        <v>9</v>
      </c>
      <c r="P3093">
        <f t="shared" si="241"/>
        <v>47.33</v>
      </c>
      <c r="Q3093" s="11" t="s">
        <v>8315</v>
      </c>
      <c r="R3093" t="s">
        <v>8357</v>
      </c>
      <c r="S3093" s="15">
        <f t="shared" si="242"/>
        <v>41975.676111111112</v>
      </c>
      <c r="T3093" s="15">
        <f t="shared" si="243"/>
        <v>42006.676111111112</v>
      </c>
      <c r="U3093">
        <f t="shared" si="244"/>
        <v>2014</v>
      </c>
    </row>
    <row r="3094" spans="1:21" ht="48" hidden="1" x14ac:dyDescent="0.2">
      <c r="A3094">
        <v>3802</v>
      </c>
      <c r="B3094" s="3" t="s">
        <v>3799</v>
      </c>
      <c r="C3094" s="3" t="s">
        <v>7912</v>
      </c>
      <c r="D3094" s="6">
        <v>3000</v>
      </c>
      <c r="E3094" s="8">
        <v>0</v>
      </c>
      <c r="F3094" t="s">
        <v>8220</v>
      </c>
      <c r="G3094" t="s">
        <v>8223</v>
      </c>
      <c r="H3094" t="s">
        <v>8245</v>
      </c>
      <c r="I3094">
        <v>1445482906</v>
      </c>
      <c r="J3094">
        <v>1442890906</v>
      </c>
      <c r="K3094" t="b">
        <v>0</v>
      </c>
      <c r="L3094">
        <v>0</v>
      </c>
      <c r="M3094" t="b">
        <v>0</v>
      </c>
      <c r="N3094" t="s">
        <v>8303</v>
      </c>
      <c r="O3094">
        <f t="shared" si="240"/>
        <v>0</v>
      </c>
      <c r="P3094">
        <f t="shared" si="241"/>
        <v>0</v>
      </c>
      <c r="Q3094" s="11" t="s">
        <v>8315</v>
      </c>
      <c r="R3094" t="s">
        <v>8357</v>
      </c>
      <c r="S3094" s="15">
        <f t="shared" si="242"/>
        <v>42269.126226851848</v>
      </c>
      <c r="T3094" s="15">
        <f t="shared" si="243"/>
        <v>42299.126226851848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3803</v>
      </c>
      <c r="B3096" s="3" t="s">
        <v>3800</v>
      </c>
      <c r="C3096" s="3" t="s">
        <v>7913</v>
      </c>
      <c r="D3096" s="6">
        <v>12000</v>
      </c>
      <c r="E3096" s="8">
        <v>2358</v>
      </c>
      <c r="F3096" t="s">
        <v>8220</v>
      </c>
      <c r="G3096" t="s">
        <v>8223</v>
      </c>
      <c r="H3096" t="s">
        <v>8245</v>
      </c>
      <c r="I3096">
        <v>1457133568</v>
      </c>
      <c r="J3096">
        <v>1454541568</v>
      </c>
      <c r="K3096" t="b">
        <v>0</v>
      </c>
      <c r="L3096">
        <v>40</v>
      </c>
      <c r="M3096" t="b">
        <v>0</v>
      </c>
      <c r="N3096" t="s">
        <v>8303</v>
      </c>
      <c r="O3096">
        <f t="shared" si="240"/>
        <v>20</v>
      </c>
      <c r="P3096">
        <f t="shared" si="241"/>
        <v>58.95</v>
      </c>
      <c r="Q3096" s="11" t="s">
        <v>8315</v>
      </c>
      <c r="R3096" t="s">
        <v>8357</v>
      </c>
      <c r="S3096" s="15">
        <f t="shared" si="242"/>
        <v>42403.971851851849</v>
      </c>
      <c r="T3096" s="15">
        <f t="shared" si="243"/>
        <v>42433.971851851849</v>
      </c>
      <c r="U3096">
        <f t="shared" si="244"/>
        <v>2016</v>
      </c>
    </row>
    <row r="3097" spans="1:21" ht="48" hidden="1" x14ac:dyDescent="0.2">
      <c r="A3097">
        <v>3804</v>
      </c>
      <c r="B3097" s="3" t="s">
        <v>3801</v>
      </c>
      <c r="C3097" s="3" t="s">
        <v>7914</v>
      </c>
      <c r="D3097" s="6">
        <v>8000</v>
      </c>
      <c r="E3097" s="8">
        <v>0</v>
      </c>
      <c r="F3097" t="s">
        <v>8220</v>
      </c>
      <c r="G3097" t="s">
        <v>8223</v>
      </c>
      <c r="H3097" t="s">
        <v>8245</v>
      </c>
      <c r="I3097">
        <v>1469948400</v>
      </c>
      <c r="J3097">
        <v>1465172024</v>
      </c>
      <c r="K3097" t="b">
        <v>0</v>
      </c>
      <c r="L3097">
        <v>0</v>
      </c>
      <c r="M3097" t="b">
        <v>0</v>
      </c>
      <c r="N3097" t="s">
        <v>8303</v>
      </c>
      <c r="O3097">
        <f t="shared" si="240"/>
        <v>0</v>
      </c>
      <c r="P3097">
        <f t="shared" si="241"/>
        <v>0</v>
      </c>
      <c r="Q3097" s="11" t="s">
        <v>8315</v>
      </c>
      <c r="R3097" t="s">
        <v>8357</v>
      </c>
      <c r="S3097" s="15">
        <f t="shared" si="242"/>
        <v>42527.00953703704</v>
      </c>
      <c r="T3097" s="15">
        <f t="shared" si="243"/>
        <v>42582.291666666672</v>
      </c>
      <c r="U3097">
        <f t="shared" si="244"/>
        <v>2016</v>
      </c>
    </row>
    <row r="3098" spans="1:21" ht="48" hidden="1" x14ac:dyDescent="0.2">
      <c r="A3098">
        <v>3805</v>
      </c>
      <c r="B3098" s="3" t="s">
        <v>3802</v>
      </c>
      <c r="C3098" s="3" t="s">
        <v>7915</v>
      </c>
      <c r="D3098" s="6">
        <v>150000</v>
      </c>
      <c r="E3098" s="8">
        <v>3</v>
      </c>
      <c r="F3098" t="s">
        <v>8220</v>
      </c>
      <c r="G3098" t="s">
        <v>8223</v>
      </c>
      <c r="H3098" t="s">
        <v>8245</v>
      </c>
      <c r="I3098">
        <v>1411852640</v>
      </c>
      <c r="J3098">
        <v>1406668640</v>
      </c>
      <c r="K3098" t="b">
        <v>0</v>
      </c>
      <c r="L3098">
        <v>2</v>
      </c>
      <c r="M3098" t="b">
        <v>0</v>
      </c>
      <c r="N3098" t="s">
        <v>8303</v>
      </c>
      <c r="O3098">
        <f t="shared" si="240"/>
        <v>0</v>
      </c>
      <c r="P3098">
        <f t="shared" si="241"/>
        <v>1.5</v>
      </c>
      <c r="Q3098" s="11" t="s">
        <v>8315</v>
      </c>
      <c r="R3098" t="s">
        <v>8357</v>
      </c>
      <c r="S3098" s="15">
        <f t="shared" si="242"/>
        <v>41849.887037037035</v>
      </c>
      <c r="T3098" s="15">
        <f t="shared" si="243"/>
        <v>41909.887037037035</v>
      </c>
      <c r="U3098">
        <f t="shared" si="244"/>
        <v>2014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3807</v>
      </c>
      <c r="B3100" s="3" t="s">
        <v>3804</v>
      </c>
      <c r="C3100" s="3" t="s">
        <v>7917</v>
      </c>
      <c r="D3100" s="6">
        <v>1500</v>
      </c>
      <c r="E3100" s="8">
        <v>455</v>
      </c>
      <c r="F3100" t="s">
        <v>8220</v>
      </c>
      <c r="G3100" t="s">
        <v>8223</v>
      </c>
      <c r="H3100" t="s">
        <v>8245</v>
      </c>
      <c r="I3100">
        <v>1428097739</v>
      </c>
      <c r="J3100">
        <v>1427492939</v>
      </c>
      <c r="K3100" t="b">
        <v>0</v>
      </c>
      <c r="L3100">
        <v>9</v>
      </c>
      <c r="M3100" t="b">
        <v>0</v>
      </c>
      <c r="N3100" t="s">
        <v>8303</v>
      </c>
      <c r="O3100">
        <f t="shared" si="240"/>
        <v>30</v>
      </c>
      <c r="P3100">
        <f t="shared" si="241"/>
        <v>50.56</v>
      </c>
      <c r="Q3100" s="11" t="s">
        <v>8315</v>
      </c>
      <c r="R3100" t="s">
        <v>8357</v>
      </c>
      <c r="S3100" s="15">
        <f t="shared" si="242"/>
        <v>42090.909016203703</v>
      </c>
      <c r="T3100" s="15">
        <f t="shared" si="243"/>
        <v>42097.909016203703</v>
      </c>
      <c r="U3100">
        <f t="shared" si="244"/>
        <v>2015</v>
      </c>
    </row>
    <row r="3101" spans="1:21" ht="48" x14ac:dyDescent="0.2">
      <c r="A3101">
        <v>3841</v>
      </c>
      <c r="B3101" s="3" t="s">
        <v>3838</v>
      </c>
      <c r="C3101" s="3" t="s">
        <v>7950</v>
      </c>
      <c r="D3101" s="6">
        <v>10000</v>
      </c>
      <c r="E3101" s="8">
        <v>872</v>
      </c>
      <c r="F3101" t="s">
        <v>8220</v>
      </c>
      <c r="G3101" t="s">
        <v>8223</v>
      </c>
      <c r="H3101" t="s">
        <v>8245</v>
      </c>
      <c r="I3101">
        <v>1405882287</v>
      </c>
      <c r="J3101">
        <v>1400698287</v>
      </c>
      <c r="K3101" t="b">
        <v>1</v>
      </c>
      <c r="L3101">
        <v>34</v>
      </c>
      <c r="M3101" t="b">
        <v>0</v>
      </c>
      <c r="N3101" t="s">
        <v>8269</v>
      </c>
      <c r="O3101">
        <f t="shared" si="240"/>
        <v>9</v>
      </c>
      <c r="P3101">
        <f t="shared" si="241"/>
        <v>25.65</v>
      </c>
      <c r="Q3101" s="11" t="s">
        <v>8315</v>
      </c>
      <c r="R3101" t="s">
        <v>8316</v>
      </c>
      <c r="S3101" s="15">
        <f t="shared" si="242"/>
        <v>41780.785729166666</v>
      </c>
      <c r="T3101" s="15">
        <f t="shared" si="243"/>
        <v>41840.785729166666</v>
      </c>
      <c r="U3101">
        <f t="shared" si="244"/>
        <v>2014</v>
      </c>
    </row>
    <row r="3102" spans="1:21" ht="48" x14ac:dyDescent="0.2">
      <c r="A3102">
        <v>3843</v>
      </c>
      <c r="B3102" s="3" t="s">
        <v>3840</v>
      </c>
      <c r="C3102" s="3" t="s">
        <v>7952</v>
      </c>
      <c r="D3102" s="6">
        <v>5000</v>
      </c>
      <c r="E3102" s="8">
        <v>1065</v>
      </c>
      <c r="F3102" t="s">
        <v>8220</v>
      </c>
      <c r="G3102" t="s">
        <v>8223</v>
      </c>
      <c r="H3102" t="s">
        <v>8245</v>
      </c>
      <c r="I3102">
        <v>1401587064</v>
      </c>
      <c r="J3102">
        <v>1399427064</v>
      </c>
      <c r="K3102" t="b">
        <v>1</v>
      </c>
      <c r="L3102">
        <v>19</v>
      </c>
      <c r="M3102" t="b">
        <v>0</v>
      </c>
      <c r="N3102" t="s">
        <v>8269</v>
      </c>
      <c r="O3102">
        <f t="shared" si="240"/>
        <v>21</v>
      </c>
      <c r="P3102">
        <f t="shared" si="241"/>
        <v>56.05</v>
      </c>
      <c r="Q3102" s="11" t="s">
        <v>8315</v>
      </c>
      <c r="R3102" t="s">
        <v>8316</v>
      </c>
      <c r="S3102" s="15">
        <f t="shared" si="242"/>
        <v>41766.072500000002</v>
      </c>
      <c r="T3102" s="15">
        <f t="shared" si="243"/>
        <v>41791.072500000002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48" x14ac:dyDescent="0.2">
      <c r="A3105">
        <v>3844</v>
      </c>
      <c r="B3105" s="3" t="s">
        <v>3841</v>
      </c>
      <c r="C3105" s="3" t="s">
        <v>7953</v>
      </c>
      <c r="D3105" s="6">
        <v>9800</v>
      </c>
      <c r="E3105" s="8">
        <v>4066</v>
      </c>
      <c r="F3105" t="s">
        <v>8220</v>
      </c>
      <c r="G3105" t="s">
        <v>8223</v>
      </c>
      <c r="H3105" t="s">
        <v>8245</v>
      </c>
      <c r="I3105">
        <v>1401778740</v>
      </c>
      <c r="J3105">
        <v>1399474134</v>
      </c>
      <c r="K3105" t="b">
        <v>1</v>
      </c>
      <c r="L3105">
        <v>50</v>
      </c>
      <c r="M3105" t="b">
        <v>0</v>
      </c>
      <c r="N3105" t="s">
        <v>8269</v>
      </c>
      <c r="O3105">
        <f t="shared" si="240"/>
        <v>41</v>
      </c>
      <c r="P3105">
        <f t="shared" si="241"/>
        <v>81.319999999999993</v>
      </c>
      <c r="Q3105" s="11" t="s">
        <v>8315</v>
      </c>
      <c r="R3105" t="s">
        <v>8316</v>
      </c>
      <c r="S3105" s="15">
        <f t="shared" si="242"/>
        <v>41766.617291666669</v>
      </c>
      <c r="T3105" s="15">
        <f t="shared" si="243"/>
        <v>41793.290972222225</v>
      </c>
      <c r="U3105">
        <f t="shared" si="244"/>
        <v>2014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ref="O3106:O3169" si="245">ROUND(E3106/D3106*100,0)</f>
        <v>30</v>
      </c>
      <c r="P3106">
        <f t="shared" ref="P3106:P3169" si="246">IFERROR(ROUND(E3106/L3106,2),0)</f>
        <v>237</v>
      </c>
      <c r="Q3106" s="11" t="s">
        <v>8315</v>
      </c>
      <c r="R3106" t="s">
        <v>8355</v>
      </c>
      <c r="S3106" s="15">
        <f t="shared" ref="S3106:S3169" si="247">(((J3106/60)/60)/24)+DATE(1970,1,1)</f>
        <v>42006.908692129626</v>
      </c>
      <c r="T3106" s="15">
        <f t="shared" ref="T3106:T3169" si="248">(((I3106/60)/60)/24)+DATE(1970,1,1)</f>
        <v>42038.083333333328</v>
      </c>
      <c r="U3106">
        <f t="shared" ref="U3106:U3169" si="249">YEAR(S:S)</f>
        <v>2015</v>
      </c>
    </row>
    <row r="3107" spans="1:21" ht="64" x14ac:dyDescent="0.2">
      <c r="A3107">
        <v>3845</v>
      </c>
      <c r="B3107" s="3" t="s">
        <v>3842</v>
      </c>
      <c r="C3107" s="3" t="s">
        <v>7954</v>
      </c>
      <c r="D3107" s="6">
        <v>40000</v>
      </c>
      <c r="E3107" s="8">
        <v>842</v>
      </c>
      <c r="F3107" t="s">
        <v>8220</v>
      </c>
      <c r="G3107" t="s">
        <v>8223</v>
      </c>
      <c r="H3107" t="s">
        <v>8245</v>
      </c>
      <c r="I3107">
        <v>1443711774</v>
      </c>
      <c r="J3107">
        <v>1441119774</v>
      </c>
      <c r="K3107" t="b">
        <v>1</v>
      </c>
      <c r="L3107">
        <v>12</v>
      </c>
      <c r="M3107" t="b">
        <v>0</v>
      </c>
      <c r="N3107" t="s">
        <v>8269</v>
      </c>
      <c r="O3107">
        <f t="shared" si="245"/>
        <v>2</v>
      </c>
      <c r="P3107">
        <f t="shared" si="246"/>
        <v>70.17</v>
      </c>
      <c r="Q3107" s="11" t="s">
        <v>8315</v>
      </c>
      <c r="R3107" t="s">
        <v>8316</v>
      </c>
      <c r="S3107" s="15">
        <f t="shared" si="247"/>
        <v>42248.627013888887</v>
      </c>
      <c r="T3107" s="15">
        <f t="shared" si="248"/>
        <v>42278.627013888887</v>
      </c>
      <c r="U3107">
        <f t="shared" si="249"/>
        <v>2015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1" t="s">
        <v>8315</v>
      </c>
      <c r="R3108" t="s">
        <v>8355</v>
      </c>
      <c r="S3108" s="15">
        <f t="shared" si="247"/>
        <v>42241.429120370376</v>
      </c>
      <c r="T3108" s="15">
        <f t="shared" si="248"/>
        <v>42263.916666666672</v>
      </c>
      <c r="U3108">
        <f t="shared" si="249"/>
        <v>2015</v>
      </c>
    </row>
    <row r="3109" spans="1:21" ht="48" x14ac:dyDescent="0.2">
      <c r="A3109">
        <v>3846</v>
      </c>
      <c r="B3109" s="3" t="s">
        <v>3843</v>
      </c>
      <c r="C3109" s="3" t="s">
        <v>7955</v>
      </c>
      <c r="D3109" s="6">
        <v>7000</v>
      </c>
      <c r="E3109" s="8">
        <v>189</v>
      </c>
      <c r="F3109" t="s">
        <v>8220</v>
      </c>
      <c r="G3109" t="s">
        <v>8223</v>
      </c>
      <c r="H3109" t="s">
        <v>8245</v>
      </c>
      <c r="I3109">
        <v>1412405940</v>
      </c>
      <c r="J3109">
        <v>1409721542</v>
      </c>
      <c r="K3109" t="b">
        <v>1</v>
      </c>
      <c r="L3109">
        <v>8</v>
      </c>
      <c r="M3109" t="b">
        <v>0</v>
      </c>
      <c r="N3109" t="s">
        <v>8269</v>
      </c>
      <c r="O3109">
        <f t="shared" si="245"/>
        <v>3</v>
      </c>
      <c r="P3109">
        <f t="shared" si="246"/>
        <v>23.63</v>
      </c>
      <c r="Q3109" s="11" t="s">
        <v>8315</v>
      </c>
      <c r="R3109" t="s">
        <v>8316</v>
      </c>
      <c r="S3109" s="15">
        <f t="shared" si="247"/>
        <v>41885.221550925926</v>
      </c>
      <c r="T3109" s="15">
        <f t="shared" si="248"/>
        <v>41916.290972222225</v>
      </c>
      <c r="U3109">
        <f t="shared" si="249"/>
        <v>2014</v>
      </c>
    </row>
    <row r="3110" spans="1:21" ht="48" x14ac:dyDescent="0.2">
      <c r="A3110">
        <v>3847</v>
      </c>
      <c r="B3110" s="3" t="s">
        <v>3844</v>
      </c>
      <c r="C3110" s="3" t="s">
        <v>7956</v>
      </c>
      <c r="D3110" s="6">
        <v>10500</v>
      </c>
      <c r="E3110" s="8">
        <v>1697</v>
      </c>
      <c r="F3110" t="s">
        <v>8220</v>
      </c>
      <c r="G3110" t="s">
        <v>8223</v>
      </c>
      <c r="H3110" t="s">
        <v>8245</v>
      </c>
      <c r="I3110">
        <v>1437283391</v>
      </c>
      <c r="J3110">
        <v>1433395391</v>
      </c>
      <c r="K3110" t="b">
        <v>1</v>
      </c>
      <c r="L3110">
        <v>9</v>
      </c>
      <c r="M3110" t="b">
        <v>0</v>
      </c>
      <c r="N3110" t="s">
        <v>8269</v>
      </c>
      <c r="O3110">
        <f t="shared" si="245"/>
        <v>16</v>
      </c>
      <c r="P3110">
        <f t="shared" si="246"/>
        <v>188.56</v>
      </c>
      <c r="Q3110" s="11" t="s">
        <v>8315</v>
      </c>
      <c r="R3110" t="s">
        <v>8316</v>
      </c>
      <c r="S3110" s="15">
        <f t="shared" si="247"/>
        <v>42159.224432870367</v>
      </c>
      <c r="T3110" s="15">
        <f t="shared" si="248"/>
        <v>42204.224432870367</v>
      </c>
      <c r="U3110">
        <f t="shared" si="249"/>
        <v>2015</v>
      </c>
    </row>
    <row r="3111" spans="1:21" ht="48" x14ac:dyDescent="0.2">
      <c r="A3111">
        <v>3848</v>
      </c>
      <c r="B3111" s="3" t="s">
        <v>3845</v>
      </c>
      <c r="C3111" s="3" t="s">
        <v>7957</v>
      </c>
      <c r="D3111" s="6">
        <v>13000</v>
      </c>
      <c r="E3111" s="8">
        <v>2129</v>
      </c>
      <c r="F3111" t="s">
        <v>8220</v>
      </c>
      <c r="G3111" t="s">
        <v>8223</v>
      </c>
      <c r="H3111" t="s">
        <v>8245</v>
      </c>
      <c r="I3111">
        <v>1445196989</v>
      </c>
      <c r="J3111">
        <v>1442604989</v>
      </c>
      <c r="K3111" t="b">
        <v>1</v>
      </c>
      <c r="L3111">
        <v>43</v>
      </c>
      <c r="M3111" t="b">
        <v>0</v>
      </c>
      <c r="N3111" t="s">
        <v>8269</v>
      </c>
      <c r="O3111">
        <f t="shared" si="245"/>
        <v>16</v>
      </c>
      <c r="P3111">
        <f t="shared" si="246"/>
        <v>49.51</v>
      </c>
      <c r="Q3111" s="11" t="s">
        <v>8315</v>
      </c>
      <c r="R3111" t="s">
        <v>8316</v>
      </c>
      <c r="S3111" s="15">
        <f t="shared" si="247"/>
        <v>42265.817002314812</v>
      </c>
      <c r="T3111" s="15">
        <f t="shared" si="248"/>
        <v>42295.817002314812</v>
      </c>
      <c r="U3111">
        <f t="shared" si="249"/>
        <v>2015</v>
      </c>
    </row>
    <row r="3112" spans="1:21" ht="32" x14ac:dyDescent="0.2">
      <c r="A3112">
        <v>3850</v>
      </c>
      <c r="B3112" s="3" t="s">
        <v>3847</v>
      </c>
      <c r="C3112" s="3" t="s">
        <v>7959</v>
      </c>
      <c r="D3112" s="6">
        <v>1000</v>
      </c>
      <c r="E3112" s="8">
        <v>38</v>
      </c>
      <c r="F3112" t="s">
        <v>8220</v>
      </c>
      <c r="G3112" t="s">
        <v>8223</v>
      </c>
      <c r="H3112" t="s">
        <v>8245</v>
      </c>
      <c r="I3112">
        <v>1420081143</v>
      </c>
      <c r="J3112">
        <v>1417489143</v>
      </c>
      <c r="K3112" t="b">
        <v>1</v>
      </c>
      <c r="L3112">
        <v>4</v>
      </c>
      <c r="M3112" t="b">
        <v>0</v>
      </c>
      <c r="N3112" t="s">
        <v>8269</v>
      </c>
      <c r="O3112">
        <f t="shared" si="245"/>
        <v>4</v>
      </c>
      <c r="P3112">
        <f t="shared" si="246"/>
        <v>9.5</v>
      </c>
      <c r="Q3112" s="11" t="s">
        <v>8315</v>
      </c>
      <c r="R3112" t="s">
        <v>8316</v>
      </c>
      <c r="S3112" s="15">
        <f t="shared" si="247"/>
        <v>41975.124340277776</v>
      </c>
      <c r="T3112" s="15">
        <f t="shared" si="248"/>
        <v>42005.124340277776</v>
      </c>
      <c r="U3112">
        <f t="shared" si="249"/>
        <v>2014</v>
      </c>
    </row>
    <row r="3113" spans="1:21" ht="48" x14ac:dyDescent="0.2">
      <c r="A3113">
        <v>3852</v>
      </c>
      <c r="B3113" s="3" t="s">
        <v>3849</v>
      </c>
      <c r="C3113" s="3" t="s">
        <v>7961</v>
      </c>
      <c r="D3113" s="6">
        <v>10000</v>
      </c>
      <c r="E3113" s="8">
        <v>20</v>
      </c>
      <c r="F3113" t="s">
        <v>8220</v>
      </c>
      <c r="G3113" t="s">
        <v>8223</v>
      </c>
      <c r="H3113" t="s">
        <v>8245</v>
      </c>
      <c r="I3113">
        <v>1427427276</v>
      </c>
      <c r="J3113">
        <v>1425270876</v>
      </c>
      <c r="K3113" t="b">
        <v>0</v>
      </c>
      <c r="L3113">
        <v>2</v>
      </c>
      <c r="M3113" t="b">
        <v>0</v>
      </c>
      <c r="N3113" t="s">
        <v>8269</v>
      </c>
      <c r="O3113">
        <f t="shared" si="245"/>
        <v>0</v>
      </c>
      <c r="P3113">
        <f t="shared" si="246"/>
        <v>10</v>
      </c>
      <c r="Q3113" s="11" t="s">
        <v>8315</v>
      </c>
      <c r="R3113" t="s">
        <v>8316</v>
      </c>
      <c r="S3113" s="15">
        <f t="shared" si="247"/>
        <v>42065.190694444449</v>
      </c>
      <c r="T3113" s="15">
        <f t="shared" si="248"/>
        <v>42090.149027777778</v>
      </c>
      <c r="U3113">
        <f t="shared" si="249"/>
        <v>2015</v>
      </c>
    </row>
    <row r="3114" spans="1:21" ht="32" x14ac:dyDescent="0.2">
      <c r="A3114">
        <v>3853</v>
      </c>
      <c r="B3114" s="3" t="s">
        <v>3850</v>
      </c>
      <c r="C3114" s="3" t="s">
        <v>7962</v>
      </c>
      <c r="D3114" s="6">
        <v>100000</v>
      </c>
      <c r="E3114" s="8">
        <v>26</v>
      </c>
      <c r="F3114" t="s">
        <v>8220</v>
      </c>
      <c r="G3114" t="s">
        <v>8223</v>
      </c>
      <c r="H3114" t="s">
        <v>8245</v>
      </c>
      <c r="I3114">
        <v>1409602178</v>
      </c>
      <c r="J3114">
        <v>1406578178</v>
      </c>
      <c r="K3114" t="b">
        <v>0</v>
      </c>
      <c r="L3114">
        <v>2</v>
      </c>
      <c r="M3114" t="b">
        <v>0</v>
      </c>
      <c r="N3114" t="s">
        <v>8269</v>
      </c>
      <c r="O3114">
        <f t="shared" si="245"/>
        <v>0</v>
      </c>
      <c r="P3114">
        <f t="shared" si="246"/>
        <v>13</v>
      </c>
      <c r="Q3114" s="11" t="s">
        <v>8315</v>
      </c>
      <c r="R3114" t="s">
        <v>8316</v>
      </c>
      <c r="S3114" s="15">
        <f t="shared" si="247"/>
        <v>41848.84002314815</v>
      </c>
      <c r="T3114" s="15">
        <f t="shared" si="248"/>
        <v>41883.84002314815</v>
      </c>
      <c r="U3114">
        <f t="shared" si="249"/>
        <v>2014</v>
      </c>
    </row>
    <row r="3115" spans="1:21" ht="32" x14ac:dyDescent="0.2">
      <c r="A3115">
        <v>3854</v>
      </c>
      <c r="B3115" s="3" t="s">
        <v>3851</v>
      </c>
      <c r="C3115" s="3" t="s">
        <v>7963</v>
      </c>
      <c r="D3115" s="6">
        <v>11000</v>
      </c>
      <c r="E3115" s="8">
        <v>1788</v>
      </c>
      <c r="F3115" t="s">
        <v>8220</v>
      </c>
      <c r="G3115" t="s">
        <v>8223</v>
      </c>
      <c r="H3115" t="s">
        <v>8245</v>
      </c>
      <c r="I3115">
        <v>1431206058</v>
      </c>
      <c r="J3115">
        <v>1428614058</v>
      </c>
      <c r="K3115" t="b">
        <v>0</v>
      </c>
      <c r="L3115">
        <v>20</v>
      </c>
      <c r="M3115" t="b">
        <v>0</v>
      </c>
      <c r="N3115" t="s">
        <v>8269</v>
      </c>
      <c r="O3115">
        <f t="shared" si="245"/>
        <v>16</v>
      </c>
      <c r="P3115">
        <f t="shared" si="246"/>
        <v>89.4</v>
      </c>
      <c r="Q3115" s="11" t="s">
        <v>8315</v>
      </c>
      <c r="R3115" t="s">
        <v>8316</v>
      </c>
      <c r="S3115" s="15">
        <f t="shared" si="247"/>
        <v>42103.884930555556</v>
      </c>
      <c r="T3115" s="15">
        <f t="shared" si="248"/>
        <v>42133.884930555556</v>
      </c>
      <c r="U3115">
        <f t="shared" si="249"/>
        <v>2015</v>
      </c>
    </row>
    <row r="3116" spans="1:21" ht="48" x14ac:dyDescent="0.2">
      <c r="A3116">
        <v>3855</v>
      </c>
      <c r="B3116" s="3" t="s">
        <v>3852</v>
      </c>
      <c r="C3116" s="3" t="s">
        <v>7964</v>
      </c>
      <c r="D3116" s="6">
        <v>1000</v>
      </c>
      <c r="E3116" s="8">
        <v>25</v>
      </c>
      <c r="F3116" t="s">
        <v>8220</v>
      </c>
      <c r="G3116" t="s">
        <v>8223</v>
      </c>
      <c r="H3116" t="s">
        <v>8245</v>
      </c>
      <c r="I3116">
        <v>1427408271</v>
      </c>
      <c r="J3116">
        <v>1424819871</v>
      </c>
      <c r="K3116" t="b">
        <v>0</v>
      </c>
      <c r="L3116">
        <v>1</v>
      </c>
      <c r="M3116" t="b">
        <v>0</v>
      </c>
      <c r="N3116" t="s">
        <v>8269</v>
      </c>
      <c r="O3116">
        <f t="shared" si="245"/>
        <v>3</v>
      </c>
      <c r="P3116">
        <f t="shared" si="246"/>
        <v>25</v>
      </c>
      <c r="Q3116" s="11" t="s">
        <v>8315</v>
      </c>
      <c r="R3116" t="s">
        <v>8316</v>
      </c>
      <c r="S3116" s="15">
        <f t="shared" si="247"/>
        <v>42059.970729166671</v>
      </c>
      <c r="T3116" s="15">
        <f t="shared" si="248"/>
        <v>42089.929062499999</v>
      </c>
      <c r="U3116">
        <f t="shared" si="249"/>
        <v>2015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1" t="s">
        <v>8315</v>
      </c>
      <c r="R3117" t="s">
        <v>8355</v>
      </c>
      <c r="S3117" s="15">
        <f t="shared" si="247"/>
        <v>42496.447071759263</v>
      </c>
      <c r="T3117" s="15">
        <f t="shared" si="248"/>
        <v>42526.447071759263</v>
      </c>
      <c r="U3117">
        <f t="shared" si="249"/>
        <v>2016</v>
      </c>
    </row>
    <row r="3118" spans="1:21" ht="48" x14ac:dyDescent="0.2">
      <c r="A3118">
        <v>3856</v>
      </c>
      <c r="B3118" s="3" t="s">
        <v>3853</v>
      </c>
      <c r="C3118" s="3" t="s">
        <v>7965</v>
      </c>
      <c r="D3118" s="6">
        <v>5000</v>
      </c>
      <c r="E3118" s="8">
        <v>1</v>
      </c>
      <c r="F3118" t="s">
        <v>8220</v>
      </c>
      <c r="G3118" t="s">
        <v>8223</v>
      </c>
      <c r="H3118" t="s">
        <v>8245</v>
      </c>
      <c r="I3118">
        <v>1425833403</v>
      </c>
      <c r="J3118">
        <v>1423245003</v>
      </c>
      <c r="K3118" t="b">
        <v>0</v>
      </c>
      <c r="L3118">
        <v>1</v>
      </c>
      <c r="M3118" t="b">
        <v>0</v>
      </c>
      <c r="N3118" t="s">
        <v>8269</v>
      </c>
      <c r="O3118">
        <f t="shared" si="245"/>
        <v>0</v>
      </c>
      <c r="P3118">
        <f t="shared" si="246"/>
        <v>1</v>
      </c>
      <c r="Q3118" s="11" t="s">
        <v>8315</v>
      </c>
      <c r="R3118" t="s">
        <v>8316</v>
      </c>
      <c r="S3118" s="15">
        <f t="shared" si="247"/>
        <v>42041.743090277778</v>
      </c>
      <c r="T3118" s="15">
        <f t="shared" si="248"/>
        <v>42071.701423611114</v>
      </c>
      <c r="U3118">
        <f t="shared" si="249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1" t="s">
        <v>8315</v>
      </c>
      <c r="R3119" t="s">
        <v>8355</v>
      </c>
      <c r="S3119" s="15">
        <f t="shared" si="247"/>
        <v>42509.374537037031</v>
      </c>
      <c r="T3119" s="15">
        <f t="shared" si="248"/>
        <v>42517.55</v>
      </c>
      <c r="U3119">
        <f t="shared" si="249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1" t="s">
        <v>8315</v>
      </c>
      <c r="R3120" t="s">
        <v>8355</v>
      </c>
      <c r="S3120" s="15">
        <f t="shared" si="247"/>
        <v>42534.649571759262</v>
      </c>
      <c r="T3120" s="15">
        <f t="shared" si="248"/>
        <v>42553.649571759262</v>
      </c>
      <c r="U3120">
        <f t="shared" si="249"/>
        <v>2016</v>
      </c>
    </row>
    <row r="3121" spans="1:21" ht="48" x14ac:dyDescent="0.2">
      <c r="A3121">
        <v>3857</v>
      </c>
      <c r="B3121" s="3" t="s">
        <v>3854</v>
      </c>
      <c r="C3121" s="3" t="s">
        <v>7966</v>
      </c>
      <c r="D3121" s="6">
        <v>5000</v>
      </c>
      <c r="E3121" s="8">
        <v>260</v>
      </c>
      <c r="F3121" t="s">
        <v>8220</v>
      </c>
      <c r="G3121" t="s">
        <v>8223</v>
      </c>
      <c r="H3121" t="s">
        <v>8245</v>
      </c>
      <c r="I3121">
        <v>1406913120</v>
      </c>
      <c r="J3121">
        <v>1404927690</v>
      </c>
      <c r="K3121" t="b">
        <v>0</v>
      </c>
      <c r="L3121">
        <v>4</v>
      </c>
      <c r="M3121" t="b">
        <v>0</v>
      </c>
      <c r="N3121" t="s">
        <v>8269</v>
      </c>
      <c r="O3121">
        <f t="shared" si="245"/>
        <v>5</v>
      </c>
      <c r="P3121">
        <f t="shared" si="246"/>
        <v>65</v>
      </c>
      <c r="Q3121" s="11" t="s">
        <v>8315</v>
      </c>
      <c r="R3121" t="s">
        <v>8316</v>
      </c>
      <c r="S3121" s="15">
        <f t="shared" si="247"/>
        <v>41829.73715277778</v>
      </c>
      <c r="T3121" s="15">
        <f t="shared" si="248"/>
        <v>41852.716666666667</v>
      </c>
      <c r="U3121">
        <f t="shared" si="249"/>
        <v>2014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1" t="s">
        <v>8315</v>
      </c>
      <c r="R3122" t="s">
        <v>8355</v>
      </c>
      <c r="S3122" s="15">
        <f t="shared" si="247"/>
        <v>42435.942083333335</v>
      </c>
      <c r="T3122" s="15">
        <f t="shared" si="248"/>
        <v>42495.900416666671</v>
      </c>
      <c r="U3122">
        <f t="shared" si="249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1" t="s">
        <v>8315</v>
      </c>
      <c r="R3123" t="s">
        <v>8355</v>
      </c>
      <c r="S3123" s="15">
        <f t="shared" si="247"/>
        <v>41848.679803240739</v>
      </c>
      <c r="T3123" s="15">
        <f t="shared" si="248"/>
        <v>41908.679803240739</v>
      </c>
      <c r="U3123">
        <f t="shared" si="249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1" t="s">
        <v>8315</v>
      </c>
      <c r="R3124" t="s">
        <v>8355</v>
      </c>
      <c r="S3124" s="15">
        <f t="shared" si="247"/>
        <v>42678.932083333333</v>
      </c>
      <c r="T3124" s="15">
        <f t="shared" si="248"/>
        <v>42683.973750000005</v>
      </c>
      <c r="U3124">
        <f t="shared" si="249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1" t="s">
        <v>8315</v>
      </c>
      <c r="R3125" t="s">
        <v>8355</v>
      </c>
      <c r="S3125" s="15">
        <f t="shared" si="247"/>
        <v>42530.993032407408</v>
      </c>
      <c r="T3125" s="15">
        <f t="shared" si="248"/>
        <v>42560.993032407408</v>
      </c>
      <c r="U3125">
        <f t="shared" si="249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1" t="s">
        <v>8315</v>
      </c>
      <c r="R3126" t="s">
        <v>8355</v>
      </c>
      <c r="S3126" s="15">
        <f t="shared" si="247"/>
        <v>41977.780104166668</v>
      </c>
      <c r="T3126" s="15">
        <f t="shared" si="248"/>
        <v>42037.780104166668</v>
      </c>
      <c r="U3126">
        <f t="shared" si="249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1" t="s">
        <v>8315</v>
      </c>
      <c r="R3127" t="s">
        <v>8355</v>
      </c>
      <c r="S3127" s="15">
        <f t="shared" si="247"/>
        <v>42346.20685185185</v>
      </c>
      <c r="T3127" s="15">
        <f t="shared" si="248"/>
        <v>42376.20685185185</v>
      </c>
      <c r="U3127">
        <f t="shared" si="249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1" t="s">
        <v>8315</v>
      </c>
      <c r="R3128" t="s">
        <v>8355</v>
      </c>
      <c r="S3128" s="15">
        <f t="shared" si="247"/>
        <v>42427.01807870371</v>
      </c>
      <c r="T3128" s="15">
        <f t="shared" si="248"/>
        <v>42456.976412037038</v>
      </c>
      <c r="U3128">
        <f t="shared" si="249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1" t="s">
        <v>8315</v>
      </c>
      <c r="R3129" t="s">
        <v>8355</v>
      </c>
      <c r="S3129" s="15">
        <f t="shared" si="247"/>
        <v>42034.856817129628</v>
      </c>
      <c r="T3129" s="15">
        <f t="shared" si="248"/>
        <v>42064.856817129628</v>
      </c>
      <c r="U3129">
        <f t="shared" si="249"/>
        <v>2015</v>
      </c>
    </row>
    <row r="3130" spans="1:21" ht="48" x14ac:dyDescent="0.2">
      <c r="A3130">
        <v>3859</v>
      </c>
      <c r="B3130" s="3" t="s">
        <v>3856</v>
      </c>
      <c r="C3130" s="3" t="s">
        <v>7968</v>
      </c>
      <c r="D3130" s="6">
        <v>2500</v>
      </c>
      <c r="E3130" s="8">
        <v>1</v>
      </c>
      <c r="F3130" t="s">
        <v>8220</v>
      </c>
      <c r="G3130" t="s">
        <v>8223</v>
      </c>
      <c r="H3130" t="s">
        <v>8245</v>
      </c>
      <c r="I3130">
        <v>1403730000</v>
      </c>
      <c r="J3130">
        <v>1401485207</v>
      </c>
      <c r="K3130" t="b">
        <v>0</v>
      </c>
      <c r="L3130">
        <v>1</v>
      </c>
      <c r="M3130" t="b">
        <v>0</v>
      </c>
      <c r="N3130" t="s">
        <v>8269</v>
      </c>
      <c r="O3130">
        <f t="shared" si="245"/>
        <v>0</v>
      </c>
      <c r="P3130">
        <f t="shared" si="246"/>
        <v>1</v>
      </c>
      <c r="Q3130" s="11" t="s">
        <v>8315</v>
      </c>
      <c r="R3130" t="s">
        <v>8316</v>
      </c>
      <c r="S3130" s="15">
        <f t="shared" si="247"/>
        <v>41789.893599537041</v>
      </c>
      <c r="T3130" s="15">
        <f t="shared" si="248"/>
        <v>41815.875</v>
      </c>
      <c r="U3130">
        <f t="shared" si="249"/>
        <v>2014</v>
      </c>
    </row>
    <row r="3131" spans="1:21" ht="48" x14ac:dyDescent="0.2">
      <c r="A3131">
        <v>3860</v>
      </c>
      <c r="B3131" s="3" t="s">
        <v>3857</v>
      </c>
      <c r="C3131" s="3" t="s">
        <v>7969</v>
      </c>
      <c r="D3131" s="6">
        <v>6000</v>
      </c>
      <c r="E3131" s="8">
        <v>1060</v>
      </c>
      <c r="F3131" t="s">
        <v>8220</v>
      </c>
      <c r="G3131" t="s">
        <v>8223</v>
      </c>
      <c r="H3131" t="s">
        <v>8245</v>
      </c>
      <c r="I3131">
        <v>1407858710</v>
      </c>
      <c r="J3131">
        <v>1405266710</v>
      </c>
      <c r="K3131" t="b">
        <v>0</v>
      </c>
      <c r="L3131">
        <v>13</v>
      </c>
      <c r="M3131" t="b">
        <v>0</v>
      </c>
      <c r="N3131" t="s">
        <v>8269</v>
      </c>
      <c r="O3131">
        <f t="shared" si="245"/>
        <v>18</v>
      </c>
      <c r="P3131">
        <f t="shared" si="246"/>
        <v>81.540000000000006</v>
      </c>
      <c r="Q3131" s="11" t="s">
        <v>8315</v>
      </c>
      <c r="R3131" t="s">
        <v>8316</v>
      </c>
      <c r="S3131" s="15">
        <f t="shared" si="247"/>
        <v>41833.660995370366</v>
      </c>
      <c r="T3131" s="15">
        <f t="shared" si="248"/>
        <v>41863.660995370366</v>
      </c>
      <c r="U3131">
        <f t="shared" si="249"/>
        <v>2014</v>
      </c>
    </row>
    <row r="3132" spans="1:21" ht="16" x14ac:dyDescent="0.2">
      <c r="A3132">
        <v>3861</v>
      </c>
      <c r="B3132" s="3" t="s">
        <v>3858</v>
      </c>
      <c r="C3132" s="3" t="s">
        <v>7970</v>
      </c>
      <c r="D3132" s="6">
        <v>2000</v>
      </c>
      <c r="E3132" s="8">
        <v>100</v>
      </c>
      <c r="F3132" t="s">
        <v>8220</v>
      </c>
      <c r="G3132" t="s">
        <v>8223</v>
      </c>
      <c r="H3132" t="s">
        <v>8245</v>
      </c>
      <c r="I3132">
        <v>1415828820</v>
      </c>
      <c r="J3132">
        <v>1412258977</v>
      </c>
      <c r="K3132" t="b">
        <v>0</v>
      </c>
      <c r="L3132">
        <v>1</v>
      </c>
      <c r="M3132" t="b">
        <v>0</v>
      </c>
      <c r="N3132" t="s">
        <v>8269</v>
      </c>
      <c r="O3132">
        <f t="shared" si="245"/>
        <v>5</v>
      </c>
      <c r="P3132">
        <f t="shared" si="246"/>
        <v>100</v>
      </c>
      <c r="Q3132" s="11" t="s">
        <v>8315</v>
      </c>
      <c r="R3132" t="s">
        <v>8316</v>
      </c>
      <c r="S3132" s="15">
        <f t="shared" si="247"/>
        <v>41914.590011574073</v>
      </c>
      <c r="T3132" s="15">
        <f t="shared" si="248"/>
        <v>41955.907638888893</v>
      </c>
      <c r="U3132">
        <f t="shared" si="249"/>
        <v>2014</v>
      </c>
    </row>
    <row r="3133" spans="1:21" ht="32" x14ac:dyDescent="0.2">
      <c r="A3133">
        <v>3862</v>
      </c>
      <c r="B3133" s="3" t="s">
        <v>3859</v>
      </c>
      <c r="C3133" s="3" t="s">
        <v>7971</v>
      </c>
      <c r="D3133" s="6">
        <v>7500</v>
      </c>
      <c r="E3133" s="8">
        <v>1</v>
      </c>
      <c r="F3133" t="s">
        <v>8220</v>
      </c>
      <c r="G3133" t="s">
        <v>8223</v>
      </c>
      <c r="H3133" t="s">
        <v>8245</v>
      </c>
      <c r="I3133">
        <v>1473699540</v>
      </c>
      <c r="J3133">
        <v>1472451356</v>
      </c>
      <c r="K3133" t="b">
        <v>0</v>
      </c>
      <c r="L3133">
        <v>1</v>
      </c>
      <c r="M3133" t="b">
        <v>0</v>
      </c>
      <c r="N3133" t="s">
        <v>8269</v>
      </c>
      <c r="O3133">
        <f t="shared" si="245"/>
        <v>0</v>
      </c>
      <c r="P3133">
        <f t="shared" si="246"/>
        <v>1</v>
      </c>
      <c r="Q3133" s="11" t="s">
        <v>8315</v>
      </c>
      <c r="R3133" t="s">
        <v>8316</v>
      </c>
      <c r="S3133" s="15">
        <f t="shared" si="247"/>
        <v>42611.261064814811</v>
      </c>
      <c r="T3133" s="15">
        <f t="shared" si="248"/>
        <v>42625.707638888889</v>
      </c>
      <c r="U3133">
        <f t="shared" si="249"/>
        <v>2016</v>
      </c>
    </row>
    <row r="3134" spans="1:21" ht="48" x14ac:dyDescent="0.2">
      <c r="A3134">
        <v>3863</v>
      </c>
      <c r="B3134" s="3" t="s">
        <v>3860</v>
      </c>
      <c r="C3134" s="3" t="s">
        <v>7972</v>
      </c>
      <c r="D3134" s="6">
        <v>6000</v>
      </c>
      <c r="E3134" s="8">
        <v>0</v>
      </c>
      <c r="F3134" t="s">
        <v>8220</v>
      </c>
      <c r="G3134" t="s">
        <v>8223</v>
      </c>
      <c r="H3134" t="s">
        <v>8245</v>
      </c>
      <c r="I3134">
        <v>1446739905</v>
      </c>
      <c r="J3134">
        <v>1441552305</v>
      </c>
      <c r="K3134" t="b">
        <v>0</v>
      </c>
      <c r="L3134">
        <v>0</v>
      </c>
      <c r="M3134" t="b">
        <v>0</v>
      </c>
      <c r="N3134" t="s">
        <v>8269</v>
      </c>
      <c r="O3134">
        <f t="shared" si="245"/>
        <v>0</v>
      </c>
      <c r="P3134">
        <f t="shared" si="246"/>
        <v>0</v>
      </c>
      <c r="Q3134" s="11" t="s">
        <v>8315</v>
      </c>
      <c r="R3134" t="s">
        <v>8316</v>
      </c>
      <c r="S3134" s="15">
        <f t="shared" si="247"/>
        <v>42253.633159722223</v>
      </c>
      <c r="T3134" s="15">
        <f t="shared" si="248"/>
        <v>42313.674826388888</v>
      </c>
      <c r="U3134">
        <f t="shared" si="249"/>
        <v>2015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1" t="s">
        <v>8315</v>
      </c>
      <c r="R3135" t="s">
        <v>8316</v>
      </c>
      <c r="S3135" s="15">
        <f t="shared" si="247"/>
        <v>42788.565208333333</v>
      </c>
      <c r="T3135" s="15">
        <f t="shared" si="248"/>
        <v>42818.523541666669</v>
      </c>
      <c r="U3135">
        <f t="shared" si="249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1" t="s">
        <v>8315</v>
      </c>
      <c r="R3136" t="s">
        <v>8316</v>
      </c>
      <c r="S3136" s="15">
        <f t="shared" si="247"/>
        <v>42800.720127314817</v>
      </c>
      <c r="T3136" s="15">
        <f t="shared" si="248"/>
        <v>42821.678460648152</v>
      </c>
      <c r="U3136">
        <f t="shared" si="249"/>
        <v>2017</v>
      </c>
    </row>
    <row r="3137" spans="1:21" ht="48" x14ac:dyDescent="0.2">
      <c r="A3137">
        <v>3864</v>
      </c>
      <c r="B3137" s="3" t="s">
        <v>3861</v>
      </c>
      <c r="C3137" s="3" t="s">
        <v>7973</v>
      </c>
      <c r="D3137" s="6">
        <v>5000</v>
      </c>
      <c r="E3137" s="8">
        <v>60</v>
      </c>
      <c r="F3137" t="s">
        <v>8220</v>
      </c>
      <c r="G3137" t="s">
        <v>8223</v>
      </c>
      <c r="H3137" t="s">
        <v>8245</v>
      </c>
      <c r="I3137">
        <v>1447799054</v>
      </c>
      <c r="J3137">
        <v>1445203454</v>
      </c>
      <c r="K3137" t="b">
        <v>0</v>
      </c>
      <c r="L3137">
        <v>3</v>
      </c>
      <c r="M3137" t="b">
        <v>0</v>
      </c>
      <c r="N3137" t="s">
        <v>8269</v>
      </c>
      <c r="O3137">
        <f t="shared" si="245"/>
        <v>1</v>
      </c>
      <c r="P3137">
        <f t="shared" si="246"/>
        <v>20</v>
      </c>
      <c r="Q3137" s="11" t="s">
        <v>8315</v>
      </c>
      <c r="R3137" t="s">
        <v>8316</v>
      </c>
      <c r="S3137" s="15">
        <f t="shared" si="247"/>
        <v>42295.891828703709</v>
      </c>
      <c r="T3137" s="15">
        <f t="shared" si="248"/>
        <v>42325.933495370366</v>
      </c>
      <c r="U3137">
        <f t="shared" si="249"/>
        <v>2015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11" t="s">
        <v>8315</v>
      </c>
      <c r="R3138" t="s">
        <v>8316</v>
      </c>
      <c r="S3138" s="15">
        <f t="shared" si="247"/>
        <v>42789.462430555555</v>
      </c>
      <c r="T3138" s="15">
        <f t="shared" si="248"/>
        <v>42825.957638888889</v>
      </c>
      <c r="U3138">
        <f t="shared" si="249"/>
        <v>2017</v>
      </c>
    </row>
    <row r="3139" spans="1:21" ht="32" x14ac:dyDescent="0.2">
      <c r="A3139">
        <v>3866</v>
      </c>
      <c r="B3139" s="3" t="s">
        <v>3863</v>
      </c>
      <c r="C3139" s="3" t="s">
        <v>7975</v>
      </c>
      <c r="D3139" s="6">
        <v>2000</v>
      </c>
      <c r="E3139" s="8">
        <v>11</v>
      </c>
      <c r="F3139" t="s">
        <v>8220</v>
      </c>
      <c r="G3139" t="s">
        <v>8223</v>
      </c>
      <c r="H3139" t="s">
        <v>8245</v>
      </c>
      <c r="I3139">
        <v>1458703740</v>
      </c>
      <c r="J3139">
        <v>1454453021</v>
      </c>
      <c r="K3139" t="b">
        <v>0</v>
      </c>
      <c r="L3139">
        <v>2</v>
      </c>
      <c r="M3139" t="b">
        <v>0</v>
      </c>
      <c r="N3139" t="s">
        <v>8269</v>
      </c>
      <c r="O3139">
        <f t="shared" si="245"/>
        <v>1</v>
      </c>
      <c r="P3139">
        <f t="shared" si="246"/>
        <v>5.5</v>
      </c>
      <c r="Q3139" s="11" t="s">
        <v>8315</v>
      </c>
      <c r="R3139" t="s">
        <v>8316</v>
      </c>
      <c r="S3139" s="15">
        <f t="shared" si="247"/>
        <v>42402.947002314817</v>
      </c>
      <c r="T3139" s="15">
        <f t="shared" si="248"/>
        <v>42452.145138888889</v>
      </c>
      <c r="U3139">
        <f t="shared" si="249"/>
        <v>2016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48" x14ac:dyDescent="0.2">
      <c r="A3146">
        <v>3867</v>
      </c>
      <c r="B3146" s="3" t="s">
        <v>3864</v>
      </c>
      <c r="C3146" s="3" t="s">
        <v>7976</v>
      </c>
      <c r="D3146" s="6">
        <v>2000</v>
      </c>
      <c r="E3146" s="8">
        <v>251</v>
      </c>
      <c r="F3146" t="s">
        <v>8220</v>
      </c>
      <c r="G3146" t="s">
        <v>8223</v>
      </c>
      <c r="H3146" t="s">
        <v>8245</v>
      </c>
      <c r="I3146">
        <v>1466278339</v>
      </c>
      <c r="J3146">
        <v>1463686339</v>
      </c>
      <c r="K3146" t="b">
        <v>0</v>
      </c>
      <c r="L3146">
        <v>5</v>
      </c>
      <c r="M3146" t="b">
        <v>0</v>
      </c>
      <c r="N3146" t="s">
        <v>8269</v>
      </c>
      <c r="O3146">
        <f t="shared" si="245"/>
        <v>13</v>
      </c>
      <c r="P3146">
        <f t="shared" si="246"/>
        <v>50.2</v>
      </c>
      <c r="Q3146" s="11" t="s">
        <v>8315</v>
      </c>
      <c r="R3146" t="s">
        <v>8316</v>
      </c>
      <c r="S3146" s="15">
        <f t="shared" si="247"/>
        <v>42509.814108796301</v>
      </c>
      <c r="T3146" s="15">
        <f t="shared" si="248"/>
        <v>42539.814108796301</v>
      </c>
      <c r="U3146">
        <f t="shared" si="249"/>
        <v>2016</v>
      </c>
    </row>
    <row r="3147" spans="1:21" ht="48" x14ac:dyDescent="0.2">
      <c r="A3147">
        <v>3889</v>
      </c>
      <c r="B3147" s="3" t="s">
        <v>3886</v>
      </c>
      <c r="C3147" s="3" t="s">
        <v>7997</v>
      </c>
      <c r="D3147" s="6">
        <v>8000</v>
      </c>
      <c r="E3147" s="8">
        <v>118</v>
      </c>
      <c r="F3147" t="s">
        <v>8220</v>
      </c>
      <c r="G3147" t="s">
        <v>8223</v>
      </c>
      <c r="H3147" t="s">
        <v>8245</v>
      </c>
      <c r="I3147">
        <v>1420413960</v>
      </c>
      <c r="J3147">
        <v>1417651630</v>
      </c>
      <c r="K3147" t="b">
        <v>0</v>
      </c>
      <c r="L3147">
        <v>9</v>
      </c>
      <c r="M3147" t="b">
        <v>0</v>
      </c>
      <c r="N3147" t="s">
        <v>8269</v>
      </c>
      <c r="O3147">
        <f t="shared" si="245"/>
        <v>1</v>
      </c>
      <c r="P3147">
        <f t="shared" si="246"/>
        <v>13.11</v>
      </c>
      <c r="Q3147" s="11" t="s">
        <v>8315</v>
      </c>
      <c r="R3147" t="s">
        <v>8316</v>
      </c>
      <c r="S3147" s="15">
        <f t="shared" si="247"/>
        <v>41977.004976851851</v>
      </c>
      <c r="T3147" s="15">
        <f t="shared" si="248"/>
        <v>42008.976388888885</v>
      </c>
      <c r="U3147">
        <f t="shared" si="249"/>
        <v>2014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3890</v>
      </c>
      <c r="B3149" s="3" t="s">
        <v>3887</v>
      </c>
      <c r="C3149" s="3" t="s">
        <v>7998</v>
      </c>
      <c r="D3149" s="6">
        <v>15000</v>
      </c>
      <c r="E3149" s="8">
        <v>2524</v>
      </c>
      <c r="F3149" t="s">
        <v>8220</v>
      </c>
      <c r="G3149" t="s">
        <v>8223</v>
      </c>
      <c r="H3149" t="s">
        <v>8245</v>
      </c>
      <c r="I3149">
        <v>1439662344</v>
      </c>
      <c r="J3149">
        <v>1434478344</v>
      </c>
      <c r="K3149" t="b">
        <v>0</v>
      </c>
      <c r="L3149">
        <v>8</v>
      </c>
      <c r="M3149" t="b">
        <v>0</v>
      </c>
      <c r="N3149" t="s">
        <v>8269</v>
      </c>
      <c r="O3149">
        <f t="shared" si="245"/>
        <v>17</v>
      </c>
      <c r="P3149">
        <f t="shared" si="246"/>
        <v>315.5</v>
      </c>
      <c r="Q3149" s="11" t="s">
        <v>8315</v>
      </c>
      <c r="R3149" t="s">
        <v>8316</v>
      </c>
      <c r="S3149" s="15">
        <f t="shared" si="247"/>
        <v>42171.758611111116</v>
      </c>
      <c r="T3149" s="15">
        <f t="shared" si="248"/>
        <v>42231.758611111116</v>
      </c>
      <c r="U3149">
        <f t="shared" si="249"/>
        <v>2015</v>
      </c>
    </row>
    <row r="3150" spans="1:21" ht="32" x14ac:dyDescent="0.2">
      <c r="A3150">
        <v>3891</v>
      </c>
      <c r="B3150" s="3" t="s">
        <v>3888</v>
      </c>
      <c r="C3150" s="3" t="s">
        <v>7999</v>
      </c>
      <c r="D3150" s="6">
        <v>800</v>
      </c>
      <c r="E3150" s="8">
        <v>260</v>
      </c>
      <c r="F3150" t="s">
        <v>8220</v>
      </c>
      <c r="G3150" t="s">
        <v>8223</v>
      </c>
      <c r="H3150" t="s">
        <v>8245</v>
      </c>
      <c r="I3150">
        <v>1427086740</v>
      </c>
      <c r="J3150">
        <v>1424488244</v>
      </c>
      <c r="K3150" t="b">
        <v>0</v>
      </c>
      <c r="L3150">
        <v>7</v>
      </c>
      <c r="M3150" t="b">
        <v>0</v>
      </c>
      <c r="N3150" t="s">
        <v>8269</v>
      </c>
      <c r="O3150">
        <f t="shared" si="245"/>
        <v>33</v>
      </c>
      <c r="P3150">
        <f t="shared" si="246"/>
        <v>37.14</v>
      </c>
      <c r="Q3150" s="11" t="s">
        <v>8315</v>
      </c>
      <c r="R3150" t="s">
        <v>8316</v>
      </c>
      <c r="S3150" s="15">
        <f t="shared" si="247"/>
        <v>42056.1324537037</v>
      </c>
      <c r="T3150" s="15">
        <f t="shared" si="248"/>
        <v>42086.207638888889</v>
      </c>
      <c r="U3150">
        <f t="shared" si="249"/>
        <v>2015</v>
      </c>
    </row>
    <row r="3151" spans="1:21" ht="48" x14ac:dyDescent="0.2">
      <c r="A3151">
        <v>3892</v>
      </c>
      <c r="B3151" s="3" t="s">
        <v>3889</v>
      </c>
      <c r="C3151" s="3" t="s">
        <v>8000</v>
      </c>
      <c r="D3151" s="6">
        <v>1000</v>
      </c>
      <c r="E3151" s="8">
        <v>0</v>
      </c>
      <c r="F3151" t="s">
        <v>8220</v>
      </c>
      <c r="G3151" t="s">
        <v>8223</v>
      </c>
      <c r="H3151" t="s">
        <v>8245</v>
      </c>
      <c r="I3151">
        <v>1408863600</v>
      </c>
      <c r="J3151">
        <v>1408203557</v>
      </c>
      <c r="K3151" t="b">
        <v>0</v>
      </c>
      <c r="L3151">
        <v>0</v>
      </c>
      <c r="M3151" t="b">
        <v>0</v>
      </c>
      <c r="N3151" t="s">
        <v>8269</v>
      </c>
      <c r="O3151">
        <f t="shared" si="245"/>
        <v>0</v>
      </c>
      <c r="P3151">
        <f t="shared" si="246"/>
        <v>0</v>
      </c>
      <c r="Q3151" s="11" t="s">
        <v>8315</v>
      </c>
      <c r="R3151" t="s">
        <v>8316</v>
      </c>
      <c r="S3151" s="15">
        <f t="shared" si="247"/>
        <v>41867.652280092596</v>
      </c>
      <c r="T3151" s="15">
        <f t="shared" si="248"/>
        <v>41875.291666666664</v>
      </c>
      <c r="U3151">
        <f t="shared" si="249"/>
        <v>2014</v>
      </c>
    </row>
    <row r="3152" spans="1:21" ht="48" x14ac:dyDescent="0.2">
      <c r="A3152">
        <v>3893</v>
      </c>
      <c r="B3152" s="3" t="s">
        <v>3890</v>
      </c>
      <c r="C3152" s="3" t="s">
        <v>8001</v>
      </c>
      <c r="D3152" s="6">
        <v>50000</v>
      </c>
      <c r="E3152" s="8">
        <v>10775</v>
      </c>
      <c r="F3152" t="s">
        <v>8220</v>
      </c>
      <c r="G3152" t="s">
        <v>8223</v>
      </c>
      <c r="H3152" t="s">
        <v>8245</v>
      </c>
      <c r="I3152">
        <v>1404194400</v>
      </c>
      <c r="J3152">
        <v>1400600840</v>
      </c>
      <c r="K3152" t="b">
        <v>0</v>
      </c>
      <c r="L3152">
        <v>84</v>
      </c>
      <c r="M3152" t="b">
        <v>0</v>
      </c>
      <c r="N3152" t="s">
        <v>8269</v>
      </c>
      <c r="O3152">
        <f t="shared" si="245"/>
        <v>22</v>
      </c>
      <c r="P3152">
        <f t="shared" si="246"/>
        <v>128.27000000000001</v>
      </c>
      <c r="Q3152" s="11" t="s">
        <v>8315</v>
      </c>
      <c r="R3152" t="s">
        <v>8316</v>
      </c>
      <c r="S3152" s="15">
        <f t="shared" si="247"/>
        <v>41779.657870370371</v>
      </c>
      <c r="T3152" s="15">
        <f t="shared" si="248"/>
        <v>41821.25</v>
      </c>
      <c r="U3152">
        <f t="shared" si="249"/>
        <v>2014</v>
      </c>
    </row>
    <row r="3153" spans="1:21" ht="48" x14ac:dyDescent="0.2">
      <c r="A3153">
        <v>3894</v>
      </c>
      <c r="B3153" s="3" t="s">
        <v>3891</v>
      </c>
      <c r="C3153" s="3" t="s">
        <v>8002</v>
      </c>
      <c r="D3153" s="6">
        <v>15000</v>
      </c>
      <c r="E3153" s="8">
        <v>520</v>
      </c>
      <c r="F3153" t="s">
        <v>8220</v>
      </c>
      <c r="G3153" t="s">
        <v>8223</v>
      </c>
      <c r="H3153" t="s">
        <v>8245</v>
      </c>
      <c r="I3153">
        <v>1481000340</v>
      </c>
      <c r="J3153">
        <v>1478386812</v>
      </c>
      <c r="K3153" t="b">
        <v>0</v>
      </c>
      <c r="L3153">
        <v>11</v>
      </c>
      <c r="M3153" t="b">
        <v>0</v>
      </c>
      <c r="N3153" t="s">
        <v>8269</v>
      </c>
      <c r="O3153">
        <f t="shared" si="245"/>
        <v>3</v>
      </c>
      <c r="P3153">
        <f t="shared" si="246"/>
        <v>47.27</v>
      </c>
      <c r="Q3153" s="11" t="s">
        <v>8315</v>
      </c>
      <c r="R3153" t="s">
        <v>8316</v>
      </c>
      <c r="S3153" s="15">
        <f t="shared" si="247"/>
        <v>42679.958472222221</v>
      </c>
      <c r="T3153" s="15">
        <f t="shared" si="248"/>
        <v>42710.207638888889</v>
      </c>
      <c r="U3153">
        <f t="shared" si="249"/>
        <v>2016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3895</v>
      </c>
      <c r="B3155" s="3" t="s">
        <v>3892</v>
      </c>
      <c r="C3155" s="3" t="s">
        <v>8003</v>
      </c>
      <c r="D3155" s="6">
        <v>1000</v>
      </c>
      <c r="E3155" s="8">
        <v>50</v>
      </c>
      <c r="F3155" t="s">
        <v>8220</v>
      </c>
      <c r="G3155" t="s">
        <v>8223</v>
      </c>
      <c r="H3155" t="s">
        <v>8245</v>
      </c>
      <c r="I3155">
        <v>1425103218</v>
      </c>
      <c r="J3155">
        <v>1422424818</v>
      </c>
      <c r="K3155" t="b">
        <v>0</v>
      </c>
      <c r="L3155">
        <v>1</v>
      </c>
      <c r="M3155" t="b">
        <v>0</v>
      </c>
      <c r="N3155" t="s">
        <v>8269</v>
      </c>
      <c r="O3155">
        <f t="shared" si="245"/>
        <v>5</v>
      </c>
      <c r="P3155">
        <f t="shared" si="246"/>
        <v>50</v>
      </c>
      <c r="Q3155" s="11" t="s">
        <v>8315</v>
      </c>
      <c r="R3155" t="s">
        <v>8316</v>
      </c>
      <c r="S3155" s="15">
        <f t="shared" si="247"/>
        <v>42032.250208333338</v>
      </c>
      <c r="T3155" s="15">
        <f t="shared" si="248"/>
        <v>42063.250208333338</v>
      </c>
      <c r="U3155">
        <f t="shared" si="249"/>
        <v>2015</v>
      </c>
    </row>
    <row r="3156" spans="1:21" ht="48" x14ac:dyDescent="0.2">
      <c r="A3156">
        <v>3896</v>
      </c>
      <c r="B3156" s="3" t="s">
        <v>3893</v>
      </c>
      <c r="C3156" s="3" t="s">
        <v>8004</v>
      </c>
      <c r="D3156" s="6">
        <v>1600</v>
      </c>
      <c r="E3156" s="8">
        <v>170</v>
      </c>
      <c r="F3156" t="s">
        <v>8220</v>
      </c>
      <c r="G3156" t="s">
        <v>8223</v>
      </c>
      <c r="H3156" t="s">
        <v>8245</v>
      </c>
      <c r="I3156">
        <v>1402979778</v>
      </c>
      <c r="J3156">
        <v>1401770178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11</v>
      </c>
      <c r="P3156">
        <f t="shared" si="246"/>
        <v>42.5</v>
      </c>
      <c r="Q3156" s="11" t="s">
        <v>8315</v>
      </c>
      <c r="R3156" t="s">
        <v>8316</v>
      </c>
      <c r="S3156" s="15">
        <f t="shared" si="247"/>
        <v>41793.191875000004</v>
      </c>
      <c r="T3156" s="15">
        <f t="shared" si="248"/>
        <v>41807.191875000004</v>
      </c>
      <c r="U3156">
        <f t="shared" si="249"/>
        <v>2014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3899</v>
      </c>
      <c r="B3158" s="3" t="s">
        <v>3896</v>
      </c>
      <c r="C3158" s="3" t="s">
        <v>8007</v>
      </c>
      <c r="D3158" s="6">
        <v>10000</v>
      </c>
      <c r="E3158" s="8">
        <v>125</v>
      </c>
      <c r="F3158" t="s">
        <v>8220</v>
      </c>
      <c r="G3158" t="s">
        <v>8223</v>
      </c>
      <c r="H3158" t="s">
        <v>8245</v>
      </c>
      <c r="I3158">
        <v>1407868561</v>
      </c>
      <c r="J3158">
        <v>1406140561</v>
      </c>
      <c r="K3158" t="b">
        <v>0</v>
      </c>
      <c r="L3158">
        <v>2</v>
      </c>
      <c r="M3158" t="b">
        <v>0</v>
      </c>
      <c r="N3158" t="s">
        <v>8269</v>
      </c>
      <c r="O3158">
        <f t="shared" si="245"/>
        <v>1</v>
      </c>
      <c r="P3158">
        <f t="shared" si="246"/>
        <v>62.5</v>
      </c>
      <c r="Q3158" s="11" t="s">
        <v>8315</v>
      </c>
      <c r="R3158" t="s">
        <v>8316</v>
      </c>
      <c r="S3158" s="15">
        <f t="shared" si="247"/>
        <v>41843.775011574071</v>
      </c>
      <c r="T3158" s="15">
        <f t="shared" si="248"/>
        <v>41863.775011574071</v>
      </c>
      <c r="U3158">
        <f t="shared" si="249"/>
        <v>2014</v>
      </c>
    </row>
    <row r="3159" spans="1:21" ht="32" x14ac:dyDescent="0.2">
      <c r="A3159">
        <v>3900</v>
      </c>
      <c r="B3159" s="3" t="s">
        <v>3897</v>
      </c>
      <c r="C3159" s="3" t="s">
        <v>8008</v>
      </c>
      <c r="D3159" s="6">
        <v>2500</v>
      </c>
      <c r="E3159" s="8">
        <v>135</v>
      </c>
      <c r="F3159" t="s">
        <v>8220</v>
      </c>
      <c r="G3159" t="s">
        <v>8223</v>
      </c>
      <c r="H3159" t="s">
        <v>8245</v>
      </c>
      <c r="I3159">
        <v>1433988791</v>
      </c>
      <c r="J3159">
        <v>1431396791</v>
      </c>
      <c r="K3159" t="b">
        <v>0</v>
      </c>
      <c r="L3159">
        <v>5</v>
      </c>
      <c r="M3159" t="b">
        <v>0</v>
      </c>
      <c r="N3159" t="s">
        <v>8269</v>
      </c>
      <c r="O3159">
        <f t="shared" si="245"/>
        <v>5</v>
      </c>
      <c r="P3159">
        <f t="shared" si="246"/>
        <v>27</v>
      </c>
      <c r="Q3159" s="11" t="s">
        <v>8315</v>
      </c>
      <c r="R3159" t="s">
        <v>8316</v>
      </c>
      <c r="S3159" s="15">
        <f t="shared" si="247"/>
        <v>42136.092488425929</v>
      </c>
      <c r="T3159" s="15">
        <f t="shared" si="248"/>
        <v>42166.092488425929</v>
      </c>
      <c r="U3159">
        <f t="shared" si="249"/>
        <v>2015</v>
      </c>
    </row>
    <row r="3160" spans="1:21" ht="48" x14ac:dyDescent="0.2">
      <c r="A3160">
        <v>3901</v>
      </c>
      <c r="B3160" s="3" t="s">
        <v>3898</v>
      </c>
      <c r="C3160" s="3" t="s">
        <v>8009</v>
      </c>
      <c r="D3160" s="6">
        <v>3000</v>
      </c>
      <c r="E3160" s="8">
        <v>25</v>
      </c>
      <c r="F3160" t="s">
        <v>8220</v>
      </c>
      <c r="G3160" t="s">
        <v>8223</v>
      </c>
      <c r="H3160" t="s">
        <v>8245</v>
      </c>
      <c r="I3160">
        <v>1450554599</v>
      </c>
      <c r="J3160">
        <v>1447098599</v>
      </c>
      <c r="K3160" t="b">
        <v>0</v>
      </c>
      <c r="L3160">
        <v>1</v>
      </c>
      <c r="M3160" t="b">
        <v>0</v>
      </c>
      <c r="N3160" t="s">
        <v>8269</v>
      </c>
      <c r="O3160">
        <f t="shared" si="245"/>
        <v>1</v>
      </c>
      <c r="P3160">
        <f t="shared" si="246"/>
        <v>25</v>
      </c>
      <c r="Q3160" s="11" t="s">
        <v>8315</v>
      </c>
      <c r="R3160" t="s">
        <v>8316</v>
      </c>
      <c r="S3160" s="15">
        <f t="shared" si="247"/>
        <v>42317.826377314821</v>
      </c>
      <c r="T3160" s="15">
        <f t="shared" si="248"/>
        <v>42357.826377314821</v>
      </c>
      <c r="U3160">
        <f t="shared" si="249"/>
        <v>2015</v>
      </c>
    </row>
    <row r="3161" spans="1:21" ht="48" x14ac:dyDescent="0.2">
      <c r="A3161">
        <v>3903</v>
      </c>
      <c r="B3161" s="3" t="s">
        <v>3900</v>
      </c>
      <c r="C3161" s="3" t="s">
        <v>8011</v>
      </c>
      <c r="D3161" s="6">
        <v>1500</v>
      </c>
      <c r="E3161" s="8">
        <v>0</v>
      </c>
      <c r="F3161" t="s">
        <v>8220</v>
      </c>
      <c r="G3161" t="s">
        <v>8223</v>
      </c>
      <c r="H3161" t="s">
        <v>8245</v>
      </c>
      <c r="I3161">
        <v>1439581080</v>
      </c>
      <c r="J3161">
        <v>1435709765</v>
      </c>
      <c r="K3161" t="b">
        <v>0</v>
      </c>
      <c r="L3161">
        <v>0</v>
      </c>
      <c r="M3161" t="b">
        <v>0</v>
      </c>
      <c r="N3161" t="s">
        <v>8269</v>
      </c>
      <c r="O3161">
        <f t="shared" si="245"/>
        <v>0</v>
      </c>
      <c r="P3161">
        <f t="shared" si="246"/>
        <v>0</v>
      </c>
      <c r="Q3161" s="11" t="s">
        <v>8315</v>
      </c>
      <c r="R3161" t="s">
        <v>8316</v>
      </c>
      <c r="S3161" s="15">
        <f t="shared" si="247"/>
        <v>42186.01116898148</v>
      </c>
      <c r="T3161" s="15">
        <f t="shared" si="248"/>
        <v>42230.818055555559</v>
      </c>
      <c r="U3161">
        <f t="shared" si="249"/>
        <v>2015</v>
      </c>
    </row>
    <row r="3162" spans="1:21" ht="16" x14ac:dyDescent="0.2">
      <c r="A3162">
        <v>3904</v>
      </c>
      <c r="B3162" s="3" t="s">
        <v>3901</v>
      </c>
      <c r="C3162" s="3" t="s">
        <v>8012</v>
      </c>
      <c r="D3162" s="6">
        <v>10000</v>
      </c>
      <c r="E3162" s="8">
        <v>3</v>
      </c>
      <c r="F3162" t="s">
        <v>8220</v>
      </c>
      <c r="G3162" t="s">
        <v>8223</v>
      </c>
      <c r="H3162" t="s">
        <v>8245</v>
      </c>
      <c r="I3162">
        <v>1429074240</v>
      </c>
      <c r="J3162">
        <v>1427866200</v>
      </c>
      <c r="K3162" t="b">
        <v>0</v>
      </c>
      <c r="L3162">
        <v>2</v>
      </c>
      <c r="M3162" t="b">
        <v>0</v>
      </c>
      <c r="N3162" t="s">
        <v>8269</v>
      </c>
      <c r="O3162">
        <f t="shared" si="245"/>
        <v>0</v>
      </c>
      <c r="P3162">
        <f t="shared" si="246"/>
        <v>1.5</v>
      </c>
      <c r="Q3162" s="11" t="s">
        <v>8315</v>
      </c>
      <c r="R3162" t="s">
        <v>8316</v>
      </c>
      <c r="S3162" s="15">
        <f t="shared" si="247"/>
        <v>42095.229166666672</v>
      </c>
      <c r="T3162" s="15">
        <f t="shared" si="248"/>
        <v>42109.211111111115</v>
      </c>
      <c r="U3162">
        <f t="shared" si="249"/>
        <v>2015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32" x14ac:dyDescent="0.2">
      <c r="A3164">
        <v>3907</v>
      </c>
      <c r="B3164" s="3" t="s">
        <v>3904</v>
      </c>
      <c r="C3164" s="3" t="s">
        <v>8015</v>
      </c>
      <c r="D3164" s="6">
        <v>1000</v>
      </c>
      <c r="E3164" s="8">
        <v>153</v>
      </c>
      <c r="F3164" t="s">
        <v>8220</v>
      </c>
      <c r="G3164" t="s">
        <v>8223</v>
      </c>
      <c r="H3164" t="s">
        <v>8245</v>
      </c>
      <c r="I3164">
        <v>1414354080</v>
      </c>
      <c r="J3164">
        <v>1411587606</v>
      </c>
      <c r="K3164" t="b">
        <v>0</v>
      </c>
      <c r="L3164">
        <v>4</v>
      </c>
      <c r="M3164" t="b">
        <v>0</v>
      </c>
      <c r="N3164" t="s">
        <v>8269</v>
      </c>
      <c r="O3164">
        <f t="shared" si="245"/>
        <v>15</v>
      </c>
      <c r="P3164">
        <f t="shared" si="246"/>
        <v>38.25</v>
      </c>
      <c r="Q3164" s="11" t="s">
        <v>8315</v>
      </c>
      <c r="R3164" t="s">
        <v>8316</v>
      </c>
      <c r="S3164" s="15">
        <f t="shared" si="247"/>
        <v>41906.819513888891</v>
      </c>
      <c r="T3164" s="15">
        <f t="shared" si="248"/>
        <v>41938.838888888888</v>
      </c>
      <c r="U3164">
        <f t="shared" si="249"/>
        <v>2014</v>
      </c>
    </row>
    <row r="3165" spans="1:21" ht="48" x14ac:dyDescent="0.2">
      <c r="A3165">
        <v>3908</v>
      </c>
      <c r="B3165" s="3" t="s">
        <v>3905</v>
      </c>
      <c r="C3165" s="3" t="s">
        <v>8016</v>
      </c>
      <c r="D3165" s="6">
        <v>750</v>
      </c>
      <c r="E3165" s="8">
        <v>65</v>
      </c>
      <c r="F3165" t="s">
        <v>8220</v>
      </c>
      <c r="G3165" t="s">
        <v>8223</v>
      </c>
      <c r="H3165" t="s">
        <v>8245</v>
      </c>
      <c r="I3165">
        <v>1406603696</v>
      </c>
      <c r="J3165">
        <v>1405307696</v>
      </c>
      <c r="K3165" t="b">
        <v>0</v>
      </c>
      <c r="L3165">
        <v>4</v>
      </c>
      <c r="M3165" t="b">
        <v>0</v>
      </c>
      <c r="N3165" t="s">
        <v>8269</v>
      </c>
      <c r="O3165">
        <f t="shared" si="245"/>
        <v>9</v>
      </c>
      <c r="P3165">
        <f t="shared" si="246"/>
        <v>16.25</v>
      </c>
      <c r="Q3165" s="11" t="s">
        <v>8315</v>
      </c>
      <c r="R3165" t="s">
        <v>8316</v>
      </c>
      <c r="S3165" s="15">
        <f t="shared" si="247"/>
        <v>41834.135370370372</v>
      </c>
      <c r="T3165" s="15">
        <f t="shared" si="248"/>
        <v>41849.135370370372</v>
      </c>
      <c r="U3165">
        <f t="shared" si="249"/>
        <v>2014</v>
      </c>
    </row>
    <row r="3166" spans="1:21" ht="48" x14ac:dyDescent="0.2">
      <c r="A3166">
        <v>3909</v>
      </c>
      <c r="B3166" s="3" t="s">
        <v>3906</v>
      </c>
      <c r="C3166" s="3" t="s">
        <v>8017</v>
      </c>
      <c r="D3166" s="6">
        <v>60000</v>
      </c>
      <c r="E3166" s="8">
        <v>135</v>
      </c>
      <c r="F3166" t="s">
        <v>8220</v>
      </c>
      <c r="G3166" t="s">
        <v>8223</v>
      </c>
      <c r="H3166" t="s">
        <v>8245</v>
      </c>
      <c r="I3166">
        <v>1410424642</v>
      </c>
      <c r="J3166">
        <v>1407832642</v>
      </c>
      <c r="K3166" t="b">
        <v>0</v>
      </c>
      <c r="L3166">
        <v>4</v>
      </c>
      <c r="M3166" t="b">
        <v>0</v>
      </c>
      <c r="N3166" t="s">
        <v>8269</v>
      </c>
      <c r="O3166">
        <f t="shared" si="245"/>
        <v>0</v>
      </c>
      <c r="P3166">
        <f t="shared" si="246"/>
        <v>33.75</v>
      </c>
      <c r="Q3166" s="11" t="s">
        <v>8315</v>
      </c>
      <c r="R3166" t="s">
        <v>8316</v>
      </c>
      <c r="S3166" s="15">
        <f t="shared" si="247"/>
        <v>41863.359282407408</v>
      </c>
      <c r="T3166" s="15">
        <f t="shared" si="248"/>
        <v>41893.359282407408</v>
      </c>
      <c r="U3166">
        <f t="shared" si="249"/>
        <v>2014</v>
      </c>
    </row>
    <row r="3167" spans="1:21" ht="48" x14ac:dyDescent="0.2">
      <c r="A3167">
        <v>3910</v>
      </c>
      <c r="B3167" s="3" t="s">
        <v>3907</v>
      </c>
      <c r="C3167" s="3" t="s">
        <v>8018</v>
      </c>
      <c r="D3167" s="6">
        <v>6000</v>
      </c>
      <c r="E3167" s="8">
        <v>185</v>
      </c>
      <c r="F3167" t="s">
        <v>8220</v>
      </c>
      <c r="G3167" t="s">
        <v>8223</v>
      </c>
      <c r="H3167" t="s">
        <v>8245</v>
      </c>
      <c r="I3167">
        <v>1441649397</v>
      </c>
      <c r="J3167">
        <v>1439057397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3</v>
      </c>
      <c r="P3167">
        <f t="shared" si="246"/>
        <v>61.67</v>
      </c>
      <c r="Q3167" s="11" t="s">
        <v>8315</v>
      </c>
      <c r="R3167" t="s">
        <v>8316</v>
      </c>
      <c r="S3167" s="15">
        <f t="shared" si="247"/>
        <v>42224.756909722222</v>
      </c>
      <c r="T3167" s="15">
        <f t="shared" si="248"/>
        <v>42254.756909722222</v>
      </c>
      <c r="U3167">
        <f t="shared" si="249"/>
        <v>2015</v>
      </c>
    </row>
    <row r="3168" spans="1:21" ht="48" x14ac:dyDescent="0.2">
      <c r="A3168">
        <v>3911</v>
      </c>
      <c r="B3168" s="3" t="s">
        <v>3908</v>
      </c>
      <c r="C3168" s="3" t="s">
        <v>8019</v>
      </c>
      <c r="D3168" s="6">
        <v>8000</v>
      </c>
      <c r="E3168" s="8">
        <v>2993</v>
      </c>
      <c r="F3168" t="s">
        <v>8220</v>
      </c>
      <c r="G3168" t="s">
        <v>8223</v>
      </c>
      <c r="H3168" t="s">
        <v>8245</v>
      </c>
      <c r="I3168">
        <v>1417033777</v>
      </c>
      <c r="J3168">
        <v>1414438177</v>
      </c>
      <c r="K3168" t="b">
        <v>0</v>
      </c>
      <c r="L3168">
        <v>36</v>
      </c>
      <c r="M3168" t="b">
        <v>0</v>
      </c>
      <c r="N3168" t="s">
        <v>8269</v>
      </c>
      <c r="O3168">
        <f t="shared" si="245"/>
        <v>37</v>
      </c>
      <c r="P3168">
        <f t="shared" si="246"/>
        <v>83.14</v>
      </c>
      <c r="Q3168" s="11" t="s">
        <v>8315</v>
      </c>
      <c r="R3168" t="s">
        <v>8316</v>
      </c>
      <c r="S3168" s="15">
        <f t="shared" si="247"/>
        <v>41939.8122337963</v>
      </c>
      <c r="T3168" s="15">
        <f t="shared" si="248"/>
        <v>41969.853900462964</v>
      </c>
      <c r="U3168">
        <f t="shared" si="249"/>
        <v>2014</v>
      </c>
    </row>
    <row r="3169" spans="1:21" ht="48" x14ac:dyDescent="0.2">
      <c r="A3169">
        <v>3912</v>
      </c>
      <c r="B3169" s="3" t="s">
        <v>3909</v>
      </c>
      <c r="C3169" s="3" t="s">
        <v>8020</v>
      </c>
      <c r="D3169" s="6">
        <v>15000</v>
      </c>
      <c r="E3169" s="8">
        <v>1</v>
      </c>
      <c r="F3169" t="s">
        <v>8220</v>
      </c>
      <c r="G3169" t="s">
        <v>8223</v>
      </c>
      <c r="H3169" t="s">
        <v>8245</v>
      </c>
      <c r="I3169">
        <v>1429936500</v>
      </c>
      <c r="J3169">
        <v>1424759330</v>
      </c>
      <c r="K3169" t="b">
        <v>0</v>
      </c>
      <c r="L3169">
        <v>1</v>
      </c>
      <c r="M3169" t="b">
        <v>0</v>
      </c>
      <c r="N3169" t="s">
        <v>8269</v>
      </c>
      <c r="O3169">
        <f t="shared" si="245"/>
        <v>0</v>
      </c>
      <c r="P3169">
        <f t="shared" si="246"/>
        <v>1</v>
      </c>
      <c r="Q3169" s="11" t="s">
        <v>8315</v>
      </c>
      <c r="R3169" t="s">
        <v>8316</v>
      </c>
      <c r="S3169" s="15">
        <f t="shared" si="247"/>
        <v>42059.270023148143</v>
      </c>
      <c r="T3169" s="15">
        <f t="shared" si="248"/>
        <v>42119.190972222219</v>
      </c>
      <c r="U3169">
        <f t="shared" si="249"/>
        <v>2015</v>
      </c>
    </row>
    <row r="3170" spans="1:21" ht="48" x14ac:dyDescent="0.2">
      <c r="A3170">
        <v>3913</v>
      </c>
      <c r="B3170" s="3" t="s">
        <v>3910</v>
      </c>
      <c r="C3170" s="3" t="s">
        <v>8021</v>
      </c>
      <c r="D3170" s="6">
        <v>10000</v>
      </c>
      <c r="E3170" s="8">
        <v>1000</v>
      </c>
      <c r="F3170" t="s">
        <v>8220</v>
      </c>
      <c r="G3170" t="s">
        <v>8223</v>
      </c>
      <c r="H3170" t="s">
        <v>8245</v>
      </c>
      <c r="I3170">
        <v>1448863449</v>
      </c>
      <c r="J3170">
        <v>1446267849</v>
      </c>
      <c r="K3170" t="b">
        <v>0</v>
      </c>
      <c r="L3170">
        <v>7</v>
      </c>
      <c r="M3170" t="b">
        <v>0</v>
      </c>
      <c r="N3170" t="s">
        <v>8269</v>
      </c>
      <c r="O3170">
        <f t="shared" ref="O3170:O3233" si="250">ROUND(E3170/D3170*100,0)</f>
        <v>10</v>
      </c>
      <c r="P3170">
        <f t="shared" ref="P3170:P3233" si="251">IFERROR(ROUND(E3170/L3170,2),0)</f>
        <v>142.86000000000001</v>
      </c>
      <c r="Q3170" s="11" t="s">
        <v>8315</v>
      </c>
      <c r="R3170" t="s">
        <v>8316</v>
      </c>
      <c r="S3170" s="15">
        <f t="shared" ref="S3170:S3233" si="252">(((J3170/60)/60)/24)+DATE(1970,1,1)</f>
        <v>42308.211215277777</v>
      </c>
      <c r="T3170" s="15">
        <f t="shared" ref="T3170:T3233" si="253">(((I3170/60)/60)/24)+DATE(1970,1,1)</f>
        <v>42338.252881944441</v>
      </c>
      <c r="U3170">
        <f t="shared" ref="U3170:U3233" si="254">YEAR(S:S)</f>
        <v>2015</v>
      </c>
    </row>
    <row r="3171" spans="1:21" ht="48" x14ac:dyDescent="0.2">
      <c r="A3171">
        <v>3922</v>
      </c>
      <c r="B3171" s="3" t="s">
        <v>3919</v>
      </c>
      <c r="C3171" s="3" t="s">
        <v>8030</v>
      </c>
      <c r="D3171" s="6">
        <v>750</v>
      </c>
      <c r="E3171" s="8">
        <v>61</v>
      </c>
      <c r="F3171" t="s">
        <v>8220</v>
      </c>
      <c r="G3171" t="s">
        <v>8223</v>
      </c>
      <c r="H3171" t="s">
        <v>8245</v>
      </c>
      <c r="I3171">
        <v>1425337200</v>
      </c>
      <c r="J3171">
        <v>1421432810</v>
      </c>
      <c r="K3171" t="b">
        <v>0</v>
      </c>
      <c r="L3171">
        <v>6</v>
      </c>
      <c r="M3171" t="b">
        <v>0</v>
      </c>
      <c r="N3171" t="s">
        <v>8269</v>
      </c>
      <c r="O3171">
        <f t="shared" si="250"/>
        <v>8</v>
      </c>
      <c r="P3171">
        <f t="shared" si="251"/>
        <v>10.17</v>
      </c>
      <c r="Q3171" s="11" t="s">
        <v>8315</v>
      </c>
      <c r="R3171" t="s">
        <v>8316</v>
      </c>
      <c r="S3171" s="15">
        <f t="shared" si="252"/>
        <v>42020.768634259264</v>
      </c>
      <c r="T3171" s="15">
        <f t="shared" si="253"/>
        <v>42065.958333333328</v>
      </c>
      <c r="U3171">
        <f t="shared" si="254"/>
        <v>2015</v>
      </c>
    </row>
    <row r="3172" spans="1:21" ht="48" x14ac:dyDescent="0.2">
      <c r="A3172">
        <v>3924</v>
      </c>
      <c r="B3172" s="3" t="s">
        <v>3921</v>
      </c>
      <c r="C3172" s="3" t="s">
        <v>8032</v>
      </c>
      <c r="D3172" s="6">
        <v>15000</v>
      </c>
      <c r="E3172" s="8">
        <v>2290</v>
      </c>
      <c r="F3172" t="s">
        <v>8220</v>
      </c>
      <c r="G3172" t="s">
        <v>8223</v>
      </c>
      <c r="H3172" t="s">
        <v>8245</v>
      </c>
      <c r="I3172">
        <v>1403823722</v>
      </c>
      <c r="J3172">
        <v>1401231722</v>
      </c>
      <c r="K3172" t="b">
        <v>0</v>
      </c>
      <c r="L3172">
        <v>40</v>
      </c>
      <c r="M3172" t="b">
        <v>0</v>
      </c>
      <c r="N3172" t="s">
        <v>8269</v>
      </c>
      <c r="O3172">
        <f t="shared" si="250"/>
        <v>15</v>
      </c>
      <c r="P3172">
        <f t="shared" si="251"/>
        <v>57.25</v>
      </c>
      <c r="Q3172" s="11" t="s">
        <v>8315</v>
      </c>
      <c r="R3172" t="s">
        <v>8316</v>
      </c>
      <c r="S3172" s="15">
        <f t="shared" si="252"/>
        <v>41786.959745370368</v>
      </c>
      <c r="T3172" s="15">
        <f t="shared" si="253"/>
        <v>41816.959745370368</v>
      </c>
      <c r="U3172">
        <f t="shared" si="254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0"/>
        <v>109</v>
      </c>
      <c r="P3173">
        <f t="shared" si="251"/>
        <v>65.099999999999994</v>
      </c>
      <c r="Q3173" s="11" t="s">
        <v>8315</v>
      </c>
      <c r="R3173" t="s">
        <v>8316</v>
      </c>
      <c r="S3173" s="15">
        <f t="shared" si="252"/>
        <v>42466.608310185184</v>
      </c>
      <c r="T3173" s="15">
        <f t="shared" si="253"/>
        <v>42496.608310185184</v>
      </c>
      <c r="U3173">
        <f t="shared" si="254"/>
        <v>2016</v>
      </c>
    </row>
    <row r="3174" spans="1:21" ht="48" x14ac:dyDescent="0.2">
      <c r="A3174">
        <v>3925</v>
      </c>
      <c r="B3174" s="3" t="s">
        <v>3922</v>
      </c>
      <c r="C3174" s="3" t="s">
        <v>8033</v>
      </c>
      <c r="D3174" s="6">
        <v>150</v>
      </c>
      <c r="E3174" s="8">
        <v>15</v>
      </c>
      <c r="F3174" t="s">
        <v>8220</v>
      </c>
      <c r="G3174" t="s">
        <v>8223</v>
      </c>
      <c r="H3174" t="s">
        <v>8245</v>
      </c>
      <c r="I3174">
        <v>1406753639</v>
      </c>
      <c r="J3174">
        <v>1404161639</v>
      </c>
      <c r="K3174" t="b">
        <v>0</v>
      </c>
      <c r="L3174">
        <v>3</v>
      </c>
      <c r="M3174" t="b">
        <v>0</v>
      </c>
      <c r="N3174" t="s">
        <v>8269</v>
      </c>
      <c r="O3174">
        <f t="shared" si="250"/>
        <v>10</v>
      </c>
      <c r="P3174">
        <f t="shared" si="251"/>
        <v>5</v>
      </c>
      <c r="Q3174" s="11" t="s">
        <v>8315</v>
      </c>
      <c r="R3174" t="s">
        <v>8316</v>
      </c>
      <c r="S3174" s="15">
        <f t="shared" si="252"/>
        <v>41820.870821759258</v>
      </c>
      <c r="T3174" s="15">
        <f t="shared" si="253"/>
        <v>41850.870821759258</v>
      </c>
      <c r="U3174">
        <f t="shared" si="254"/>
        <v>2014</v>
      </c>
    </row>
    <row r="3175" spans="1:21" ht="48" x14ac:dyDescent="0.2">
      <c r="A3175">
        <v>3928</v>
      </c>
      <c r="B3175" s="3" t="s">
        <v>3925</v>
      </c>
      <c r="C3175" s="3" t="s">
        <v>8036</v>
      </c>
      <c r="D3175" s="6">
        <v>5000</v>
      </c>
      <c r="E3175" s="8">
        <v>651</v>
      </c>
      <c r="F3175" t="s">
        <v>8220</v>
      </c>
      <c r="G3175" t="s">
        <v>8223</v>
      </c>
      <c r="H3175" t="s">
        <v>8245</v>
      </c>
      <c r="I3175">
        <v>1444971540</v>
      </c>
      <c r="J3175">
        <v>1442593427</v>
      </c>
      <c r="K3175" t="b">
        <v>0</v>
      </c>
      <c r="L3175">
        <v>7</v>
      </c>
      <c r="M3175" t="b">
        <v>0</v>
      </c>
      <c r="N3175" t="s">
        <v>8269</v>
      </c>
      <c r="O3175">
        <f t="shared" si="250"/>
        <v>13</v>
      </c>
      <c r="P3175">
        <f t="shared" si="251"/>
        <v>93</v>
      </c>
      <c r="Q3175" s="11" t="s">
        <v>8315</v>
      </c>
      <c r="R3175" t="s">
        <v>8316</v>
      </c>
      <c r="S3175" s="15">
        <f t="shared" si="252"/>
        <v>42265.683182870373</v>
      </c>
      <c r="T3175" s="15">
        <f t="shared" si="253"/>
        <v>42293.207638888889</v>
      </c>
      <c r="U3175">
        <f t="shared" si="254"/>
        <v>2015</v>
      </c>
    </row>
    <row r="3176" spans="1:21" ht="48" x14ac:dyDescent="0.2">
      <c r="A3176">
        <v>3929</v>
      </c>
      <c r="B3176" s="3" t="s">
        <v>3926</v>
      </c>
      <c r="C3176" s="3" t="s">
        <v>8037</v>
      </c>
      <c r="D3176" s="6">
        <v>20000</v>
      </c>
      <c r="E3176" s="8">
        <v>453</v>
      </c>
      <c r="F3176" t="s">
        <v>8220</v>
      </c>
      <c r="G3176" t="s">
        <v>8223</v>
      </c>
      <c r="H3176" t="s">
        <v>8245</v>
      </c>
      <c r="I3176">
        <v>1474228265</v>
      </c>
      <c r="J3176">
        <v>1471636265</v>
      </c>
      <c r="K3176" t="b">
        <v>0</v>
      </c>
      <c r="L3176">
        <v>14</v>
      </c>
      <c r="M3176" t="b">
        <v>0</v>
      </c>
      <c r="N3176" t="s">
        <v>8269</v>
      </c>
      <c r="O3176">
        <f t="shared" si="250"/>
        <v>2</v>
      </c>
      <c r="P3176">
        <f t="shared" si="251"/>
        <v>32.36</v>
      </c>
      <c r="Q3176" s="11" t="s">
        <v>8315</v>
      </c>
      <c r="R3176" t="s">
        <v>8316</v>
      </c>
      <c r="S3176" s="15">
        <f t="shared" si="252"/>
        <v>42601.827141203699</v>
      </c>
      <c r="T3176" s="15">
        <f t="shared" si="253"/>
        <v>42631.827141203699</v>
      </c>
      <c r="U3176">
        <f t="shared" si="254"/>
        <v>2016</v>
      </c>
    </row>
    <row r="3177" spans="1:21" ht="48" x14ac:dyDescent="0.2">
      <c r="A3177">
        <v>3931</v>
      </c>
      <c r="B3177" s="3" t="s">
        <v>3928</v>
      </c>
      <c r="C3177" s="3" t="s">
        <v>8039</v>
      </c>
      <c r="D3177" s="6">
        <v>8000</v>
      </c>
      <c r="E3177" s="8">
        <v>0</v>
      </c>
      <c r="F3177" t="s">
        <v>8220</v>
      </c>
      <c r="G3177" t="s">
        <v>8223</v>
      </c>
      <c r="H3177" t="s">
        <v>8245</v>
      </c>
      <c r="I3177">
        <v>1441510707</v>
      </c>
      <c r="J3177">
        <v>1439350707</v>
      </c>
      <c r="K3177" t="b">
        <v>0</v>
      </c>
      <c r="L3177">
        <v>0</v>
      </c>
      <c r="M3177" t="b">
        <v>0</v>
      </c>
      <c r="N3177" t="s">
        <v>8269</v>
      </c>
      <c r="O3177">
        <f t="shared" si="250"/>
        <v>0</v>
      </c>
      <c r="P3177">
        <f t="shared" si="251"/>
        <v>0</v>
      </c>
      <c r="Q3177" s="11" t="s">
        <v>8315</v>
      </c>
      <c r="R3177" t="s">
        <v>8316</v>
      </c>
      <c r="S3177" s="15">
        <f t="shared" si="252"/>
        <v>42228.151701388888</v>
      </c>
      <c r="T3177" s="15">
        <f t="shared" si="253"/>
        <v>42253.151701388888</v>
      </c>
      <c r="U3177">
        <f t="shared" si="254"/>
        <v>2015</v>
      </c>
    </row>
    <row r="3178" spans="1:21" ht="48" x14ac:dyDescent="0.2">
      <c r="A3178">
        <v>3932</v>
      </c>
      <c r="B3178" s="3" t="s">
        <v>3929</v>
      </c>
      <c r="C3178" s="3" t="s">
        <v>8040</v>
      </c>
      <c r="D3178" s="6">
        <v>12000</v>
      </c>
      <c r="E3178" s="8">
        <v>1</v>
      </c>
      <c r="F3178" t="s">
        <v>8220</v>
      </c>
      <c r="G3178" t="s">
        <v>8223</v>
      </c>
      <c r="H3178" t="s">
        <v>8245</v>
      </c>
      <c r="I3178">
        <v>1458097364</v>
      </c>
      <c r="J3178">
        <v>1455508964</v>
      </c>
      <c r="K3178" t="b">
        <v>0</v>
      </c>
      <c r="L3178">
        <v>1</v>
      </c>
      <c r="M3178" t="b">
        <v>0</v>
      </c>
      <c r="N3178" t="s">
        <v>8269</v>
      </c>
      <c r="O3178">
        <f t="shared" si="250"/>
        <v>0</v>
      </c>
      <c r="P3178">
        <f t="shared" si="251"/>
        <v>1</v>
      </c>
      <c r="Q3178" s="11" t="s">
        <v>8315</v>
      </c>
      <c r="R3178" t="s">
        <v>8316</v>
      </c>
      <c r="S3178" s="15">
        <f t="shared" si="252"/>
        <v>42415.168564814812</v>
      </c>
      <c r="T3178" s="15">
        <f t="shared" si="253"/>
        <v>42445.126898148148</v>
      </c>
      <c r="U3178">
        <f t="shared" si="254"/>
        <v>2016</v>
      </c>
    </row>
    <row r="3179" spans="1:21" ht="48" x14ac:dyDescent="0.2">
      <c r="A3179">
        <v>3933</v>
      </c>
      <c r="B3179" s="3" t="s">
        <v>3930</v>
      </c>
      <c r="C3179" s="3" t="s">
        <v>8041</v>
      </c>
      <c r="D3179" s="6">
        <v>7000</v>
      </c>
      <c r="E3179" s="8">
        <v>1102</v>
      </c>
      <c r="F3179" t="s">
        <v>8220</v>
      </c>
      <c r="G3179" t="s">
        <v>8223</v>
      </c>
      <c r="H3179" t="s">
        <v>8245</v>
      </c>
      <c r="I3179">
        <v>1468716180</v>
      </c>
      <c r="J3179">
        <v>1466205262</v>
      </c>
      <c r="K3179" t="b">
        <v>0</v>
      </c>
      <c r="L3179">
        <v>12</v>
      </c>
      <c r="M3179" t="b">
        <v>0</v>
      </c>
      <c r="N3179" t="s">
        <v>8269</v>
      </c>
      <c r="O3179">
        <f t="shared" si="250"/>
        <v>16</v>
      </c>
      <c r="P3179">
        <f t="shared" si="251"/>
        <v>91.83</v>
      </c>
      <c r="Q3179" s="11" t="s">
        <v>8315</v>
      </c>
      <c r="R3179" t="s">
        <v>8316</v>
      </c>
      <c r="S3179" s="15">
        <f t="shared" si="252"/>
        <v>42538.968310185184</v>
      </c>
      <c r="T3179" s="15">
        <f t="shared" si="253"/>
        <v>42568.029861111107</v>
      </c>
      <c r="U3179">
        <f t="shared" si="254"/>
        <v>2016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0"/>
        <v>172</v>
      </c>
      <c r="P3180">
        <f t="shared" si="251"/>
        <v>33.03</v>
      </c>
      <c r="Q3180" s="11" t="s">
        <v>8315</v>
      </c>
      <c r="R3180" t="s">
        <v>8316</v>
      </c>
      <c r="S3180" s="15">
        <f t="shared" si="252"/>
        <v>41806.605034722219</v>
      </c>
      <c r="T3180" s="15">
        <f t="shared" si="253"/>
        <v>41836.605034722219</v>
      </c>
      <c r="U3180">
        <f t="shared" si="254"/>
        <v>2014</v>
      </c>
    </row>
    <row r="3181" spans="1:21" ht="48" x14ac:dyDescent="0.2">
      <c r="A3181">
        <v>3934</v>
      </c>
      <c r="B3181" s="3" t="s">
        <v>3931</v>
      </c>
      <c r="C3181" s="3" t="s">
        <v>8042</v>
      </c>
      <c r="D3181" s="6">
        <v>5000</v>
      </c>
      <c r="E3181" s="8">
        <v>550</v>
      </c>
      <c r="F3181" t="s">
        <v>8220</v>
      </c>
      <c r="G3181" t="s">
        <v>8223</v>
      </c>
      <c r="H3181" t="s">
        <v>8245</v>
      </c>
      <c r="I3181">
        <v>1443704400</v>
      </c>
      <c r="J3181">
        <v>1439827639</v>
      </c>
      <c r="K3181" t="b">
        <v>0</v>
      </c>
      <c r="L3181">
        <v>12</v>
      </c>
      <c r="M3181" t="b">
        <v>0</v>
      </c>
      <c r="N3181" t="s">
        <v>8269</v>
      </c>
      <c r="O3181">
        <f t="shared" si="250"/>
        <v>11</v>
      </c>
      <c r="P3181">
        <f t="shared" si="251"/>
        <v>45.83</v>
      </c>
      <c r="Q3181" s="11" t="s">
        <v>8315</v>
      </c>
      <c r="R3181" t="s">
        <v>8316</v>
      </c>
      <c r="S3181" s="15">
        <f t="shared" si="252"/>
        <v>42233.671747685185</v>
      </c>
      <c r="T3181" s="15">
        <f t="shared" si="253"/>
        <v>42278.541666666672</v>
      </c>
      <c r="U3181">
        <f t="shared" si="254"/>
        <v>2015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0"/>
        <v>120</v>
      </c>
      <c r="P3182">
        <f t="shared" si="251"/>
        <v>31.93</v>
      </c>
      <c r="Q3182" s="11" t="s">
        <v>8315</v>
      </c>
      <c r="R3182" t="s">
        <v>8316</v>
      </c>
      <c r="S3182" s="15">
        <f t="shared" si="252"/>
        <v>41780.412604166668</v>
      </c>
      <c r="T3182" s="15">
        <f t="shared" si="253"/>
        <v>41810.412604166668</v>
      </c>
      <c r="U3182">
        <f t="shared" si="254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0"/>
        <v>109</v>
      </c>
      <c r="P3183">
        <f t="shared" si="251"/>
        <v>36.33</v>
      </c>
      <c r="Q3183" s="11" t="s">
        <v>8315</v>
      </c>
      <c r="R3183" t="s">
        <v>8316</v>
      </c>
      <c r="S3183" s="15">
        <f t="shared" si="252"/>
        <v>41779.310034722221</v>
      </c>
      <c r="T3183" s="15">
        <f t="shared" si="253"/>
        <v>41805.666666666664</v>
      </c>
      <c r="U3183">
        <f t="shared" si="254"/>
        <v>2014</v>
      </c>
    </row>
    <row r="3184" spans="1:21" ht="48" x14ac:dyDescent="0.2">
      <c r="A3184">
        <v>3936</v>
      </c>
      <c r="B3184" s="3" t="s">
        <v>3933</v>
      </c>
      <c r="C3184" s="3" t="s">
        <v>8044</v>
      </c>
      <c r="D3184" s="6">
        <v>20000</v>
      </c>
      <c r="E3184" s="8">
        <v>0</v>
      </c>
      <c r="F3184" t="s">
        <v>8220</v>
      </c>
      <c r="G3184" t="s">
        <v>8223</v>
      </c>
      <c r="H3184" t="s">
        <v>8245</v>
      </c>
      <c r="I3184">
        <v>1480576720</v>
      </c>
      <c r="J3184">
        <v>1477981120</v>
      </c>
      <c r="K3184" t="b">
        <v>0</v>
      </c>
      <c r="L3184">
        <v>0</v>
      </c>
      <c r="M3184" t="b">
        <v>0</v>
      </c>
      <c r="N3184" t="s">
        <v>8269</v>
      </c>
      <c r="O3184">
        <f t="shared" si="250"/>
        <v>0</v>
      </c>
      <c r="P3184">
        <f t="shared" si="251"/>
        <v>0</v>
      </c>
      <c r="Q3184" s="11" t="s">
        <v>8315</v>
      </c>
      <c r="R3184" t="s">
        <v>8316</v>
      </c>
      <c r="S3184" s="15">
        <f t="shared" si="252"/>
        <v>42675.262962962966</v>
      </c>
      <c r="T3184" s="15">
        <f t="shared" si="253"/>
        <v>42705.304629629631</v>
      </c>
      <c r="U3184">
        <f t="shared" si="254"/>
        <v>2016</v>
      </c>
    </row>
    <row r="3185" spans="1:21" ht="48" x14ac:dyDescent="0.2">
      <c r="A3185">
        <v>3937</v>
      </c>
      <c r="B3185" s="3" t="s">
        <v>3934</v>
      </c>
      <c r="C3185" s="3" t="s">
        <v>8045</v>
      </c>
      <c r="D3185" s="6">
        <v>2885</v>
      </c>
      <c r="E3185" s="8">
        <v>2485</v>
      </c>
      <c r="F3185" t="s">
        <v>8220</v>
      </c>
      <c r="G3185" t="s">
        <v>8223</v>
      </c>
      <c r="H3185" t="s">
        <v>8245</v>
      </c>
      <c r="I3185">
        <v>1468249760</v>
      </c>
      <c r="J3185">
        <v>1465830560</v>
      </c>
      <c r="K3185" t="b">
        <v>0</v>
      </c>
      <c r="L3185">
        <v>10</v>
      </c>
      <c r="M3185" t="b">
        <v>0</v>
      </c>
      <c r="N3185" t="s">
        <v>8269</v>
      </c>
      <c r="O3185">
        <f t="shared" si="250"/>
        <v>86</v>
      </c>
      <c r="P3185">
        <f t="shared" si="251"/>
        <v>248.5</v>
      </c>
      <c r="Q3185" s="11" t="s">
        <v>8315</v>
      </c>
      <c r="R3185" t="s">
        <v>8316</v>
      </c>
      <c r="S3185" s="15">
        <f t="shared" si="252"/>
        <v>42534.631481481483</v>
      </c>
      <c r="T3185" s="15">
        <f t="shared" si="253"/>
        <v>42562.631481481483</v>
      </c>
      <c r="U3185">
        <f t="shared" si="254"/>
        <v>2016</v>
      </c>
    </row>
    <row r="3186" spans="1:21" ht="48" x14ac:dyDescent="0.2">
      <c r="A3186">
        <v>3938</v>
      </c>
      <c r="B3186" s="3" t="s">
        <v>3935</v>
      </c>
      <c r="C3186" s="3" t="s">
        <v>8046</v>
      </c>
      <c r="D3186" s="6">
        <v>3255</v>
      </c>
      <c r="E3186" s="8">
        <v>397</v>
      </c>
      <c r="F3186" t="s">
        <v>8220</v>
      </c>
      <c r="G3186" t="s">
        <v>8223</v>
      </c>
      <c r="H3186" t="s">
        <v>8245</v>
      </c>
      <c r="I3186">
        <v>1435441454</v>
      </c>
      <c r="J3186">
        <v>1432763054</v>
      </c>
      <c r="K3186" t="b">
        <v>0</v>
      </c>
      <c r="L3186">
        <v>5</v>
      </c>
      <c r="M3186" t="b">
        <v>0</v>
      </c>
      <c r="N3186" t="s">
        <v>8269</v>
      </c>
      <c r="O3186">
        <f t="shared" si="250"/>
        <v>12</v>
      </c>
      <c r="P3186">
        <f t="shared" si="251"/>
        <v>79.400000000000006</v>
      </c>
      <c r="Q3186" s="11" t="s">
        <v>8315</v>
      </c>
      <c r="R3186" t="s">
        <v>8316</v>
      </c>
      <c r="S3186" s="15">
        <f t="shared" si="252"/>
        <v>42151.905717592599</v>
      </c>
      <c r="T3186" s="15">
        <f t="shared" si="253"/>
        <v>42182.905717592599</v>
      </c>
      <c r="U3186">
        <f t="shared" si="254"/>
        <v>2015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0"/>
        <v>100</v>
      </c>
      <c r="P3187">
        <f t="shared" si="251"/>
        <v>41.67</v>
      </c>
      <c r="Q3187" s="11" t="s">
        <v>8315</v>
      </c>
      <c r="R3187" t="s">
        <v>8316</v>
      </c>
      <c r="S3187" s="15">
        <f t="shared" si="252"/>
        <v>41829.977326388893</v>
      </c>
      <c r="T3187" s="15">
        <f t="shared" si="253"/>
        <v>41836.977326388893</v>
      </c>
      <c r="U3187">
        <f t="shared" si="254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0"/>
        <v>102</v>
      </c>
      <c r="P3188">
        <f t="shared" si="251"/>
        <v>46.71</v>
      </c>
      <c r="Q3188" s="11" t="s">
        <v>8315</v>
      </c>
      <c r="R3188" t="s">
        <v>8316</v>
      </c>
      <c r="S3188" s="15">
        <f t="shared" si="252"/>
        <v>41868.924050925925</v>
      </c>
      <c r="T3188" s="15">
        <f t="shared" si="253"/>
        <v>41898.875</v>
      </c>
      <c r="U3188">
        <f t="shared" si="254"/>
        <v>2014</v>
      </c>
    </row>
    <row r="3189" spans="1:21" ht="48" x14ac:dyDescent="0.2">
      <c r="A3189">
        <v>3940</v>
      </c>
      <c r="B3189" s="3" t="s">
        <v>3937</v>
      </c>
      <c r="C3189" s="3" t="s">
        <v>8048</v>
      </c>
      <c r="D3189" s="6">
        <v>5000</v>
      </c>
      <c r="E3189" s="8">
        <v>11</v>
      </c>
      <c r="F3189" t="s">
        <v>8220</v>
      </c>
      <c r="G3189" t="s">
        <v>8223</v>
      </c>
      <c r="H3189" t="s">
        <v>8245</v>
      </c>
      <c r="I3189">
        <v>1420199351</v>
      </c>
      <c r="J3189">
        <v>1416311351</v>
      </c>
      <c r="K3189" t="b">
        <v>0</v>
      </c>
      <c r="L3189">
        <v>2</v>
      </c>
      <c r="M3189" t="b">
        <v>0</v>
      </c>
      <c r="N3189" t="s">
        <v>8269</v>
      </c>
      <c r="O3189">
        <f t="shared" si="250"/>
        <v>0</v>
      </c>
      <c r="P3189">
        <f t="shared" si="251"/>
        <v>5.5</v>
      </c>
      <c r="Q3189" s="11" t="s">
        <v>8315</v>
      </c>
      <c r="R3189" t="s">
        <v>8316</v>
      </c>
      <c r="S3189" s="15">
        <f t="shared" si="252"/>
        <v>41961.492488425924</v>
      </c>
      <c r="T3189" s="15">
        <f t="shared" si="253"/>
        <v>42006.492488425924</v>
      </c>
      <c r="U3189">
        <f t="shared" si="254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s="11" t="s">
        <v>8315</v>
      </c>
      <c r="R3190" t="s">
        <v>8357</v>
      </c>
      <c r="S3190" s="15">
        <f t="shared" si="252"/>
        <v>42144.415532407409</v>
      </c>
      <c r="T3190" s="15">
        <f t="shared" si="253"/>
        <v>42165.415532407409</v>
      </c>
      <c r="U3190">
        <f t="shared" si="254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1" t="s">
        <v>8315</v>
      </c>
      <c r="R3191" t="s">
        <v>8357</v>
      </c>
      <c r="S3191" s="15">
        <f t="shared" si="252"/>
        <v>42118.346435185187</v>
      </c>
      <c r="T3191" s="15">
        <f t="shared" si="253"/>
        <v>42148.346435185187</v>
      </c>
      <c r="U3191">
        <f t="shared" si="254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s="11" t="s">
        <v>8315</v>
      </c>
      <c r="R3192" t="s">
        <v>8357</v>
      </c>
      <c r="S3192" s="15">
        <f t="shared" si="252"/>
        <v>42683.151331018518</v>
      </c>
      <c r="T3192" s="15">
        <f t="shared" si="253"/>
        <v>42713.192997685182</v>
      </c>
      <c r="U3192">
        <f t="shared" si="254"/>
        <v>2016</v>
      </c>
    </row>
    <row r="3193" spans="1:21" ht="48" x14ac:dyDescent="0.2">
      <c r="A3193">
        <v>3941</v>
      </c>
      <c r="B3193" s="3" t="s">
        <v>3938</v>
      </c>
      <c r="C3193" s="3" t="s">
        <v>8049</v>
      </c>
      <c r="D3193" s="6">
        <v>5500</v>
      </c>
      <c r="E3193" s="8">
        <v>50</v>
      </c>
      <c r="F3193" t="s">
        <v>8220</v>
      </c>
      <c r="G3193" t="s">
        <v>8223</v>
      </c>
      <c r="H3193" t="s">
        <v>8245</v>
      </c>
      <c r="I3193">
        <v>1416877200</v>
      </c>
      <c r="J3193">
        <v>1414505137</v>
      </c>
      <c r="K3193" t="b">
        <v>0</v>
      </c>
      <c r="L3193">
        <v>2</v>
      </c>
      <c r="M3193" t="b">
        <v>0</v>
      </c>
      <c r="N3193" t="s">
        <v>8269</v>
      </c>
      <c r="O3193">
        <f t="shared" si="250"/>
        <v>1</v>
      </c>
      <c r="P3193">
        <f t="shared" si="251"/>
        <v>25</v>
      </c>
      <c r="Q3193" s="11" t="s">
        <v>8315</v>
      </c>
      <c r="R3193" t="s">
        <v>8316</v>
      </c>
      <c r="S3193" s="15">
        <f t="shared" si="252"/>
        <v>41940.587233796294</v>
      </c>
      <c r="T3193" s="15">
        <f t="shared" si="253"/>
        <v>41968.041666666672</v>
      </c>
      <c r="U3193">
        <f t="shared" si="254"/>
        <v>2014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s="11" t="s">
        <v>8315</v>
      </c>
      <c r="R3194" t="s">
        <v>8357</v>
      </c>
      <c r="S3194" s="15">
        <f t="shared" si="252"/>
        <v>42018.94049768518</v>
      </c>
      <c r="T3194" s="15">
        <f t="shared" si="253"/>
        <v>42063.916666666672</v>
      </c>
      <c r="U3194">
        <f t="shared" si="254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s="11" t="s">
        <v>8315</v>
      </c>
      <c r="R3195" t="s">
        <v>8357</v>
      </c>
      <c r="S3195" s="15">
        <f t="shared" si="252"/>
        <v>42010.968240740738</v>
      </c>
      <c r="T3195" s="15">
        <f t="shared" si="253"/>
        <v>42055.968240740738</v>
      </c>
      <c r="U3195">
        <f t="shared" si="254"/>
        <v>2015</v>
      </c>
    </row>
    <row r="3196" spans="1:21" ht="48" x14ac:dyDescent="0.2">
      <c r="A3196">
        <v>3942</v>
      </c>
      <c r="B3196" s="3" t="s">
        <v>3939</v>
      </c>
      <c r="C3196" s="3" t="s">
        <v>8050</v>
      </c>
      <c r="D3196" s="6">
        <v>1200</v>
      </c>
      <c r="E3196" s="8">
        <v>0</v>
      </c>
      <c r="F3196" t="s">
        <v>8220</v>
      </c>
      <c r="G3196" t="s">
        <v>8223</v>
      </c>
      <c r="H3196" t="s">
        <v>8245</v>
      </c>
      <c r="I3196">
        <v>1434490914</v>
      </c>
      <c r="J3196">
        <v>1429306914</v>
      </c>
      <c r="K3196" t="b">
        <v>0</v>
      </c>
      <c r="L3196">
        <v>0</v>
      </c>
      <c r="M3196" t="b">
        <v>0</v>
      </c>
      <c r="N3196" t="s">
        <v>8269</v>
      </c>
      <c r="O3196">
        <f t="shared" si="250"/>
        <v>0</v>
      </c>
      <c r="P3196">
        <f t="shared" si="251"/>
        <v>0</v>
      </c>
      <c r="Q3196" s="11" t="s">
        <v>8315</v>
      </c>
      <c r="R3196" t="s">
        <v>8316</v>
      </c>
      <c r="S3196" s="15">
        <f t="shared" si="252"/>
        <v>42111.904097222221</v>
      </c>
      <c r="T3196" s="15">
        <f t="shared" si="253"/>
        <v>42171.904097222221</v>
      </c>
      <c r="U3196">
        <f t="shared" si="254"/>
        <v>2015</v>
      </c>
    </row>
    <row r="3197" spans="1:21" ht="48" x14ac:dyDescent="0.2">
      <c r="A3197">
        <v>3943</v>
      </c>
      <c r="B3197" s="3" t="s">
        <v>3940</v>
      </c>
      <c r="C3197" s="3" t="s">
        <v>8051</v>
      </c>
      <c r="D3197" s="6">
        <v>5000</v>
      </c>
      <c r="E3197" s="8">
        <v>1782</v>
      </c>
      <c r="F3197" t="s">
        <v>8220</v>
      </c>
      <c r="G3197" t="s">
        <v>8223</v>
      </c>
      <c r="H3197" t="s">
        <v>8245</v>
      </c>
      <c r="I3197">
        <v>1446483000</v>
      </c>
      <c r="J3197">
        <v>1443811268</v>
      </c>
      <c r="K3197" t="b">
        <v>0</v>
      </c>
      <c r="L3197">
        <v>13</v>
      </c>
      <c r="M3197" t="b">
        <v>0</v>
      </c>
      <c r="N3197" t="s">
        <v>8269</v>
      </c>
      <c r="O3197">
        <f t="shared" si="250"/>
        <v>36</v>
      </c>
      <c r="P3197">
        <f t="shared" si="251"/>
        <v>137.08000000000001</v>
      </c>
      <c r="Q3197" s="11" t="s">
        <v>8315</v>
      </c>
      <c r="R3197" t="s">
        <v>8316</v>
      </c>
      <c r="S3197" s="15">
        <f t="shared" si="252"/>
        <v>42279.778564814813</v>
      </c>
      <c r="T3197" s="15">
        <f t="shared" si="253"/>
        <v>42310.701388888891</v>
      </c>
      <c r="U3197">
        <f t="shared" si="254"/>
        <v>2015</v>
      </c>
    </row>
    <row r="3198" spans="1:21" ht="48" x14ac:dyDescent="0.2">
      <c r="A3198">
        <v>3944</v>
      </c>
      <c r="B3198" s="3" t="s">
        <v>3941</v>
      </c>
      <c r="C3198" s="3" t="s">
        <v>8052</v>
      </c>
      <c r="D3198" s="6">
        <v>5000</v>
      </c>
      <c r="E3198" s="8">
        <v>0</v>
      </c>
      <c r="F3198" t="s">
        <v>8220</v>
      </c>
      <c r="G3198" t="s">
        <v>8223</v>
      </c>
      <c r="H3198" t="s">
        <v>8245</v>
      </c>
      <c r="I3198">
        <v>1440690875</v>
      </c>
      <c r="J3198">
        <v>1438098875</v>
      </c>
      <c r="K3198" t="b">
        <v>0</v>
      </c>
      <c r="L3198">
        <v>0</v>
      </c>
      <c r="M3198" t="b">
        <v>0</v>
      </c>
      <c r="N3198" t="s">
        <v>8269</v>
      </c>
      <c r="O3198">
        <f t="shared" si="250"/>
        <v>0</v>
      </c>
      <c r="P3198">
        <f t="shared" si="251"/>
        <v>0</v>
      </c>
      <c r="Q3198" s="11" t="s">
        <v>8315</v>
      </c>
      <c r="R3198" t="s">
        <v>8316</v>
      </c>
      <c r="S3198" s="15">
        <f t="shared" si="252"/>
        <v>42213.662905092591</v>
      </c>
      <c r="T3198" s="15">
        <f t="shared" si="253"/>
        <v>42243.662905092591</v>
      </c>
      <c r="U3198">
        <f t="shared" si="254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1" t="s">
        <v>8315</v>
      </c>
      <c r="R3199" t="s">
        <v>8357</v>
      </c>
      <c r="S3199" s="15">
        <f t="shared" si="252"/>
        <v>42009.493263888886</v>
      </c>
      <c r="T3199" s="15">
        <f t="shared" si="253"/>
        <v>42039.493263888886</v>
      </c>
      <c r="U3199">
        <f t="shared" si="254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1" t="s">
        <v>8315</v>
      </c>
      <c r="R3200" t="s">
        <v>8357</v>
      </c>
      <c r="S3200" s="15">
        <f t="shared" si="252"/>
        <v>42013.424502314811</v>
      </c>
      <c r="T3200" s="15">
        <f t="shared" si="253"/>
        <v>42051.424502314811</v>
      </c>
      <c r="U3200">
        <f t="shared" si="254"/>
        <v>2015</v>
      </c>
    </row>
    <row r="3201" spans="1:21" ht="48" x14ac:dyDescent="0.2">
      <c r="A3201">
        <v>3945</v>
      </c>
      <c r="B3201" s="3" t="s">
        <v>3942</v>
      </c>
      <c r="C3201" s="3" t="s">
        <v>8053</v>
      </c>
      <c r="D3201" s="6">
        <v>2000</v>
      </c>
      <c r="E3201" s="8">
        <v>5</v>
      </c>
      <c r="F3201" t="s">
        <v>8220</v>
      </c>
      <c r="G3201" t="s">
        <v>8223</v>
      </c>
      <c r="H3201" t="s">
        <v>8245</v>
      </c>
      <c r="I3201">
        <v>1431717268</v>
      </c>
      <c r="J3201">
        <v>1429125268</v>
      </c>
      <c r="K3201" t="b">
        <v>0</v>
      </c>
      <c r="L3201">
        <v>1</v>
      </c>
      <c r="M3201" t="b">
        <v>0</v>
      </c>
      <c r="N3201" t="s">
        <v>8269</v>
      </c>
      <c r="O3201">
        <f t="shared" si="250"/>
        <v>0</v>
      </c>
      <c r="P3201">
        <f t="shared" si="251"/>
        <v>5</v>
      </c>
      <c r="Q3201" s="11" t="s">
        <v>8315</v>
      </c>
      <c r="R3201" t="s">
        <v>8316</v>
      </c>
      <c r="S3201" s="15">
        <f t="shared" si="252"/>
        <v>42109.801712962959</v>
      </c>
      <c r="T3201" s="15">
        <f t="shared" si="253"/>
        <v>42139.801712962959</v>
      </c>
      <c r="U3201">
        <f t="shared" si="254"/>
        <v>2015</v>
      </c>
    </row>
    <row r="3202" spans="1:21" ht="32" x14ac:dyDescent="0.2">
      <c r="A3202">
        <v>3946</v>
      </c>
      <c r="B3202" s="3" t="s">
        <v>3943</v>
      </c>
      <c r="C3202" s="3" t="s">
        <v>8054</v>
      </c>
      <c r="D3202" s="6">
        <v>6000</v>
      </c>
      <c r="E3202" s="8">
        <v>195</v>
      </c>
      <c r="F3202" t="s">
        <v>8220</v>
      </c>
      <c r="G3202" t="s">
        <v>8223</v>
      </c>
      <c r="H3202" t="s">
        <v>8245</v>
      </c>
      <c r="I3202">
        <v>1425110400</v>
      </c>
      <c r="J3202">
        <v>1422388822</v>
      </c>
      <c r="K3202" t="b">
        <v>0</v>
      </c>
      <c r="L3202">
        <v>5</v>
      </c>
      <c r="M3202" t="b">
        <v>0</v>
      </c>
      <c r="N3202" t="s">
        <v>8269</v>
      </c>
      <c r="O3202">
        <f t="shared" si="250"/>
        <v>3</v>
      </c>
      <c r="P3202">
        <f t="shared" si="251"/>
        <v>39</v>
      </c>
      <c r="Q3202" s="11" t="s">
        <v>8315</v>
      </c>
      <c r="R3202" t="s">
        <v>8316</v>
      </c>
      <c r="S3202" s="15">
        <f t="shared" si="252"/>
        <v>42031.833587962959</v>
      </c>
      <c r="T3202" s="15">
        <f t="shared" si="253"/>
        <v>42063.333333333328</v>
      </c>
      <c r="U3202">
        <f t="shared" si="254"/>
        <v>2015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si="254"/>
        <v>2014</v>
      </c>
    </row>
    <row r="3204" spans="1:21" ht="48" x14ac:dyDescent="0.2">
      <c r="A3204">
        <v>3947</v>
      </c>
      <c r="B3204" s="3" t="s">
        <v>3944</v>
      </c>
      <c r="C3204" s="3" t="s">
        <v>8055</v>
      </c>
      <c r="D3204" s="6">
        <v>3000</v>
      </c>
      <c r="E3204" s="8">
        <v>101</v>
      </c>
      <c r="F3204" t="s">
        <v>8220</v>
      </c>
      <c r="G3204" t="s">
        <v>8223</v>
      </c>
      <c r="H3204" t="s">
        <v>8245</v>
      </c>
      <c r="I3204">
        <v>1475378744</v>
      </c>
      <c r="J3204">
        <v>1472786744</v>
      </c>
      <c r="K3204" t="b">
        <v>0</v>
      </c>
      <c r="L3204">
        <v>2</v>
      </c>
      <c r="M3204" t="b">
        <v>0</v>
      </c>
      <c r="N3204" t="s">
        <v>8269</v>
      </c>
      <c r="O3204">
        <f t="shared" si="250"/>
        <v>3</v>
      </c>
      <c r="P3204">
        <f t="shared" si="251"/>
        <v>50.5</v>
      </c>
      <c r="Q3204" s="11" t="s">
        <v>8315</v>
      </c>
      <c r="R3204" t="s">
        <v>8316</v>
      </c>
      <c r="S3204" s="15">
        <f t="shared" si="252"/>
        <v>42615.142870370371</v>
      </c>
      <c r="T3204" s="15">
        <f t="shared" si="253"/>
        <v>42645.142870370371</v>
      </c>
      <c r="U3204">
        <f t="shared" si="254"/>
        <v>2016</v>
      </c>
    </row>
    <row r="3205" spans="1:21" ht="48" x14ac:dyDescent="0.2">
      <c r="A3205">
        <v>3950</v>
      </c>
      <c r="B3205" s="3" t="s">
        <v>3947</v>
      </c>
      <c r="C3205" s="3" t="s">
        <v>8058</v>
      </c>
      <c r="D3205" s="6">
        <v>4000</v>
      </c>
      <c r="E3205" s="8">
        <v>25</v>
      </c>
      <c r="F3205" t="s">
        <v>8220</v>
      </c>
      <c r="G3205" t="s">
        <v>8223</v>
      </c>
      <c r="H3205" t="s">
        <v>8245</v>
      </c>
      <c r="I3205">
        <v>1460140500</v>
      </c>
      <c r="J3205">
        <v>1457628680</v>
      </c>
      <c r="K3205" t="b">
        <v>0</v>
      </c>
      <c r="L3205">
        <v>1</v>
      </c>
      <c r="M3205" t="b">
        <v>0</v>
      </c>
      <c r="N3205" t="s">
        <v>8269</v>
      </c>
      <c r="O3205">
        <f t="shared" si="250"/>
        <v>1</v>
      </c>
      <c r="P3205">
        <f t="shared" si="251"/>
        <v>25</v>
      </c>
      <c r="Q3205" s="11" t="s">
        <v>8315</v>
      </c>
      <c r="R3205" t="s">
        <v>8316</v>
      </c>
      <c r="S3205" s="15">
        <f t="shared" si="252"/>
        <v>42439.702314814815</v>
      </c>
      <c r="T3205" s="15">
        <f t="shared" si="253"/>
        <v>42468.774305555555</v>
      </c>
      <c r="U3205">
        <f t="shared" si="254"/>
        <v>2016</v>
      </c>
    </row>
    <row r="3206" spans="1:21" ht="48" x14ac:dyDescent="0.2">
      <c r="A3206">
        <v>3952</v>
      </c>
      <c r="B3206" s="3" t="s">
        <v>3949</v>
      </c>
      <c r="C3206" s="3" t="s">
        <v>8059</v>
      </c>
      <c r="D3206" s="6">
        <v>26000</v>
      </c>
      <c r="E3206" s="8">
        <v>25</v>
      </c>
      <c r="F3206" t="s">
        <v>8220</v>
      </c>
      <c r="G3206" t="s">
        <v>8223</v>
      </c>
      <c r="H3206" t="s">
        <v>8245</v>
      </c>
      <c r="I3206">
        <v>1445885890</v>
      </c>
      <c r="J3206">
        <v>1440701890</v>
      </c>
      <c r="K3206" t="b">
        <v>0</v>
      </c>
      <c r="L3206">
        <v>1</v>
      </c>
      <c r="M3206" t="b">
        <v>0</v>
      </c>
      <c r="N3206" t="s">
        <v>8269</v>
      </c>
      <c r="O3206">
        <f t="shared" si="250"/>
        <v>0</v>
      </c>
      <c r="P3206">
        <f t="shared" si="251"/>
        <v>25</v>
      </c>
      <c r="Q3206" s="11" t="s">
        <v>8315</v>
      </c>
      <c r="R3206" t="s">
        <v>8316</v>
      </c>
      <c r="S3206" s="15">
        <f t="shared" si="252"/>
        <v>42243.790393518517</v>
      </c>
      <c r="T3206" s="15">
        <f t="shared" si="253"/>
        <v>42303.790393518517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3953</v>
      </c>
      <c r="B3208" s="3" t="s">
        <v>3950</v>
      </c>
      <c r="C3208" s="3" t="s">
        <v>8060</v>
      </c>
      <c r="D3208" s="6">
        <v>17600</v>
      </c>
      <c r="E3208" s="8">
        <v>0</v>
      </c>
      <c r="F3208" t="s">
        <v>8220</v>
      </c>
      <c r="G3208" t="s">
        <v>8223</v>
      </c>
      <c r="H3208" t="s">
        <v>8245</v>
      </c>
      <c r="I3208">
        <v>1469834940</v>
      </c>
      <c r="J3208">
        <v>1467162586</v>
      </c>
      <c r="K3208" t="b">
        <v>0</v>
      </c>
      <c r="L3208">
        <v>0</v>
      </c>
      <c r="M3208" t="b">
        <v>0</v>
      </c>
      <c r="N3208" t="s">
        <v>8269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8316</v>
      </c>
      <c r="S3208" s="15">
        <f t="shared" si="252"/>
        <v>42550.048449074078</v>
      </c>
      <c r="T3208" s="15">
        <f t="shared" si="253"/>
        <v>42580.978472222225</v>
      </c>
      <c r="U3208">
        <f t="shared" si="254"/>
        <v>2016</v>
      </c>
    </row>
    <row r="3209" spans="1:21" ht="48" x14ac:dyDescent="0.2">
      <c r="A3209">
        <v>3955</v>
      </c>
      <c r="B3209" s="3" t="s">
        <v>3952</v>
      </c>
      <c r="C3209" s="3" t="s">
        <v>8062</v>
      </c>
      <c r="D3209" s="6">
        <v>1750</v>
      </c>
      <c r="E3209" s="8">
        <v>425</v>
      </c>
      <c r="F3209" t="s">
        <v>8220</v>
      </c>
      <c r="G3209" t="s">
        <v>8223</v>
      </c>
      <c r="H3209" t="s">
        <v>8245</v>
      </c>
      <c r="I3209">
        <v>1448745741</v>
      </c>
      <c r="J3209">
        <v>1446150141</v>
      </c>
      <c r="K3209" t="b">
        <v>0</v>
      </c>
      <c r="L3209">
        <v>8</v>
      </c>
      <c r="M3209" t="b">
        <v>0</v>
      </c>
      <c r="N3209" t="s">
        <v>8269</v>
      </c>
      <c r="O3209">
        <f t="shared" si="250"/>
        <v>24</v>
      </c>
      <c r="P3209">
        <f t="shared" si="251"/>
        <v>53.13</v>
      </c>
      <c r="Q3209" s="11" t="s">
        <v>8315</v>
      </c>
      <c r="R3209" t="s">
        <v>8316</v>
      </c>
      <c r="S3209" s="15">
        <f t="shared" si="252"/>
        <v>42306.848854166667</v>
      </c>
      <c r="T3209" s="15">
        <f t="shared" si="253"/>
        <v>42336.890520833331</v>
      </c>
      <c r="U3209">
        <f t="shared" si="254"/>
        <v>2015</v>
      </c>
    </row>
    <row r="3210" spans="1:21" ht="48" x14ac:dyDescent="0.2">
      <c r="A3210">
        <v>3956</v>
      </c>
      <c r="B3210" s="3" t="s">
        <v>3953</v>
      </c>
      <c r="C3210" s="3" t="s">
        <v>8063</v>
      </c>
      <c r="D3210" s="6">
        <v>5500</v>
      </c>
      <c r="E3210" s="8">
        <v>0</v>
      </c>
      <c r="F3210" t="s">
        <v>8220</v>
      </c>
      <c r="G3210" t="s">
        <v>8223</v>
      </c>
      <c r="H3210" t="s">
        <v>8245</v>
      </c>
      <c r="I3210">
        <v>1461543600</v>
      </c>
      <c r="J3210">
        <v>1459203727</v>
      </c>
      <c r="K3210" t="b">
        <v>0</v>
      </c>
      <c r="L3210">
        <v>0</v>
      </c>
      <c r="M3210" t="b">
        <v>0</v>
      </c>
      <c r="N3210" t="s">
        <v>8269</v>
      </c>
      <c r="O3210">
        <f t="shared" si="250"/>
        <v>0</v>
      </c>
      <c r="P3210">
        <f t="shared" si="251"/>
        <v>0</v>
      </c>
      <c r="Q3210" s="11" t="s">
        <v>8315</v>
      </c>
      <c r="R3210" t="s">
        <v>8316</v>
      </c>
      <c r="S3210" s="15">
        <f t="shared" si="252"/>
        <v>42457.932025462964</v>
      </c>
      <c r="T3210" s="15">
        <f t="shared" si="253"/>
        <v>42485.013888888891</v>
      </c>
      <c r="U3210">
        <f t="shared" si="254"/>
        <v>2016</v>
      </c>
    </row>
    <row r="3211" spans="1:21" ht="48" x14ac:dyDescent="0.2">
      <c r="A3211">
        <v>3957</v>
      </c>
      <c r="B3211" s="3" t="s">
        <v>3954</v>
      </c>
      <c r="C3211" s="3" t="s">
        <v>8064</v>
      </c>
      <c r="D3211" s="6">
        <v>28000</v>
      </c>
      <c r="E3211" s="8">
        <v>7</v>
      </c>
      <c r="F3211" t="s">
        <v>8220</v>
      </c>
      <c r="G3211" t="s">
        <v>8223</v>
      </c>
      <c r="H3211" t="s">
        <v>8245</v>
      </c>
      <c r="I3211">
        <v>1468020354</v>
      </c>
      <c r="J3211">
        <v>1464045954</v>
      </c>
      <c r="K3211" t="b">
        <v>0</v>
      </c>
      <c r="L3211">
        <v>1</v>
      </c>
      <c r="M3211" t="b">
        <v>0</v>
      </c>
      <c r="N3211" t="s">
        <v>8269</v>
      </c>
      <c r="O3211">
        <f t="shared" si="250"/>
        <v>0</v>
      </c>
      <c r="P3211">
        <f t="shared" si="251"/>
        <v>7</v>
      </c>
      <c r="Q3211" s="11" t="s">
        <v>8315</v>
      </c>
      <c r="R3211" t="s">
        <v>8316</v>
      </c>
      <c r="S3211" s="15">
        <f t="shared" si="252"/>
        <v>42513.976319444439</v>
      </c>
      <c r="T3211" s="15">
        <f t="shared" si="253"/>
        <v>42559.976319444439</v>
      </c>
      <c r="U3211">
        <f t="shared" si="254"/>
        <v>2016</v>
      </c>
    </row>
    <row r="3212" spans="1:21" ht="48" x14ac:dyDescent="0.2">
      <c r="A3212">
        <v>3958</v>
      </c>
      <c r="B3212" s="3" t="s">
        <v>3955</v>
      </c>
      <c r="C3212" s="3" t="s">
        <v>8065</v>
      </c>
      <c r="D3212" s="6">
        <v>2000</v>
      </c>
      <c r="E3212" s="8">
        <v>641</v>
      </c>
      <c r="F3212" t="s">
        <v>8220</v>
      </c>
      <c r="G3212" t="s">
        <v>8223</v>
      </c>
      <c r="H3212" t="s">
        <v>8245</v>
      </c>
      <c r="I3212">
        <v>1406988000</v>
      </c>
      <c r="J3212">
        <v>1403822912</v>
      </c>
      <c r="K3212" t="b">
        <v>0</v>
      </c>
      <c r="L3212">
        <v>16</v>
      </c>
      <c r="M3212" t="b">
        <v>0</v>
      </c>
      <c r="N3212" t="s">
        <v>8269</v>
      </c>
      <c r="O3212">
        <f t="shared" si="250"/>
        <v>32</v>
      </c>
      <c r="P3212">
        <f t="shared" si="251"/>
        <v>40.06</v>
      </c>
      <c r="Q3212" s="11" t="s">
        <v>8315</v>
      </c>
      <c r="R3212" t="s">
        <v>8316</v>
      </c>
      <c r="S3212" s="15">
        <f t="shared" si="252"/>
        <v>41816.950370370374</v>
      </c>
      <c r="T3212" s="15">
        <f t="shared" si="253"/>
        <v>41853.583333333336</v>
      </c>
      <c r="U3212">
        <f t="shared" si="254"/>
        <v>2014</v>
      </c>
    </row>
    <row r="3213" spans="1:21" ht="48" x14ac:dyDescent="0.2">
      <c r="A3213">
        <v>3959</v>
      </c>
      <c r="B3213" s="3" t="s">
        <v>3956</v>
      </c>
      <c r="C3213" s="3" t="s">
        <v>8066</v>
      </c>
      <c r="D3213" s="6">
        <v>1200</v>
      </c>
      <c r="E3213" s="8">
        <v>292</v>
      </c>
      <c r="F3213" t="s">
        <v>8220</v>
      </c>
      <c r="G3213" t="s">
        <v>8223</v>
      </c>
      <c r="H3213" t="s">
        <v>8245</v>
      </c>
      <c r="I3213">
        <v>1411930556</v>
      </c>
      <c r="J3213">
        <v>1409338556</v>
      </c>
      <c r="K3213" t="b">
        <v>0</v>
      </c>
      <c r="L3213">
        <v>12</v>
      </c>
      <c r="M3213" t="b">
        <v>0</v>
      </c>
      <c r="N3213" t="s">
        <v>8269</v>
      </c>
      <c r="O3213">
        <f t="shared" si="250"/>
        <v>24</v>
      </c>
      <c r="P3213">
        <f t="shared" si="251"/>
        <v>24.33</v>
      </c>
      <c r="Q3213" s="11" t="s">
        <v>8315</v>
      </c>
      <c r="R3213" t="s">
        <v>8316</v>
      </c>
      <c r="S3213" s="15">
        <f t="shared" si="252"/>
        <v>41880.788842592592</v>
      </c>
      <c r="T3213" s="15">
        <f t="shared" si="253"/>
        <v>41910.788842592592</v>
      </c>
      <c r="U3213">
        <f t="shared" si="254"/>
        <v>2014</v>
      </c>
    </row>
    <row r="3214" spans="1:21" ht="48" x14ac:dyDescent="0.2">
      <c r="A3214">
        <v>3960</v>
      </c>
      <c r="B3214" s="3" t="s">
        <v>3957</v>
      </c>
      <c r="C3214" s="3" t="s">
        <v>8067</v>
      </c>
      <c r="D3214" s="6">
        <v>3000</v>
      </c>
      <c r="E3214" s="8">
        <v>45</v>
      </c>
      <c r="F3214" t="s">
        <v>8220</v>
      </c>
      <c r="G3214" t="s">
        <v>8223</v>
      </c>
      <c r="H3214" t="s">
        <v>8245</v>
      </c>
      <c r="I3214">
        <v>1451852256</v>
      </c>
      <c r="J3214">
        <v>1449260256</v>
      </c>
      <c r="K3214" t="b">
        <v>0</v>
      </c>
      <c r="L3214">
        <v>4</v>
      </c>
      <c r="M3214" t="b">
        <v>0</v>
      </c>
      <c r="N3214" t="s">
        <v>8269</v>
      </c>
      <c r="O3214">
        <f t="shared" si="250"/>
        <v>2</v>
      </c>
      <c r="P3214">
        <f t="shared" si="251"/>
        <v>11.25</v>
      </c>
      <c r="Q3214" s="11" t="s">
        <v>8315</v>
      </c>
      <c r="R3214" t="s">
        <v>8316</v>
      </c>
      <c r="S3214" s="15">
        <f t="shared" si="252"/>
        <v>42342.845555555556</v>
      </c>
      <c r="T3214" s="15">
        <f t="shared" si="253"/>
        <v>42372.845555555556</v>
      </c>
      <c r="U3214">
        <f t="shared" si="254"/>
        <v>2015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48" x14ac:dyDescent="0.2">
      <c r="A3217">
        <v>3839</v>
      </c>
      <c r="B3217" s="3" t="s">
        <v>3836</v>
      </c>
      <c r="C3217" s="3" t="s">
        <v>7948</v>
      </c>
      <c r="D3217" s="6">
        <v>2000</v>
      </c>
      <c r="E3217" s="8">
        <v>2025</v>
      </c>
      <c r="F3217" t="s">
        <v>8218</v>
      </c>
      <c r="G3217" t="s">
        <v>8223</v>
      </c>
      <c r="H3217" t="s">
        <v>8245</v>
      </c>
      <c r="I3217">
        <v>1438226724</v>
      </c>
      <c r="J3217">
        <v>1433042724</v>
      </c>
      <c r="K3217" t="b">
        <v>0</v>
      </c>
      <c r="L3217">
        <v>32</v>
      </c>
      <c r="M3217" t="b">
        <v>1</v>
      </c>
      <c r="N3217" t="s">
        <v>8269</v>
      </c>
      <c r="O3217">
        <f t="shared" si="250"/>
        <v>101</v>
      </c>
      <c r="P3217">
        <f t="shared" si="251"/>
        <v>63.28</v>
      </c>
      <c r="Q3217" s="11" t="s">
        <v>8315</v>
      </c>
      <c r="R3217" t="s">
        <v>8316</v>
      </c>
      <c r="S3217" s="15">
        <f t="shared" si="252"/>
        <v>42155.142638888887</v>
      </c>
      <c r="T3217" s="15">
        <f t="shared" si="253"/>
        <v>42215.142638888887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8" x14ac:dyDescent="0.2">
      <c r="A3219">
        <v>3836</v>
      </c>
      <c r="B3219" s="3" t="s">
        <v>3833</v>
      </c>
      <c r="C3219" s="3" t="s">
        <v>7945</v>
      </c>
      <c r="D3219" s="6">
        <v>800</v>
      </c>
      <c r="E3219" s="8">
        <v>900</v>
      </c>
      <c r="F3219" t="s">
        <v>8218</v>
      </c>
      <c r="G3219" t="s">
        <v>8223</v>
      </c>
      <c r="H3219" t="s">
        <v>8245</v>
      </c>
      <c r="I3219">
        <v>1470197340</v>
      </c>
      <c r="J3219">
        <v>1467497652</v>
      </c>
      <c r="K3219" t="b">
        <v>0</v>
      </c>
      <c r="L3219">
        <v>14</v>
      </c>
      <c r="M3219" t="b">
        <v>1</v>
      </c>
      <c r="N3219" t="s">
        <v>8269</v>
      </c>
      <c r="O3219">
        <f t="shared" si="250"/>
        <v>113</v>
      </c>
      <c r="P3219">
        <f t="shared" si="251"/>
        <v>64.290000000000006</v>
      </c>
      <c r="Q3219" s="11" t="s">
        <v>8315</v>
      </c>
      <c r="R3219" t="s">
        <v>8316</v>
      </c>
      <c r="S3219" s="15">
        <f t="shared" si="252"/>
        <v>42553.926527777774</v>
      </c>
      <c r="T3219" s="15">
        <f t="shared" si="253"/>
        <v>42585.172916666663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8" x14ac:dyDescent="0.2">
      <c r="A3221">
        <v>3832</v>
      </c>
      <c r="B3221" s="3" t="s">
        <v>3829</v>
      </c>
      <c r="C3221" s="3" t="s">
        <v>7941</v>
      </c>
      <c r="D3221" s="6">
        <v>1200</v>
      </c>
      <c r="E3221" s="8">
        <v>1256</v>
      </c>
      <c r="F3221" t="s">
        <v>8218</v>
      </c>
      <c r="G3221" t="s">
        <v>8223</v>
      </c>
      <c r="H3221" t="s">
        <v>8245</v>
      </c>
      <c r="I3221">
        <v>1455936335</v>
      </c>
      <c r="J3221">
        <v>1452048335</v>
      </c>
      <c r="K3221" t="b">
        <v>0</v>
      </c>
      <c r="L3221">
        <v>9</v>
      </c>
      <c r="M3221" t="b">
        <v>1</v>
      </c>
      <c r="N3221" t="s">
        <v>8269</v>
      </c>
      <c r="O3221">
        <f t="shared" si="250"/>
        <v>105</v>
      </c>
      <c r="P3221">
        <f t="shared" si="251"/>
        <v>139.56</v>
      </c>
      <c r="Q3221" s="11" t="s">
        <v>8315</v>
      </c>
      <c r="R3221" t="s">
        <v>8316</v>
      </c>
      <c r="S3221" s="15">
        <f t="shared" si="252"/>
        <v>42375.114988425921</v>
      </c>
      <c r="T3221" s="15">
        <f t="shared" si="253"/>
        <v>42420.114988425921</v>
      </c>
      <c r="U3221">
        <f t="shared" si="254"/>
        <v>2016</v>
      </c>
    </row>
    <row r="3222" spans="1:21" ht="48" x14ac:dyDescent="0.2">
      <c r="A3222">
        <v>3831</v>
      </c>
      <c r="B3222" s="3" t="s">
        <v>3828</v>
      </c>
      <c r="C3222" s="3" t="s">
        <v>7940</v>
      </c>
      <c r="D3222" s="6">
        <v>500</v>
      </c>
      <c r="E3222" s="8">
        <v>530.11</v>
      </c>
      <c r="F3222" t="s">
        <v>8218</v>
      </c>
      <c r="G3222" t="s">
        <v>8223</v>
      </c>
      <c r="H3222" t="s">
        <v>8245</v>
      </c>
      <c r="I3222">
        <v>1415222545</v>
      </c>
      <c r="J3222">
        <v>1413404545</v>
      </c>
      <c r="K3222" t="b">
        <v>0</v>
      </c>
      <c r="L3222">
        <v>9</v>
      </c>
      <c r="M3222" t="b">
        <v>1</v>
      </c>
      <c r="N3222" t="s">
        <v>8269</v>
      </c>
      <c r="O3222">
        <f t="shared" si="250"/>
        <v>106</v>
      </c>
      <c r="P3222">
        <f t="shared" si="251"/>
        <v>58.9</v>
      </c>
      <c r="Q3222" s="11" t="s">
        <v>8315</v>
      </c>
      <c r="R3222" t="s">
        <v>8316</v>
      </c>
      <c r="S3222" s="15">
        <f t="shared" si="252"/>
        <v>41927.848900462966</v>
      </c>
      <c r="T3222" s="15">
        <f t="shared" si="253"/>
        <v>41948.890567129631</v>
      </c>
      <c r="U3222">
        <f t="shared" si="254"/>
        <v>2014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8" x14ac:dyDescent="0.2">
      <c r="A3224">
        <v>3830</v>
      </c>
      <c r="B3224" s="3" t="s">
        <v>3827</v>
      </c>
      <c r="C3224" s="3" t="s">
        <v>7939</v>
      </c>
      <c r="D3224" s="6">
        <v>100</v>
      </c>
      <c r="E3224" s="8">
        <v>225</v>
      </c>
      <c r="F3224" t="s">
        <v>8218</v>
      </c>
      <c r="G3224" t="s">
        <v>8223</v>
      </c>
      <c r="H3224" t="s">
        <v>8245</v>
      </c>
      <c r="I3224">
        <v>1464371211</v>
      </c>
      <c r="J3224">
        <v>1463161611</v>
      </c>
      <c r="K3224" t="b">
        <v>0</v>
      </c>
      <c r="L3224">
        <v>3</v>
      </c>
      <c r="M3224" t="b">
        <v>1</v>
      </c>
      <c r="N3224" t="s">
        <v>8269</v>
      </c>
      <c r="O3224">
        <f t="shared" si="250"/>
        <v>225</v>
      </c>
      <c r="P3224">
        <f t="shared" si="251"/>
        <v>75</v>
      </c>
      <c r="Q3224" s="11" t="s">
        <v>8315</v>
      </c>
      <c r="R3224" t="s">
        <v>8316</v>
      </c>
      <c r="S3224" s="15">
        <f t="shared" si="252"/>
        <v>42503.740868055553</v>
      </c>
      <c r="T3224" s="15">
        <f t="shared" si="253"/>
        <v>42517.740868055553</v>
      </c>
      <c r="U3224">
        <f t="shared" si="254"/>
        <v>2016</v>
      </c>
    </row>
    <row r="3225" spans="1:21" ht="48" x14ac:dyDescent="0.2">
      <c r="A3225">
        <v>3829</v>
      </c>
      <c r="B3225" s="3" t="s">
        <v>3826</v>
      </c>
      <c r="C3225" s="3" t="s">
        <v>7938</v>
      </c>
      <c r="D3225" s="6">
        <v>500</v>
      </c>
      <c r="E3225" s="8">
        <v>501</v>
      </c>
      <c r="F3225" t="s">
        <v>8218</v>
      </c>
      <c r="G3225" t="s">
        <v>8223</v>
      </c>
      <c r="H3225" t="s">
        <v>8245</v>
      </c>
      <c r="I3225">
        <v>1472676371</v>
      </c>
      <c r="J3225">
        <v>1470948371</v>
      </c>
      <c r="K3225" t="b">
        <v>0</v>
      </c>
      <c r="L3225">
        <v>8</v>
      </c>
      <c r="M3225" t="b">
        <v>1</v>
      </c>
      <c r="N3225" t="s">
        <v>8269</v>
      </c>
      <c r="O3225">
        <f t="shared" si="250"/>
        <v>100</v>
      </c>
      <c r="P3225">
        <f t="shared" si="251"/>
        <v>62.63</v>
      </c>
      <c r="Q3225" s="11" t="s">
        <v>8315</v>
      </c>
      <c r="R3225" t="s">
        <v>8316</v>
      </c>
      <c r="S3225" s="15">
        <f t="shared" si="252"/>
        <v>42593.865405092598</v>
      </c>
      <c r="T3225" s="15">
        <f t="shared" si="253"/>
        <v>42613.865405092598</v>
      </c>
      <c r="U3225">
        <f t="shared" si="254"/>
        <v>2016</v>
      </c>
    </row>
    <row r="3226" spans="1:21" ht="48" x14ac:dyDescent="0.2">
      <c r="A3226">
        <v>3828</v>
      </c>
      <c r="B3226" s="3" t="s">
        <v>3825</v>
      </c>
      <c r="C3226" s="3" t="s">
        <v>7937</v>
      </c>
      <c r="D3226" s="6">
        <v>5000</v>
      </c>
      <c r="E3226" s="8">
        <v>5000</v>
      </c>
      <c r="F3226" t="s">
        <v>8218</v>
      </c>
      <c r="G3226" t="s">
        <v>8223</v>
      </c>
      <c r="H3226" t="s">
        <v>8245</v>
      </c>
      <c r="I3226">
        <v>1420033187</v>
      </c>
      <c r="J3226">
        <v>1414845587</v>
      </c>
      <c r="K3226" t="b">
        <v>0</v>
      </c>
      <c r="L3226">
        <v>28</v>
      </c>
      <c r="M3226" t="b">
        <v>1</v>
      </c>
      <c r="N3226" t="s">
        <v>8269</v>
      </c>
      <c r="O3226">
        <f t="shared" si="250"/>
        <v>100</v>
      </c>
      <c r="P3226">
        <f t="shared" si="251"/>
        <v>178.57</v>
      </c>
      <c r="Q3226" s="11" t="s">
        <v>8315</v>
      </c>
      <c r="R3226" t="s">
        <v>8316</v>
      </c>
      <c r="S3226" s="15">
        <f t="shared" si="252"/>
        <v>41944.527627314819</v>
      </c>
      <c r="T3226" s="15">
        <f t="shared" si="253"/>
        <v>42004.569293981483</v>
      </c>
      <c r="U3226">
        <f t="shared" si="254"/>
        <v>2014</v>
      </c>
    </row>
    <row r="3227" spans="1:21" ht="48" x14ac:dyDescent="0.2">
      <c r="A3227">
        <v>3825</v>
      </c>
      <c r="B3227" s="3" t="s">
        <v>3822</v>
      </c>
      <c r="C3227" s="3" t="s">
        <v>7934</v>
      </c>
      <c r="D3227" s="6">
        <v>5000</v>
      </c>
      <c r="E3227" s="8">
        <v>5271</v>
      </c>
      <c r="F3227" t="s">
        <v>8218</v>
      </c>
      <c r="G3227" t="s">
        <v>8223</v>
      </c>
      <c r="H3227" t="s">
        <v>8245</v>
      </c>
      <c r="I3227">
        <v>1434505214</v>
      </c>
      <c r="J3227">
        <v>1432690814</v>
      </c>
      <c r="K3227" t="b">
        <v>0</v>
      </c>
      <c r="L3227">
        <v>49</v>
      </c>
      <c r="M3227" t="b">
        <v>1</v>
      </c>
      <c r="N3227" t="s">
        <v>8269</v>
      </c>
      <c r="O3227">
        <f t="shared" si="250"/>
        <v>105</v>
      </c>
      <c r="P3227">
        <f t="shared" si="251"/>
        <v>107.57</v>
      </c>
      <c r="Q3227" s="11" t="s">
        <v>8315</v>
      </c>
      <c r="R3227" t="s">
        <v>8316</v>
      </c>
      <c r="S3227" s="15">
        <f t="shared" si="252"/>
        <v>42151.069606481484</v>
      </c>
      <c r="T3227" s="15">
        <f t="shared" si="253"/>
        <v>42172.069606481484</v>
      </c>
      <c r="U3227">
        <f t="shared" si="254"/>
        <v>2015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48" x14ac:dyDescent="0.2">
      <c r="A3230">
        <v>3823</v>
      </c>
      <c r="B3230" s="3" t="s">
        <v>3820</v>
      </c>
      <c r="C3230" s="3" t="s">
        <v>7932</v>
      </c>
      <c r="D3230" s="6">
        <v>2500</v>
      </c>
      <c r="E3230" s="8">
        <v>2650</v>
      </c>
      <c r="F3230" t="s">
        <v>8218</v>
      </c>
      <c r="G3230" t="s">
        <v>8223</v>
      </c>
      <c r="H3230" t="s">
        <v>8245</v>
      </c>
      <c r="I3230">
        <v>1437364740</v>
      </c>
      <c r="J3230">
        <v>1434405044</v>
      </c>
      <c r="K3230" t="b">
        <v>0</v>
      </c>
      <c r="L3230">
        <v>41</v>
      </c>
      <c r="M3230" t="b">
        <v>1</v>
      </c>
      <c r="N3230" t="s">
        <v>8269</v>
      </c>
      <c r="O3230">
        <f t="shared" si="250"/>
        <v>106</v>
      </c>
      <c r="P3230">
        <f t="shared" si="251"/>
        <v>64.63</v>
      </c>
      <c r="Q3230" s="11" t="s">
        <v>8315</v>
      </c>
      <c r="R3230" t="s">
        <v>8316</v>
      </c>
      <c r="S3230" s="15">
        <f t="shared" si="252"/>
        <v>42170.910231481481</v>
      </c>
      <c r="T3230" s="15">
        <f t="shared" si="253"/>
        <v>42205.165972222225</v>
      </c>
      <c r="U3230">
        <f t="shared" si="254"/>
        <v>2015</v>
      </c>
    </row>
    <row r="3231" spans="1:21" ht="48" x14ac:dyDescent="0.2">
      <c r="A3231">
        <v>3821</v>
      </c>
      <c r="B3231" s="3" t="s">
        <v>3818</v>
      </c>
      <c r="C3231" s="3" t="s">
        <v>7930</v>
      </c>
      <c r="D3231" s="6">
        <v>3500</v>
      </c>
      <c r="E3231" s="8">
        <v>3659</v>
      </c>
      <c r="F3231" t="s">
        <v>8218</v>
      </c>
      <c r="G3231" t="s">
        <v>8223</v>
      </c>
      <c r="H3231" t="s">
        <v>8245</v>
      </c>
      <c r="I3231">
        <v>1451881207</v>
      </c>
      <c r="J3231">
        <v>1449116407</v>
      </c>
      <c r="K3231" t="b">
        <v>0</v>
      </c>
      <c r="L3231">
        <v>46</v>
      </c>
      <c r="M3231" t="b">
        <v>1</v>
      </c>
      <c r="N3231" t="s">
        <v>8269</v>
      </c>
      <c r="O3231">
        <f t="shared" si="250"/>
        <v>105</v>
      </c>
      <c r="P3231">
        <f t="shared" si="251"/>
        <v>79.540000000000006</v>
      </c>
      <c r="Q3231" s="11" t="s">
        <v>8315</v>
      </c>
      <c r="R3231" t="s">
        <v>8316</v>
      </c>
      <c r="S3231" s="15">
        <f t="shared" si="252"/>
        <v>42341.180636574078</v>
      </c>
      <c r="T3231" s="15">
        <f t="shared" si="253"/>
        <v>42373.180636574078</v>
      </c>
      <c r="U3231">
        <f t="shared" si="254"/>
        <v>2015</v>
      </c>
    </row>
    <row r="3232" spans="1:21" ht="32" x14ac:dyDescent="0.2">
      <c r="A3232">
        <v>3819</v>
      </c>
      <c r="B3232" s="3" t="s">
        <v>3816</v>
      </c>
      <c r="C3232" s="3" t="s">
        <v>7817</v>
      </c>
      <c r="D3232" s="6">
        <v>1000</v>
      </c>
      <c r="E3232" s="8">
        <v>1064</v>
      </c>
      <c r="F3232" t="s">
        <v>8218</v>
      </c>
      <c r="G3232" t="s">
        <v>8223</v>
      </c>
      <c r="H3232" t="s">
        <v>8245</v>
      </c>
      <c r="I3232">
        <v>1437166920</v>
      </c>
      <c r="J3232">
        <v>1435554104</v>
      </c>
      <c r="K3232" t="b">
        <v>0</v>
      </c>
      <c r="L3232">
        <v>26</v>
      </c>
      <c r="M3232" t="b">
        <v>1</v>
      </c>
      <c r="N3232" t="s">
        <v>8269</v>
      </c>
      <c r="O3232">
        <f t="shared" si="250"/>
        <v>106</v>
      </c>
      <c r="P3232">
        <f t="shared" si="251"/>
        <v>40.92</v>
      </c>
      <c r="Q3232" s="11" t="s">
        <v>8315</v>
      </c>
      <c r="R3232" t="s">
        <v>8316</v>
      </c>
      <c r="S3232" s="15">
        <f t="shared" si="252"/>
        <v>42184.209537037037</v>
      </c>
      <c r="T3232" s="15">
        <f t="shared" si="253"/>
        <v>42202.876388888893</v>
      </c>
      <c r="U3232">
        <f t="shared" si="254"/>
        <v>2015</v>
      </c>
    </row>
    <row r="3233" spans="1:21" ht="48" x14ac:dyDescent="0.2">
      <c r="A3233">
        <v>3818</v>
      </c>
      <c r="B3233" s="3" t="s">
        <v>3815</v>
      </c>
      <c r="C3233" s="3" t="s">
        <v>7928</v>
      </c>
      <c r="D3233" s="6">
        <v>250</v>
      </c>
      <c r="E3233" s="8">
        <v>570</v>
      </c>
      <c r="F3233" t="s">
        <v>8218</v>
      </c>
      <c r="G3233" t="s">
        <v>8223</v>
      </c>
      <c r="H3233" t="s">
        <v>8245</v>
      </c>
      <c r="I3233">
        <v>1426187582</v>
      </c>
      <c r="J3233">
        <v>1423599182</v>
      </c>
      <c r="K3233" t="b">
        <v>0</v>
      </c>
      <c r="L3233">
        <v>10</v>
      </c>
      <c r="M3233" t="b">
        <v>1</v>
      </c>
      <c r="N3233" t="s">
        <v>8269</v>
      </c>
      <c r="O3233">
        <f t="shared" si="250"/>
        <v>228</v>
      </c>
      <c r="P3233">
        <f t="shared" si="251"/>
        <v>57</v>
      </c>
      <c r="Q3233" s="11" t="s">
        <v>8315</v>
      </c>
      <c r="R3233" t="s">
        <v>8316</v>
      </c>
      <c r="S3233" s="15">
        <f t="shared" si="252"/>
        <v>42045.84238425926</v>
      </c>
      <c r="T3233" s="15">
        <f t="shared" si="253"/>
        <v>42075.800717592589</v>
      </c>
      <c r="U3233">
        <f t="shared" si="254"/>
        <v>2015</v>
      </c>
    </row>
    <row r="3234" spans="1:21" ht="48" x14ac:dyDescent="0.2">
      <c r="A3234">
        <v>3817</v>
      </c>
      <c r="B3234" s="3" t="s">
        <v>3814</v>
      </c>
      <c r="C3234" s="3" t="s">
        <v>7927</v>
      </c>
      <c r="D3234" s="6">
        <v>2000</v>
      </c>
      <c r="E3234" s="8">
        <v>2145</v>
      </c>
      <c r="F3234" t="s">
        <v>8218</v>
      </c>
      <c r="G3234" t="s">
        <v>8223</v>
      </c>
      <c r="H3234" t="s">
        <v>8245</v>
      </c>
      <c r="I3234">
        <v>1445659140</v>
      </c>
      <c r="J3234">
        <v>1444236216</v>
      </c>
      <c r="K3234" t="b">
        <v>0</v>
      </c>
      <c r="L3234">
        <v>20</v>
      </c>
      <c r="M3234" t="b">
        <v>1</v>
      </c>
      <c r="N3234" t="s">
        <v>8269</v>
      </c>
      <c r="O3234">
        <f t="shared" ref="O3234:O3297" si="255">ROUND(E3234/D3234*100,0)</f>
        <v>107</v>
      </c>
      <c r="P3234">
        <f t="shared" ref="P3234:P3297" si="256">IFERROR(ROUND(E3234/L3234,2),0)</f>
        <v>107.25</v>
      </c>
      <c r="Q3234" s="11" t="s">
        <v>8315</v>
      </c>
      <c r="R3234" t="s">
        <v>8316</v>
      </c>
      <c r="S3234" s="15">
        <f t="shared" ref="S3234:S3297" si="257">(((J3234/60)/60)/24)+DATE(1970,1,1)</f>
        <v>42284.69694444444</v>
      </c>
      <c r="T3234" s="15">
        <f t="shared" ref="T3234:T3297" si="258">(((I3234/60)/60)/24)+DATE(1970,1,1)</f>
        <v>42301.165972222225</v>
      </c>
      <c r="U3234">
        <f t="shared" ref="U3234:U3297" si="259">YEAR(S:S)</f>
        <v>2015</v>
      </c>
    </row>
    <row r="3235" spans="1:21" ht="64" x14ac:dyDescent="0.2">
      <c r="A3235">
        <v>3816</v>
      </c>
      <c r="B3235" s="3" t="s">
        <v>3813</v>
      </c>
      <c r="C3235" s="3" t="s">
        <v>7926</v>
      </c>
      <c r="D3235" s="6">
        <v>1500</v>
      </c>
      <c r="E3235" s="8">
        <v>1788.57</v>
      </c>
      <c r="F3235" t="s">
        <v>8218</v>
      </c>
      <c r="G3235" t="s">
        <v>8223</v>
      </c>
      <c r="H3235" t="s">
        <v>8245</v>
      </c>
      <c r="I3235">
        <v>1405614823</v>
      </c>
      <c r="J3235">
        <v>1403022823</v>
      </c>
      <c r="K3235" t="b">
        <v>0</v>
      </c>
      <c r="L3235">
        <v>37</v>
      </c>
      <c r="M3235" t="b">
        <v>1</v>
      </c>
      <c r="N3235" t="s">
        <v>8269</v>
      </c>
      <c r="O3235">
        <f t="shared" si="255"/>
        <v>119</v>
      </c>
      <c r="P3235">
        <f t="shared" si="256"/>
        <v>48.34</v>
      </c>
      <c r="Q3235" s="11" t="s">
        <v>8315</v>
      </c>
      <c r="R3235" t="s">
        <v>8316</v>
      </c>
      <c r="S3235" s="15">
        <f t="shared" si="257"/>
        <v>41807.690081018518</v>
      </c>
      <c r="T3235" s="15">
        <f t="shared" si="258"/>
        <v>41837.690081018518</v>
      </c>
      <c r="U3235">
        <f t="shared" si="259"/>
        <v>2014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5"/>
        <v>100</v>
      </c>
      <c r="P3236">
        <f t="shared" si="256"/>
        <v>34.92</v>
      </c>
      <c r="Q3236" s="11" t="s">
        <v>8315</v>
      </c>
      <c r="R3236" t="s">
        <v>8316</v>
      </c>
      <c r="S3236" s="15">
        <f t="shared" si="257"/>
        <v>42734.789444444439</v>
      </c>
      <c r="T3236" s="15">
        <f t="shared" si="258"/>
        <v>42767.979861111111</v>
      </c>
      <c r="U3236">
        <f t="shared" si="259"/>
        <v>2016</v>
      </c>
    </row>
    <row r="3237" spans="1:21" ht="48" x14ac:dyDescent="0.2">
      <c r="A3237">
        <v>3814</v>
      </c>
      <c r="B3237" s="3" t="s">
        <v>3811</v>
      </c>
      <c r="C3237" s="3" t="s">
        <v>7924</v>
      </c>
      <c r="D3237" s="6">
        <v>1500</v>
      </c>
      <c r="E3237" s="8">
        <v>2102</v>
      </c>
      <c r="F3237" t="s">
        <v>8218</v>
      </c>
      <c r="G3237" t="s">
        <v>8223</v>
      </c>
      <c r="H3237" t="s">
        <v>8245</v>
      </c>
      <c r="I3237">
        <v>1427860740</v>
      </c>
      <c r="J3237">
        <v>1424727712</v>
      </c>
      <c r="K3237" t="b">
        <v>0</v>
      </c>
      <c r="L3237">
        <v>34</v>
      </c>
      <c r="M3237" t="b">
        <v>1</v>
      </c>
      <c r="N3237" t="s">
        <v>8269</v>
      </c>
      <c r="O3237">
        <f t="shared" si="255"/>
        <v>140</v>
      </c>
      <c r="P3237">
        <f t="shared" si="256"/>
        <v>61.82</v>
      </c>
      <c r="Q3237" s="11" t="s">
        <v>8315</v>
      </c>
      <c r="R3237" t="s">
        <v>8316</v>
      </c>
      <c r="S3237" s="15">
        <f t="shared" si="257"/>
        <v>42058.904074074075</v>
      </c>
      <c r="T3237" s="15">
        <f t="shared" si="258"/>
        <v>42095.165972222225</v>
      </c>
      <c r="U3237">
        <f t="shared" si="259"/>
        <v>2015</v>
      </c>
    </row>
    <row r="3238" spans="1:21" ht="48" x14ac:dyDescent="0.2">
      <c r="A3238">
        <v>3813</v>
      </c>
      <c r="B3238" s="3" t="s">
        <v>3810</v>
      </c>
      <c r="C3238" s="3" t="s">
        <v>7923</v>
      </c>
      <c r="D3238" s="6">
        <v>2100</v>
      </c>
      <c r="E3238" s="8">
        <v>2119.9899999999998</v>
      </c>
      <c r="F3238" t="s">
        <v>8218</v>
      </c>
      <c r="G3238" t="s">
        <v>8223</v>
      </c>
      <c r="H3238" t="s">
        <v>8245</v>
      </c>
      <c r="I3238">
        <v>1465940580</v>
      </c>
      <c r="J3238">
        <v>1462603021</v>
      </c>
      <c r="K3238" t="b">
        <v>0</v>
      </c>
      <c r="L3238">
        <v>27</v>
      </c>
      <c r="M3238" t="b">
        <v>1</v>
      </c>
      <c r="N3238" t="s">
        <v>8269</v>
      </c>
      <c r="O3238">
        <f t="shared" si="255"/>
        <v>101</v>
      </c>
      <c r="P3238">
        <f t="shared" si="256"/>
        <v>78.52</v>
      </c>
      <c r="Q3238" s="11" t="s">
        <v>8315</v>
      </c>
      <c r="R3238" t="s">
        <v>8316</v>
      </c>
      <c r="S3238" s="15">
        <f t="shared" si="257"/>
        <v>42497.275706018518</v>
      </c>
      <c r="T3238" s="15">
        <f t="shared" si="258"/>
        <v>42535.904861111107</v>
      </c>
      <c r="U3238">
        <f t="shared" si="259"/>
        <v>2016</v>
      </c>
    </row>
    <row r="3239" spans="1:21" ht="48" x14ac:dyDescent="0.2">
      <c r="A3239">
        <v>3810</v>
      </c>
      <c r="B3239" s="3" t="s">
        <v>3807</v>
      </c>
      <c r="C3239" s="3" t="s">
        <v>7920</v>
      </c>
      <c r="D3239" s="6">
        <v>1500</v>
      </c>
      <c r="E3239" s="8">
        <v>1826</v>
      </c>
      <c r="F3239" t="s">
        <v>8218</v>
      </c>
      <c r="G3239" t="s">
        <v>8223</v>
      </c>
      <c r="H3239" t="s">
        <v>8245</v>
      </c>
      <c r="I3239">
        <v>1426965758</v>
      </c>
      <c r="J3239">
        <v>1424377358</v>
      </c>
      <c r="K3239" t="b">
        <v>0</v>
      </c>
      <c r="L3239">
        <v>26</v>
      </c>
      <c r="M3239" t="b">
        <v>1</v>
      </c>
      <c r="N3239" t="s">
        <v>8269</v>
      </c>
      <c r="O3239">
        <f t="shared" si="255"/>
        <v>122</v>
      </c>
      <c r="P3239">
        <f t="shared" si="256"/>
        <v>70.23</v>
      </c>
      <c r="Q3239" s="11" t="s">
        <v>8315</v>
      </c>
      <c r="R3239" t="s">
        <v>8316</v>
      </c>
      <c r="S3239" s="15">
        <f t="shared" si="257"/>
        <v>42054.849050925928</v>
      </c>
      <c r="T3239" s="15">
        <f t="shared" si="258"/>
        <v>42084.807384259257</v>
      </c>
      <c r="U3239">
        <f t="shared" si="259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5"/>
        <v>112</v>
      </c>
      <c r="P3240">
        <f t="shared" si="256"/>
        <v>39.81</v>
      </c>
      <c r="Q3240" s="11" t="s">
        <v>8315</v>
      </c>
      <c r="R3240" t="s">
        <v>8316</v>
      </c>
      <c r="S3240" s="15">
        <f t="shared" si="257"/>
        <v>42156.510393518518</v>
      </c>
      <c r="T3240" s="15">
        <f t="shared" si="258"/>
        <v>42186.510393518518</v>
      </c>
      <c r="U3240">
        <f t="shared" si="259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5"/>
        <v>106</v>
      </c>
      <c r="P3241">
        <f t="shared" si="256"/>
        <v>59.7</v>
      </c>
      <c r="Q3241" s="11" t="s">
        <v>8315</v>
      </c>
      <c r="R3241" t="s">
        <v>8316</v>
      </c>
      <c r="S3241" s="15">
        <f t="shared" si="257"/>
        <v>42278.089039351849</v>
      </c>
      <c r="T3241" s="15">
        <f t="shared" si="258"/>
        <v>42302.999305555553</v>
      </c>
      <c r="U3241">
        <f t="shared" si="259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5"/>
        <v>101</v>
      </c>
      <c r="P3242">
        <f t="shared" si="256"/>
        <v>88.74</v>
      </c>
      <c r="Q3242" s="11" t="s">
        <v>8315</v>
      </c>
      <c r="R3242" t="s">
        <v>8316</v>
      </c>
      <c r="S3242" s="15">
        <f t="shared" si="257"/>
        <v>42754.693842592591</v>
      </c>
      <c r="T3242" s="15">
        <f t="shared" si="258"/>
        <v>42782.958333333328</v>
      </c>
      <c r="U3242">
        <f t="shared" si="259"/>
        <v>2017</v>
      </c>
    </row>
    <row r="3243" spans="1:21" ht="48" x14ac:dyDescent="0.2">
      <c r="A3243">
        <v>3964</v>
      </c>
      <c r="B3243" s="3" t="s">
        <v>3961</v>
      </c>
      <c r="C3243" s="3" t="s">
        <v>8071</v>
      </c>
      <c r="D3243" s="6">
        <v>2000</v>
      </c>
      <c r="E3243" s="8">
        <v>126</v>
      </c>
      <c r="F3243" t="s">
        <v>8220</v>
      </c>
      <c r="G3243" t="s">
        <v>8223</v>
      </c>
      <c r="H3243" t="s">
        <v>8245</v>
      </c>
      <c r="I3243">
        <v>1429460386</v>
      </c>
      <c r="J3243">
        <v>1424279986</v>
      </c>
      <c r="K3243" t="b">
        <v>0</v>
      </c>
      <c r="L3243">
        <v>3</v>
      </c>
      <c r="M3243" t="b">
        <v>0</v>
      </c>
      <c r="N3243" t="s">
        <v>8269</v>
      </c>
      <c r="O3243">
        <f t="shared" si="255"/>
        <v>6</v>
      </c>
      <c r="P3243">
        <f t="shared" si="256"/>
        <v>42</v>
      </c>
      <c r="Q3243" s="11" t="s">
        <v>8315</v>
      </c>
      <c r="R3243" t="s">
        <v>8316</v>
      </c>
      <c r="S3243" s="15">
        <f t="shared" si="257"/>
        <v>42053.722060185188</v>
      </c>
      <c r="T3243" s="15">
        <f t="shared" si="258"/>
        <v>42113.680393518516</v>
      </c>
      <c r="U3243">
        <f t="shared" si="259"/>
        <v>2015</v>
      </c>
    </row>
    <row r="3244" spans="1:21" ht="48" x14ac:dyDescent="0.2">
      <c r="A3244">
        <v>3965</v>
      </c>
      <c r="B3244" s="3" t="s">
        <v>3962</v>
      </c>
      <c r="C3244" s="3" t="s">
        <v>8072</v>
      </c>
      <c r="D3244" s="6">
        <v>2000</v>
      </c>
      <c r="E3244" s="8">
        <v>285</v>
      </c>
      <c r="F3244" t="s">
        <v>8220</v>
      </c>
      <c r="G3244" t="s">
        <v>8223</v>
      </c>
      <c r="H3244" t="s">
        <v>8245</v>
      </c>
      <c r="I3244">
        <v>1460608780</v>
      </c>
      <c r="J3244">
        <v>1455428380</v>
      </c>
      <c r="K3244" t="b">
        <v>0</v>
      </c>
      <c r="L3244">
        <v>4</v>
      </c>
      <c r="M3244" t="b">
        <v>0</v>
      </c>
      <c r="N3244" t="s">
        <v>8269</v>
      </c>
      <c r="O3244">
        <f t="shared" si="255"/>
        <v>14</v>
      </c>
      <c r="P3244">
        <f t="shared" si="256"/>
        <v>71.25</v>
      </c>
      <c r="Q3244" s="11" t="s">
        <v>8315</v>
      </c>
      <c r="R3244" t="s">
        <v>8316</v>
      </c>
      <c r="S3244" s="15">
        <f t="shared" si="257"/>
        <v>42414.235879629632</v>
      </c>
      <c r="T3244" s="15">
        <f t="shared" si="258"/>
        <v>42474.194212962961</v>
      </c>
      <c r="U3244">
        <f t="shared" si="259"/>
        <v>2016</v>
      </c>
    </row>
    <row r="3245" spans="1:21" ht="48" x14ac:dyDescent="0.2">
      <c r="A3245">
        <v>3966</v>
      </c>
      <c r="B3245" s="3" t="s">
        <v>3963</v>
      </c>
      <c r="C3245" s="3" t="s">
        <v>8073</v>
      </c>
      <c r="D3245" s="6">
        <v>7500</v>
      </c>
      <c r="E3245" s="8">
        <v>45</v>
      </c>
      <c r="F3245" t="s">
        <v>8220</v>
      </c>
      <c r="G3245" t="s">
        <v>8223</v>
      </c>
      <c r="H3245" t="s">
        <v>8245</v>
      </c>
      <c r="I3245">
        <v>1406170740</v>
      </c>
      <c r="J3245">
        <v>1402506278</v>
      </c>
      <c r="K3245" t="b">
        <v>0</v>
      </c>
      <c r="L3245">
        <v>2</v>
      </c>
      <c r="M3245" t="b">
        <v>0</v>
      </c>
      <c r="N3245" t="s">
        <v>8269</v>
      </c>
      <c r="O3245">
        <f t="shared" si="255"/>
        <v>1</v>
      </c>
      <c r="P3245">
        <f t="shared" si="256"/>
        <v>22.5</v>
      </c>
      <c r="Q3245" s="11" t="s">
        <v>8315</v>
      </c>
      <c r="R3245" t="s">
        <v>8316</v>
      </c>
      <c r="S3245" s="15">
        <f t="shared" si="257"/>
        <v>41801.711550925924</v>
      </c>
      <c r="T3245" s="15">
        <f t="shared" si="258"/>
        <v>41844.124305555553</v>
      </c>
      <c r="U3245">
        <f t="shared" si="259"/>
        <v>2014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5"/>
        <v>103</v>
      </c>
      <c r="P3246">
        <f t="shared" si="256"/>
        <v>23.87</v>
      </c>
      <c r="Q3246" s="11" t="s">
        <v>8315</v>
      </c>
      <c r="R3246" t="s">
        <v>8316</v>
      </c>
      <c r="S3246" s="15">
        <f t="shared" si="257"/>
        <v>42675.694236111114</v>
      </c>
      <c r="T3246" s="15">
        <f t="shared" si="258"/>
        <v>42705.735902777778</v>
      </c>
      <c r="U3246">
        <f t="shared" si="259"/>
        <v>2016</v>
      </c>
    </row>
    <row r="3247" spans="1:21" ht="48" x14ac:dyDescent="0.2">
      <c r="A3247">
        <v>3967</v>
      </c>
      <c r="B3247" s="3" t="s">
        <v>3964</v>
      </c>
      <c r="C3247" s="3" t="s">
        <v>8074</v>
      </c>
      <c r="D3247" s="6">
        <v>1700</v>
      </c>
      <c r="E3247" s="8">
        <v>410</v>
      </c>
      <c r="F3247" t="s">
        <v>8220</v>
      </c>
      <c r="G3247" t="s">
        <v>8223</v>
      </c>
      <c r="H3247" t="s">
        <v>8245</v>
      </c>
      <c r="I3247">
        <v>1488783507</v>
      </c>
      <c r="J3247">
        <v>1486191507</v>
      </c>
      <c r="K3247" t="b">
        <v>0</v>
      </c>
      <c r="L3247">
        <v>10</v>
      </c>
      <c r="M3247" t="b">
        <v>0</v>
      </c>
      <c r="N3247" t="s">
        <v>8269</v>
      </c>
      <c r="O3247">
        <f t="shared" si="255"/>
        <v>24</v>
      </c>
      <c r="P3247">
        <f t="shared" si="256"/>
        <v>41</v>
      </c>
      <c r="Q3247" s="11" t="s">
        <v>8315</v>
      </c>
      <c r="R3247" t="s">
        <v>8316</v>
      </c>
      <c r="S3247" s="15">
        <f t="shared" si="257"/>
        <v>42770.290590277778</v>
      </c>
      <c r="T3247" s="15">
        <f t="shared" si="258"/>
        <v>42800.290590277778</v>
      </c>
      <c r="U3247">
        <f t="shared" si="259"/>
        <v>2017</v>
      </c>
    </row>
    <row r="3248" spans="1:21" ht="48" x14ac:dyDescent="0.2">
      <c r="A3248">
        <v>3968</v>
      </c>
      <c r="B3248" s="3" t="s">
        <v>3965</v>
      </c>
      <c r="C3248" s="3" t="s">
        <v>8075</v>
      </c>
      <c r="D3248" s="6">
        <v>5000</v>
      </c>
      <c r="E3248" s="8">
        <v>527</v>
      </c>
      <c r="F3248" t="s">
        <v>8220</v>
      </c>
      <c r="G3248" t="s">
        <v>8223</v>
      </c>
      <c r="H3248" t="s">
        <v>8245</v>
      </c>
      <c r="I3248">
        <v>1463945673</v>
      </c>
      <c r="J3248">
        <v>1458761673</v>
      </c>
      <c r="K3248" t="b">
        <v>0</v>
      </c>
      <c r="L3248">
        <v>11</v>
      </c>
      <c r="M3248" t="b">
        <v>0</v>
      </c>
      <c r="N3248" t="s">
        <v>8269</v>
      </c>
      <c r="O3248">
        <f t="shared" si="255"/>
        <v>11</v>
      </c>
      <c r="P3248">
        <f t="shared" si="256"/>
        <v>47.91</v>
      </c>
      <c r="Q3248" s="11" t="s">
        <v>8315</v>
      </c>
      <c r="R3248" t="s">
        <v>8316</v>
      </c>
      <c r="S3248" s="15">
        <f t="shared" si="257"/>
        <v>42452.815659722226</v>
      </c>
      <c r="T3248" s="15">
        <f t="shared" si="258"/>
        <v>42512.815659722226</v>
      </c>
      <c r="U3248">
        <f t="shared" si="259"/>
        <v>2016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5"/>
        <v>106</v>
      </c>
      <c r="P3249">
        <f t="shared" si="256"/>
        <v>46.43</v>
      </c>
      <c r="Q3249" s="11" t="s">
        <v>8315</v>
      </c>
      <c r="R3249" t="s">
        <v>8316</v>
      </c>
      <c r="S3249" s="15">
        <f t="shared" si="257"/>
        <v>42167.434166666666</v>
      </c>
      <c r="T3249" s="15">
        <f t="shared" si="258"/>
        <v>42197.434166666666</v>
      </c>
      <c r="U3249">
        <f t="shared" si="259"/>
        <v>2015</v>
      </c>
    </row>
    <row r="3250" spans="1:21" ht="48" x14ac:dyDescent="0.2">
      <c r="A3250">
        <v>3969</v>
      </c>
      <c r="B3250" s="3" t="s">
        <v>3966</v>
      </c>
      <c r="C3250" s="3" t="s">
        <v>8076</v>
      </c>
      <c r="D3250" s="6">
        <v>2825</v>
      </c>
      <c r="E3250" s="8">
        <v>211</v>
      </c>
      <c r="F3250" t="s">
        <v>8220</v>
      </c>
      <c r="G3250" t="s">
        <v>8223</v>
      </c>
      <c r="H3250" t="s">
        <v>8245</v>
      </c>
      <c r="I3250">
        <v>1472442900</v>
      </c>
      <c r="J3250">
        <v>1471638646</v>
      </c>
      <c r="K3250" t="b">
        <v>0</v>
      </c>
      <c r="L3250">
        <v>6</v>
      </c>
      <c r="M3250" t="b">
        <v>0</v>
      </c>
      <c r="N3250" t="s">
        <v>8269</v>
      </c>
      <c r="O3250">
        <f t="shared" si="255"/>
        <v>7</v>
      </c>
      <c r="P3250">
        <f t="shared" si="256"/>
        <v>35.17</v>
      </c>
      <c r="Q3250" s="11" t="s">
        <v>8315</v>
      </c>
      <c r="R3250" t="s">
        <v>8316</v>
      </c>
      <c r="S3250" s="15">
        <f t="shared" si="257"/>
        <v>42601.854699074072</v>
      </c>
      <c r="T3250" s="15">
        <f t="shared" si="258"/>
        <v>42611.163194444445</v>
      </c>
      <c r="U3250">
        <f t="shared" si="259"/>
        <v>2016</v>
      </c>
    </row>
    <row r="3251" spans="1:21" ht="64" x14ac:dyDescent="0.2">
      <c r="A3251">
        <v>3970</v>
      </c>
      <c r="B3251" s="3" t="s">
        <v>3967</v>
      </c>
      <c r="C3251" s="3" t="s">
        <v>8077</v>
      </c>
      <c r="D3251" s="6">
        <v>15000</v>
      </c>
      <c r="E3251" s="8">
        <v>11</v>
      </c>
      <c r="F3251" t="s">
        <v>8220</v>
      </c>
      <c r="G3251" t="s">
        <v>8223</v>
      </c>
      <c r="H3251" t="s">
        <v>8245</v>
      </c>
      <c r="I3251">
        <v>1460925811</v>
      </c>
      <c r="J3251">
        <v>1458333811</v>
      </c>
      <c r="K3251" t="b">
        <v>0</v>
      </c>
      <c r="L3251">
        <v>2</v>
      </c>
      <c r="M3251" t="b">
        <v>0</v>
      </c>
      <c r="N3251" t="s">
        <v>8269</v>
      </c>
      <c r="O3251">
        <f t="shared" si="255"/>
        <v>0</v>
      </c>
      <c r="P3251">
        <f t="shared" si="256"/>
        <v>5.5</v>
      </c>
      <c r="Q3251" s="11" t="s">
        <v>8315</v>
      </c>
      <c r="R3251" t="s">
        <v>8316</v>
      </c>
      <c r="S3251" s="15">
        <f t="shared" si="257"/>
        <v>42447.863553240735</v>
      </c>
      <c r="T3251" s="15">
        <f t="shared" si="258"/>
        <v>42477.863553240735</v>
      </c>
      <c r="U3251">
        <f t="shared" si="259"/>
        <v>2016</v>
      </c>
    </row>
    <row r="3252" spans="1:21" ht="48" x14ac:dyDescent="0.2">
      <c r="A3252">
        <v>3971</v>
      </c>
      <c r="B3252" s="3" t="s">
        <v>3968</v>
      </c>
      <c r="C3252" s="3" t="s">
        <v>8078</v>
      </c>
      <c r="D3252" s="6">
        <v>14000</v>
      </c>
      <c r="E3252" s="8">
        <v>136</v>
      </c>
      <c r="F3252" t="s">
        <v>8220</v>
      </c>
      <c r="G3252" t="s">
        <v>8223</v>
      </c>
      <c r="H3252" t="s">
        <v>8245</v>
      </c>
      <c r="I3252">
        <v>1405947126</v>
      </c>
      <c r="J3252">
        <v>1403355126</v>
      </c>
      <c r="K3252" t="b">
        <v>0</v>
      </c>
      <c r="L3252">
        <v>6</v>
      </c>
      <c r="M3252" t="b">
        <v>0</v>
      </c>
      <c r="N3252" t="s">
        <v>8269</v>
      </c>
      <c r="O3252">
        <f t="shared" si="255"/>
        <v>1</v>
      </c>
      <c r="P3252">
        <f t="shared" si="256"/>
        <v>22.67</v>
      </c>
      <c r="Q3252" s="11" t="s">
        <v>8315</v>
      </c>
      <c r="R3252" t="s">
        <v>8316</v>
      </c>
      <c r="S3252" s="15">
        <f t="shared" si="257"/>
        <v>41811.536180555559</v>
      </c>
      <c r="T3252" s="15">
        <f t="shared" si="258"/>
        <v>41841.536180555559</v>
      </c>
      <c r="U3252">
        <f t="shared" si="259"/>
        <v>2014</v>
      </c>
    </row>
    <row r="3253" spans="1:21" ht="32" x14ac:dyDescent="0.2">
      <c r="A3253">
        <v>3972</v>
      </c>
      <c r="B3253" s="3" t="s">
        <v>3969</v>
      </c>
      <c r="C3253" s="3" t="s">
        <v>8079</v>
      </c>
      <c r="D3253" s="6">
        <v>1000</v>
      </c>
      <c r="E3253" s="8">
        <v>211</v>
      </c>
      <c r="F3253" t="s">
        <v>8220</v>
      </c>
      <c r="G3253" t="s">
        <v>8223</v>
      </c>
      <c r="H3253" t="s">
        <v>8245</v>
      </c>
      <c r="I3253">
        <v>1423186634</v>
      </c>
      <c r="J3253">
        <v>1418002634</v>
      </c>
      <c r="K3253" t="b">
        <v>0</v>
      </c>
      <c r="L3253">
        <v>8</v>
      </c>
      <c r="M3253" t="b">
        <v>0</v>
      </c>
      <c r="N3253" t="s">
        <v>8269</v>
      </c>
      <c r="O3253">
        <f t="shared" si="255"/>
        <v>21</v>
      </c>
      <c r="P3253">
        <f t="shared" si="256"/>
        <v>26.38</v>
      </c>
      <c r="Q3253" s="11" t="s">
        <v>8315</v>
      </c>
      <c r="R3253" t="s">
        <v>8316</v>
      </c>
      <c r="S3253" s="15">
        <f t="shared" si="257"/>
        <v>41981.067523148144</v>
      </c>
      <c r="T3253" s="15">
        <f t="shared" si="258"/>
        <v>42041.067523148144</v>
      </c>
      <c r="U3253">
        <f t="shared" si="259"/>
        <v>2014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5"/>
        <v>128</v>
      </c>
      <c r="P3254">
        <f t="shared" si="256"/>
        <v>57.52</v>
      </c>
      <c r="Q3254" s="11" t="s">
        <v>8315</v>
      </c>
      <c r="R3254" t="s">
        <v>8316</v>
      </c>
      <c r="S3254" s="15">
        <f t="shared" si="257"/>
        <v>42590.472685185188</v>
      </c>
      <c r="T3254" s="15">
        <f t="shared" si="258"/>
        <v>42620.472685185188</v>
      </c>
      <c r="U3254">
        <f t="shared" si="259"/>
        <v>2016</v>
      </c>
    </row>
    <row r="3255" spans="1:21" ht="48" x14ac:dyDescent="0.2">
      <c r="A3255">
        <v>3973</v>
      </c>
      <c r="B3255" s="3" t="s">
        <v>3970</v>
      </c>
      <c r="C3255" s="3" t="s">
        <v>8080</v>
      </c>
      <c r="D3255" s="6">
        <v>5000</v>
      </c>
      <c r="E3255" s="8">
        <v>3905</v>
      </c>
      <c r="F3255" t="s">
        <v>8220</v>
      </c>
      <c r="G3255" t="s">
        <v>8223</v>
      </c>
      <c r="H3255" t="s">
        <v>8245</v>
      </c>
      <c r="I3255">
        <v>1462766400</v>
      </c>
      <c r="J3255">
        <v>1460219110</v>
      </c>
      <c r="K3255" t="b">
        <v>0</v>
      </c>
      <c r="L3255">
        <v>37</v>
      </c>
      <c r="M3255" t="b">
        <v>0</v>
      </c>
      <c r="N3255" t="s">
        <v>8269</v>
      </c>
      <c r="O3255">
        <f t="shared" si="255"/>
        <v>78</v>
      </c>
      <c r="P3255">
        <f t="shared" si="256"/>
        <v>105.54</v>
      </c>
      <c r="Q3255" s="11" t="s">
        <v>8315</v>
      </c>
      <c r="R3255" t="s">
        <v>8316</v>
      </c>
      <c r="S3255" s="15">
        <f t="shared" si="257"/>
        <v>42469.68414351852</v>
      </c>
      <c r="T3255" s="15">
        <f t="shared" si="258"/>
        <v>42499.166666666672</v>
      </c>
      <c r="U3255">
        <f t="shared" si="259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5"/>
        <v>101</v>
      </c>
      <c r="P3256">
        <f t="shared" si="256"/>
        <v>70.77</v>
      </c>
      <c r="Q3256" s="11" t="s">
        <v>8315</v>
      </c>
      <c r="R3256" t="s">
        <v>8316</v>
      </c>
      <c r="S3256" s="15">
        <f t="shared" si="257"/>
        <v>42059.085752314815</v>
      </c>
      <c r="T3256" s="15">
        <f t="shared" si="258"/>
        <v>42089.044085648144</v>
      </c>
      <c r="U3256">
        <f t="shared" si="259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5"/>
        <v>175</v>
      </c>
      <c r="P3257">
        <f t="shared" si="256"/>
        <v>29.17</v>
      </c>
      <c r="Q3257" s="11" t="s">
        <v>8315</v>
      </c>
      <c r="R3257" t="s">
        <v>8316</v>
      </c>
      <c r="S3257" s="15">
        <f t="shared" si="257"/>
        <v>41889.768229166664</v>
      </c>
      <c r="T3257" s="15">
        <f t="shared" si="258"/>
        <v>41919.768229166664</v>
      </c>
      <c r="U3257">
        <f t="shared" si="259"/>
        <v>2014</v>
      </c>
    </row>
    <row r="3258" spans="1:21" ht="48" x14ac:dyDescent="0.2">
      <c r="A3258">
        <v>3975</v>
      </c>
      <c r="B3258" s="3" t="s">
        <v>3972</v>
      </c>
      <c r="C3258" s="3" t="s">
        <v>8082</v>
      </c>
      <c r="D3258" s="6">
        <v>678</v>
      </c>
      <c r="E3258" s="8">
        <v>0</v>
      </c>
      <c r="F3258" t="s">
        <v>8220</v>
      </c>
      <c r="G3258" t="s">
        <v>8223</v>
      </c>
      <c r="H3258" t="s">
        <v>8245</v>
      </c>
      <c r="I3258">
        <v>1468442898</v>
      </c>
      <c r="J3258">
        <v>1465850898</v>
      </c>
      <c r="K3258" t="b">
        <v>0</v>
      </c>
      <c r="L3258">
        <v>0</v>
      </c>
      <c r="M3258" t="b">
        <v>0</v>
      </c>
      <c r="N3258" t="s">
        <v>8269</v>
      </c>
      <c r="O3258">
        <f t="shared" si="255"/>
        <v>0</v>
      </c>
      <c r="P3258">
        <f t="shared" si="256"/>
        <v>0</v>
      </c>
      <c r="Q3258" s="11" t="s">
        <v>8315</v>
      </c>
      <c r="R3258" t="s">
        <v>8316</v>
      </c>
      <c r="S3258" s="15">
        <f t="shared" si="257"/>
        <v>42534.866875</v>
      </c>
      <c r="T3258" s="15">
        <f t="shared" si="258"/>
        <v>42564.866875</v>
      </c>
      <c r="U3258">
        <f t="shared" si="259"/>
        <v>2016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106</v>
      </c>
      <c r="P3259">
        <f t="shared" si="256"/>
        <v>51.85</v>
      </c>
      <c r="Q3259" s="11" t="s">
        <v>8315</v>
      </c>
      <c r="R3259" t="s">
        <v>8316</v>
      </c>
      <c r="S3259" s="15">
        <f t="shared" si="257"/>
        <v>42758.559629629628</v>
      </c>
      <c r="T3259" s="15">
        <f t="shared" si="258"/>
        <v>42788.559629629628</v>
      </c>
      <c r="U3259">
        <f t="shared" si="259"/>
        <v>2017</v>
      </c>
    </row>
    <row r="3260" spans="1:21" ht="48" x14ac:dyDescent="0.2">
      <c r="A3260">
        <v>3976</v>
      </c>
      <c r="B3260" s="3" t="s">
        <v>3973</v>
      </c>
      <c r="C3260" s="3" t="s">
        <v>8083</v>
      </c>
      <c r="D3260" s="6">
        <v>1300</v>
      </c>
      <c r="E3260" s="8">
        <v>620</v>
      </c>
      <c r="F3260" t="s">
        <v>8220</v>
      </c>
      <c r="G3260" t="s">
        <v>8223</v>
      </c>
      <c r="H3260" t="s">
        <v>8245</v>
      </c>
      <c r="I3260">
        <v>1406876400</v>
      </c>
      <c r="J3260">
        <v>1405024561</v>
      </c>
      <c r="K3260" t="b">
        <v>0</v>
      </c>
      <c r="L3260">
        <v>10</v>
      </c>
      <c r="M3260" t="b">
        <v>0</v>
      </c>
      <c r="N3260" t="s">
        <v>8269</v>
      </c>
      <c r="O3260">
        <f t="shared" si="255"/>
        <v>48</v>
      </c>
      <c r="P3260">
        <f t="shared" si="256"/>
        <v>62</v>
      </c>
      <c r="Q3260" s="11" t="s">
        <v>8315</v>
      </c>
      <c r="R3260" t="s">
        <v>8316</v>
      </c>
      <c r="S3260" s="15">
        <f t="shared" si="257"/>
        <v>41830.858344907407</v>
      </c>
      <c r="T3260" s="15">
        <f t="shared" si="258"/>
        <v>41852.291666666664</v>
      </c>
      <c r="U3260">
        <f t="shared" si="259"/>
        <v>2014</v>
      </c>
    </row>
    <row r="3261" spans="1:21" ht="48" x14ac:dyDescent="0.2">
      <c r="A3261">
        <v>3977</v>
      </c>
      <c r="B3261" s="3" t="s">
        <v>3974</v>
      </c>
      <c r="C3261" s="3" t="s">
        <v>8084</v>
      </c>
      <c r="D3261" s="6">
        <v>90000</v>
      </c>
      <c r="E3261" s="8">
        <v>1305</v>
      </c>
      <c r="F3261" t="s">
        <v>8220</v>
      </c>
      <c r="G3261" t="s">
        <v>8223</v>
      </c>
      <c r="H3261" t="s">
        <v>8245</v>
      </c>
      <c r="I3261">
        <v>1469213732</v>
      </c>
      <c r="J3261">
        <v>1466621732</v>
      </c>
      <c r="K3261" t="b">
        <v>0</v>
      </c>
      <c r="L3261">
        <v>6</v>
      </c>
      <c r="M3261" t="b">
        <v>0</v>
      </c>
      <c r="N3261" t="s">
        <v>8269</v>
      </c>
      <c r="O3261">
        <f t="shared" si="255"/>
        <v>1</v>
      </c>
      <c r="P3261">
        <f t="shared" si="256"/>
        <v>217.5</v>
      </c>
      <c r="Q3261" s="11" t="s">
        <v>8315</v>
      </c>
      <c r="R3261" t="s">
        <v>8316</v>
      </c>
      <c r="S3261" s="15">
        <f t="shared" si="257"/>
        <v>42543.788564814815</v>
      </c>
      <c r="T3261" s="15">
        <f t="shared" si="258"/>
        <v>42573.788564814815</v>
      </c>
      <c r="U3261">
        <f t="shared" si="259"/>
        <v>2016</v>
      </c>
    </row>
    <row r="3262" spans="1:21" ht="48" x14ac:dyDescent="0.2">
      <c r="A3262">
        <v>3978</v>
      </c>
      <c r="B3262" s="3" t="s">
        <v>3975</v>
      </c>
      <c r="C3262" s="3" t="s">
        <v>8085</v>
      </c>
      <c r="D3262" s="6">
        <v>2000</v>
      </c>
      <c r="E3262" s="8">
        <v>214</v>
      </c>
      <c r="F3262" t="s">
        <v>8220</v>
      </c>
      <c r="G3262" t="s">
        <v>8223</v>
      </c>
      <c r="H3262" t="s">
        <v>8245</v>
      </c>
      <c r="I3262">
        <v>1422717953</v>
      </c>
      <c r="J3262">
        <v>1417533953</v>
      </c>
      <c r="K3262" t="b">
        <v>0</v>
      </c>
      <c r="L3262">
        <v>8</v>
      </c>
      <c r="M3262" t="b">
        <v>0</v>
      </c>
      <c r="N3262" t="s">
        <v>8269</v>
      </c>
      <c r="O3262">
        <f t="shared" si="255"/>
        <v>11</v>
      </c>
      <c r="P3262">
        <f t="shared" si="256"/>
        <v>26.75</v>
      </c>
      <c r="Q3262" s="11" t="s">
        <v>8315</v>
      </c>
      <c r="R3262" t="s">
        <v>8316</v>
      </c>
      <c r="S3262" s="15">
        <f t="shared" si="257"/>
        <v>41975.642974537041</v>
      </c>
      <c r="T3262" s="15">
        <f t="shared" si="258"/>
        <v>42035.642974537041</v>
      </c>
      <c r="U3262">
        <f t="shared" si="259"/>
        <v>2014</v>
      </c>
    </row>
    <row r="3263" spans="1:21" ht="48" x14ac:dyDescent="0.2">
      <c r="A3263">
        <v>3727</v>
      </c>
      <c r="B3263" s="3" t="s">
        <v>3724</v>
      </c>
      <c r="C3263" s="3" t="s">
        <v>7837</v>
      </c>
      <c r="D3263" s="6">
        <v>2000</v>
      </c>
      <c r="E3263" s="8">
        <v>2015</v>
      </c>
      <c r="F3263" t="s">
        <v>8218</v>
      </c>
      <c r="G3263" t="s">
        <v>8223</v>
      </c>
      <c r="H3263" t="s">
        <v>8245</v>
      </c>
      <c r="I3263">
        <v>1476939300</v>
      </c>
      <c r="J3263">
        <v>1474273294</v>
      </c>
      <c r="K3263" t="b">
        <v>0</v>
      </c>
      <c r="L3263">
        <v>33</v>
      </c>
      <c r="M3263" t="b">
        <v>1</v>
      </c>
      <c r="N3263" t="s">
        <v>8269</v>
      </c>
      <c r="O3263">
        <f t="shared" si="255"/>
        <v>101</v>
      </c>
      <c r="P3263">
        <f t="shared" si="256"/>
        <v>61.06</v>
      </c>
      <c r="Q3263" s="11" t="s">
        <v>8315</v>
      </c>
      <c r="R3263" t="s">
        <v>8316</v>
      </c>
      <c r="S3263" s="15">
        <f t="shared" si="257"/>
        <v>42632.348310185189</v>
      </c>
      <c r="T3263" s="15">
        <f t="shared" si="258"/>
        <v>42663.204861111109</v>
      </c>
      <c r="U3263">
        <f t="shared" si="259"/>
        <v>2016</v>
      </c>
    </row>
    <row r="3264" spans="1:21" ht="48" x14ac:dyDescent="0.2">
      <c r="A3264">
        <v>3726</v>
      </c>
      <c r="B3264" s="3" t="s">
        <v>3723</v>
      </c>
      <c r="C3264" s="3" t="s">
        <v>7836</v>
      </c>
      <c r="D3264" s="6">
        <v>850</v>
      </c>
      <c r="E3264" s="8">
        <v>2879</v>
      </c>
      <c r="F3264" t="s">
        <v>8218</v>
      </c>
      <c r="G3264" t="s">
        <v>8223</v>
      </c>
      <c r="H3264" t="s">
        <v>8245</v>
      </c>
      <c r="I3264">
        <v>1461963600</v>
      </c>
      <c r="J3264">
        <v>1459567371</v>
      </c>
      <c r="K3264" t="b">
        <v>0</v>
      </c>
      <c r="L3264">
        <v>46</v>
      </c>
      <c r="M3264" t="b">
        <v>1</v>
      </c>
      <c r="N3264" t="s">
        <v>8269</v>
      </c>
      <c r="O3264">
        <f t="shared" si="255"/>
        <v>339</v>
      </c>
      <c r="P3264">
        <f t="shared" si="256"/>
        <v>62.59</v>
      </c>
      <c r="Q3264" s="11" t="s">
        <v>8315</v>
      </c>
      <c r="R3264" t="s">
        <v>8316</v>
      </c>
      <c r="S3264" s="15">
        <f t="shared" si="257"/>
        <v>42462.140868055561</v>
      </c>
      <c r="T3264" s="15">
        <f t="shared" si="258"/>
        <v>42489.875</v>
      </c>
      <c r="U3264">
        <f t="shared" si="259"/>
        <v>2016</v>
      </c>
    </row>
    <row r="3265" spans="1:21" ht="48" x14ac:dyDescent="0.2">
      <c r="A3265">
        <v>3721</v>
      </c>
      <c r="B3265" s="3" t="s">
        <v>3718</v>
      </c>
      <c r="C3265" s="3" t="s">
        <v>7831</v>
      </c>
      <c r="D3265" s="6">
        <v>5000</v>
      </c>
      <c r="E3265" s="8">
        <v>5040</v>
      </c>
      <c r="F3265" t="s">
        <v>8218</v>
      </c>
      <c r="G3265" t="s">
        <v>8223</v>
      </c>
      <c r="H3265" t="s">
        <v>8245</v>
      </c>
      <c r="I3265">
        <v>1415230084</v>
      </c>
      <c r="J3265">
        <v>1413412084</v>
      </c>
      <c r="K3265" t="b">
        <v>0</v>
      </c>
      <c r="L3265">
        <v>44</v>
      </c>
      <c r="M3265" t="b">
        <v>1</v>
      </c>
      <c r="N3265" t="s">
        <v>8269</v>
      </c>
      <c r="O3265">
        <f t="shared" si="255"/>
        <v>101</v>
      </c>
      <c r="P3265">
        <f t="shared" si="256"/>
        <v>114.55</v>
      </c>
      <c r="Q3265" s="11" t="s">
        <v>8315</v>
      </c>
      <c r="R3265" t="s">
        <v>8316</v>
      </c>
      <c r="S3265" s="15">
        <f t="shared" si="257"/>
        <v>41927.936157407406</v>
      </c>
      <c r="T3265" s="15">
        <f t="shared" si="258"/>
        <v>41948.977824074071</v>
      </c>
      <c r="U3265">
        <f t="shared" si="259"/>
        <v>2014</v>
      </c>
    </row>
    <row r="3266" spans="1:21" ht="32" x14ac:dyDescent="0.2">
      <c r="A3266">
        <v>3720</v>
      </c>
      <c r="B3266" s="3" t="s">
        <v>3717</v>
      </c>
      <c r="C3266" s="3" t="s">
        <v>7830</v>
      </c>
      <c r="D3266" s="6">
        <v>3300</v>
      </c>
      <c r="E3266" s="8">
        <v>3449</v>
      </c>
      <c r="F3266" t="s">
        <v>8218</v>
      </c>
      <c r="G3266" t="s">
        <v>8223</v>
      </c>
      <c r="H3266" t="s">
        <v>8245</v>
      </c>
      <c r="I3266">
        <v>1435881006</v>
      </c>
      <c r="J3266">
        <v>1433980206</v>
      </c>
      <c r="K3266" t="b">
        <v>0</v>
      </c>
      <c r="L3266">
        <v>40</v>
      </c>
      <c r="M3266" t="b">
        <v>1</v>
      </c>
      <c r="N3266" t="s">
        <v>8269</v>
      </c>
      <c r="O3266">
        <f t="shared" si="255"/>
        <v>105</v>
      </c>
      <c r="P3266">
        <f t="shared" si="256"/>
        <v>86.23</v>
      </c>
      <c r="Q3266" s="11" t="s">
        <v>8315</v>
      </c>
      <c r="R3266" t="s">
        <v>8316</v>
      </c>
      <c r="S3266" s="15">
        <f t="shared" si="257"/>
        <v>42165.993125000001</v>
      </c>
      <c r="T3266" s="15">
        <f t="shared" si="258"/>
        <v>42187.993125000001</v>
      </c>
      <c r="U3266">
        <f t="shared" si="259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1" t="s">
        <v>8315</v>
      </c>
      <c r="R3267" t="s">
        <v>8316</v>
      </c>
      <c r="S3267" s="15">
        <f t="shared" si="257"/>
        <v>42311.711979166663</v>
      </c>
      <c r="T3267" s="15">
        <f t="shared" si="258"/>
        <v>42341.708333333328</v>
      </c>
      <c r="U3267">
        <f t="shared" si="259"/>
        <v>2015</v>
      </c>
    </row>
    <row r="3268" spans="1:21" ht="48" x14ac:dyDescent="0.2">
      <c r="A3268">
        <v>3716</v>
      </c>
      <c r="B3268" s="3" t="s">
        <v>3713</v>
      </c>
      <c r="C3268" s="3" t="s">
        <v>7826</v>
      </c>
      <c r="D3268" s="6">
        <v>800</v>
      </c>
      <c r="E3268" s="8">
        <v>1246</v>
      </c>
      <c r="F3268" t="s">
        <v>8218</v>
      </c>
      <c r="G3268" t="s">
        <v>8223</v>
      </c>
      <c r="H3268" t="s">
        <v>8245</v>
      </c>
      <c r="I3268">
        <v>1453411109</v>
      </c>
      <c r="J3268">
        <v>1450819109</v>
      </c>
      <c r="K3268" t="b">
        <v>0</v>
      </c>
      <c r="L3268">
        <v>24</v>
      </c>
      <c r="M3268" t="b">
        <v>1</v>
      </c>
      <c r="N3268" t="s">
        <v>8269</v>
      </c>
      <c r="O3268">
        <f t="shared" si="255"/>
        <v>156</v>
      </c>
      <c r="P3268">
        <f t="shared" si="256"/>
        <v>51.92</v>
      </c>
      <c r="Q3268" s="11" t="s">
        <v>8315</v>
      </c>
      <c r="R3268" t="s">
        <v>8316</v>
      </c>
      <c r="S3268" s="15">
        <f t="shared" si="257"/>
        <v>42360.887835648144</v>
      </c>
      <c r="T3268" s="15">
        <f t="shared" si="258"/>
        <v>42390.887835648144</v>
      </c>
      <c r="U3268">
        <f t="shared" si="259"/>
        <v>2015</v>
      </c>
    </row>
    <row r="3269" spans="1:21" ht="48" x14ac:dyDescent="0.2">
      <c r="A3269">
        <v>3714</v>
      </c>
      <c r="B3269" s="3" t="s">
        <v>3711</v>
      </c>
      <c r="C3269" s="3" t="s">
        <v>7824</v>
      </c>
      <c r="D3269" s="6">
        <v>10000</v>
      </c>
      <c r="E3269" s="8">
        <v>10235</v>
      </c>
      <c r="F3269" t="s">
        <v>8218</v>
      </c>
      <c r="G3269" t="s">
        <v>8223</v>
      </c>
      <c r="H3269" t="s">
        <v>8245</v>
      </c>
      <c r="I3269">
        <v>1432612740</v>
      </c>
      <c r="J3269">
        <v>1429881667</v>
      </c>
      <c r="K3269" t="b">
        <v>0</v>
      </c>
      <c r="L3269">
        <v>97</v>
      </c>
      <c r="M3269" t="b">
        <v>1</v>
      </c>
      <c r="N3269" t="s">
        <v>8269</v>
      </c>
      <c r="O3269">
        <f t="shared" si="255"/>
        <v>102</v>
      </c>
      <c r="P3269">
        <f t="shared" si="256"/>
        <v>105.52</v>
      </c>
      <c r="Q3269" s="11" t="s">
        <v>8315</v>
      </c>
      <c r="R3269" t="s">
        <v>8316</v>
      </c>
      <c r="S3269" s="15">
        <f t="shared" si="257"/>
        <v>42118.556331018524</v>
      </c>
      <c r="T3269" s="15">
        <f t="shared" si="258"/>
        <v>42150.165972222225</v>
      </c>
      <c r="U3269">
        <f t="shared" si="259"/>
        <v>2015</v>
      </c>
    </row>
    <row r="3270" spans="1:21" ht="48" x14ac:dyDescent="0.2">
      <c r="A3270">
        <v>3713</v>
      </c>
      <c r="B3270" s="3" t="s">
        <v>3710</v>
      </c>
      <c r="C3270" s="3" t="s">
        <v>7823</v>
      </c>
      <c r="D3270" s="6">
        <v>2000</v>
      </c>
      <c r="E3270" s="8">
        <v>2030</v>
      </c>
      <c r="F3270" t="s">
        <v>8218</v>
      </c>
      <c r="G3270" t="s">
        <v>8223</v>
      </c>
      <c r="H3270" t="s">
        <v>8245</v>
      </c>
      <c r="I3270">
        <v>1465062166</v>
      </c>
      <c r="J3270">
        <v>1463334166</v>
      </c>
      <c r="K3270" t="b">
        <v>0</v>
      </c>
      <c r="L3270">
        <v>19</v>
      </c>
      <c r="M3270" t="b">
        <v>1</v>
      </c>
      <c r="N3270" t="s">
        <v>8269</v>
      </c>
      <c r="O3270">
        <f t="shared" si="255"/>
        <v>102</v>
      </c>
      <c r="P3270">
        <f t="shared" si="256"/>
        <v>106.84</v>
      </c>
      <c r="Q3270" s="11" t="s">
        <v>8315</v>
      </c>
      <c r="R3270" t="s">
        <v>8316</v>
      </c>
      <c r="S3270" s="15">
        <f t="shared" si="257"/>
        <v>42505.738032407404</v>
      </c>
      <c r="T3270" s="15">
        <f t="shared" si="258"/>
        <v>42525.738032407404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3712</v>
      </c>
      <c r="B3274" s="3" t="s">
        <v>3709</v>
      </c>
      <c r="C3274" s="3" t="s">
        <v>7822</v>
      </c>
      <c r="D3274" s="6">
        <v>7500</v>
      </c>
      <c r="E3274" s="8">
        <v>11530</v>
      </c>
      <c r="F3274" t="s">
        <v>8218</v>
      </c>
      <c r="G3274" t="s">
        <v>8223</v>
      </c>
      <c r="H3274" t="s">
        <v>8245</v>
      </c>
      <c r="I3274">
        <v>1433055540</v>
      </c>
      <c r="J3274">
        <v>1431230867</v>
      </c>
      <c r="K3274" t="b">
        <v>0</v>
      </c>
      <c r="L3274">
        <v>104</v>
      </c>
      <c r="M3274" t="b">
        <v>1</v>
      </c>
      <c r="N3274" t="s">
        <v>8269</v>
      </c>
      <c r="O3274">
        <f t="shared" si="255"/>
        <v>154</v>
      </c>
      <c r="P3274">
        <f t="shared" si="256"/>
        <v>110.87</v>
      </c>
      <c r="Q3274" s="11" t="s">
        <v>8315</v>
      </c>
      <c r="R3274" t="s">
        <v>8316</v>
      </c>
      <c r="S3274" s="15">
        <f t="shared" si="257"/>
        <v>42134.172071759262</v>
      </c>
      <c r="T3274" s="15">
        <f t="shared" si="258"/>
        <v>42155.290972222225</v>
      </c>
      <c r="U3274">
        <f t="shared" si="259"/>
        <v>2015</v>
      </c>
    </row>
    <row r="3275" spans="1:21" ht="32" x14ac:dyDescent="0.2">
      <c r="A3275">
        <v>3711</v>
      </c>
      <c r="B3275" s="3" t="s">
        <v>3708</v>
      </c>
      <c r="C3275" s="3" t="s">
        <v>7821</v>
      </c>
      <c r="D3275" s="6">
        <v>500</v>
      </c>
      <c r="E3275" s="8">
        <v>570</v>
      </c>
      <c r="F3275" t="s">
        <v>8218</v>
      </c>
      <c r="G3275" t="s">
        <v>8223</v>
      </c>
      <c r="H3275" t="s">
        <v>8245</v>
      </c>
      <c r="I3275">
        <v>1402848000</v>
      </c>
      <c r="J3275">
        <v>1400606573</v>
      </c>
      <c r="K3275" t="b">
        <v>0</v>
      </c>
      <c r="L3275">
        <v>21</v>
      </c>
      <c r="M3275" t="b">
        <v>1</v>
      </c>
      <c r="N3275" t="s">
        <v>8269</v>
      </c>
      <c r="O3275">
        <f t="shared" si="255"/>
        <v>114</v>
      </c>
      <c r="P3275">
        <f t="shared" si="256"/>
        <v>27.14</v>
      </c>
      <c r="Q3275" s="11" t="s">
        <v>8315</v>
      </c>
      <c r="R3275" t="s">
        <v>8316</v>
      </c>
      <c r="S3275" s="15">
        <f t="shared" si="257"/>
        <v>41779.724224537036</v>
      </c>
      <c r="T3275" s="15">
        <f t="shared" si="258"/>
        <v>41805.666666666664</v>
      </c>
      <c r="U3275">
        <f t="shared" si="259"/>
        <v>2014</v>
      </c>
    </row>
    <row r="3276" spans="1:21" ht="32" x14ac:dyDescent="0.2">
      <c r="A3276">
        <v>3710</v>
      </c>
      <c r="B3276" s="3" t="s">
        <v>3707</v>
      </c>
      <c r="C3276" s="3" t="s">
        <v>7820</v>
      </c>
      <c r="D3276" s="6">
        <v>1300</v>
      </c>
      <c r="E3276" s="8">
        <v>1835</v>
      </c>
      <c r="F3276" t="s">
        <v>8218</v>
      </c>
      <c r="G3276" t="s">
        <v>8223</v>
      </c>
      <c r="H3276" t="s">
        <v>8245</v>
      </c>
      <c r="I3276">
        <v>1428068988</v>
      </c>
      <c r="J3276">
        <v>1425908988</v>
      </c>
      <c r="K3276" t="b">
        <v>0</v>
      </c>
      <c r="L3276">
        <v>27</v>
      </c>
      <c r="M3276" t="b">
        <v>1</v>
      </c>
      <c r="N3276" t="s">
        <v>8269</v>
      </c>
      <c r="O3276">
        <f t="shared" si="255"/>
        <v>141</v>
      </c>
      <c r="P3276">
        <f t="shared" si="256"/>
        <v>67.959999999999994</v>
      </c>
      <c r="Q3276" s="11" t="s">
        <v>8315</v>
      </c>
      <c r="R3276" t="s">
        <v>8316</v>
      </c>
      <c r="S3276" s="15">
        <f t="shared" si="257"/>
        <v>42072.576249999998</v>
      </c>
      <c r="T3276" s="15">
        <f t="shared" si="258"/>
        <v>42097.576249999998</v>
      </c>
      <c r="U3276">
        <f t="shared" si="259"/>
        <v>2015</v>
      </c>
    </row>
    <row r="3277" spans="1:21" ht="48" x14ac:dyDescent="0.2">
      <c r="A3277">
        <v>3708</v>
      </c>
      <c r="B3277" s="3" t="s">
        <v>3705</v>
      </c>
      <c r="C3277" s="3" t="s">
        <v>7818</v>
      </c>
      <c r="D3277" s="6">
        <v>700</v>
      </c>
      <c r="E3277" s="8">
        <v>2100</v>
      </c>
      <c r="F3277" t="s">
        <v>8218</v>
      </c>
      <c r="G3277" t="s">
        <v>8223</v>
      </c>
      <c r="H3277" t="s">
        <v>8245</v>
      </c>
      <c r="I3277">
        <v>1404444286</v>
      </c>
      <c r="J3277">
        <v>1403234686</v>
      </c>
      <c r="K3277" t="b">
        <v>0</v>
      </c>
      <c r="L3277">
        <v>39</v>
      </c>
      <c r="M3277" t="b">
        <v>1</v>
      </c>
      <c r="N3277" t="s">
        <v>8269</v>
      </c>
      <c r="O3277">
        <f t="shared" si="255"/>
        <v>300</v>
      </c>
      <c r="P3277">
        <f t="shared" si="256"/>
        <v>53.85</v>
      </c>
      <c r="Q3277" s="11" t="s">
        <v>8315</v>
      </c>
      <c r="R3277" t="s">
        <v>8316</v>
      </c>
      <c r="S3277" s="15">
        <f t="shared" si="257"/>
        <v>41810.142199074071</v>
      </c>
      <c r="T3277" s="15">
        <f t="shared" si="258"/>
        <v>41824.142199074071</v>
      </c>
      <c r="U3277">
        <f t="shared" si="259"/>
        <v>2014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32" x14ac:dyDescent="0.2">
      <c r="A3281">
        <v>3707</v>
      </c>
      <c r="B3281" s="3" t="s">
        <v>3704</v>
      </c>
      <c r="C3281" s="3" t="s">
        <v>7817</v>
      </c>
      <c r="D3281" s="6">
        <v>1000</v>
      </c>
      <c r="E3281" s="8">
        <v>1860</v>
      </c>
      <c r="F3281" t="s">
        <v>8218</v>
      </c>
      <c r="G3281" t="s">
        <v>8223</v>
      </c>
      <c r="H3281" t="s">
        <v>8245</v>
      </c>
      <c r="I3281">
        <v>1469165160</v>
      </c>
      <c r="J3281">
        <v>1467335378</v>
      </c>
      <c r="K3281" t="b">
        <v>0</v>
      </c>
      <c r="L3281">
        <v>23</v>
      </c>
      <c r="M3281" t="b">
        <v>1</v>
      </c>
      <c r="N3281" t="s">
        <v>8269</v>
      </c>
      <c r="O3281">
        <f t="shared" si="255"/>
        <v>186</v>
      </c>
      <c r="P3281">
        <f t="shared" si="256"/>
        <v>80.87</v>
      </c>
      <c r="Q3281" s="11" t="s">
        <v>8315</v>
      </c>
      <c r="R3281" t="s">
        <v>8316</v>
      </c>
      <c r="S3281" s="15">
        <f t="shared" si="257"/>
        <v>42552.048356481479</v>
      </c>
      <c r="T3281" s="15">
        <f t="shared" si="258"/>
        <v>42573.226388888885</v>
      </c>
      <c r="U3281">
        <f t="shared" si="259"/>
        <v>2016</v>
      </c>
    </row>
    <row r="3282" spans="1:21" ht="48" x14ac:dyDescent="0.2">
      <c r="A3282">
        <v>3706</v>
      </c>
      <c r="B3282" s="3" t="s">
        <v>3703</v>
      </c>
      <c r="C3282" s="3" t="s">
        <v>7816</v>
      </c>
      <c r="D3282" s="6">
        <v>1500</v>
      </c>
      <c r="E3282" s="8">
        <v>1820</v>
      </c>
      <c r="F3282" t="s">
        <v>8218</v>
      </c>
      <c r="G3282" t="s">
        <v>8223</v>
      </c>
      <c r="H3282" t="s">
        <v>8245</v>
      </c>
      <c r="I3282">
        <v>1410558949</v>
      </c>
      <c r="J3282">
        <v>1409262949</v>
      </c>
      <c r="K3282" t="b">
        <v>0</v>
      </c>
      <c r="L3282">
        <v>13</v>
      </c>
      <c r="M3282" t="b">
        <v>1</v>
      </c>
      <c r="N3282" t="s">
        <v>8269</v>
      </c>
      <c r="O3282">
        <f t="shared" si="255"/>
        <v>121</v>
      </c>
      <c r="P3282">
        <f t="shared" si="256"/>
        <v>140</v>
      </c>
      <c r="Q3282" s="11" t="s">
        <v>8315</v>
      </c>
      <c r="R3282" t="s">
        <v>8316</v>
      </c>
      <c r="S3282" s="15">
        <f t="shared" si="257"/>
        <v>41879.913761574076</v>
      </c>
      <c r="T3282" s="15">
        <f t="shared" si="258"/>
        <v>41894.913761574076</v>
      </c>
      <c r="U3282">
        <f t="shared" si="259"/>
        <v>2014</v>
      </c>
    </row>
    <row r="3283" spans="1:21" ht="48" x14ac:dyDescent="0.2">
      <c r="A3283">
        <v>3705</v>
      </c>
      <c r="B3283" s="3" t="s">
        <v>3702</v>
      </c>
      <c r="C3283" s="3" t="s">
        <v>7815</v>
      </c>
      <c r="D3283" s="6">
        <v>2827</v>
      </c>
      <c r="E3283" s="8">
        <v>2925</v>
      </c>
      <c r="F3283" t="s">
        <v>8218</v>
      </c>
      <c r="G3283" t="s">
        <v>8223</v>
      </c>
      <c r="H3283" t="s">
        <v>8245</v>
      </c>
      <c r="I3283">
        <v>1403546400</v>
      </c>
      <c r="J3283">
        <v>1401714114</v>
      </c>
      <c r="K3283" t="b">
        <v>0</v>
      </c>
      <c r="L3283">
        <v>35</v>
      </c>
      <c r="M3283" t="b">
        <v>1</v>
      </c>
      <c r="N3283" t="s">
        <v>8269</v>
      </c>
      <c r="O3283">
        <f t="shared" si="255"/>
        <v>103</v>
      </c>
      <c r="P3283">
        <f t="shared" si="256"/>
        <v>83.57</v>
      </c>
      <c r="Q3283" s="11" t="s">
        <v>8315</v>
      </c>
      <c r="R3283" t="s">
        <v>8316</v>
      </c>
      <c r="S3283" s="15">
        <f t="shared" si="257"/>
        <v>41792.542986111112</v>
      </c>
      <c r="T3283" s="15">
        <f t="shared" si="258"/>
        <v>41813.75</v>
      </c>
      <c r="U3283">
        <f t="shared" si="259"/>
        <v>2014</v>
      </c>
    </row>
    <row r="3284" spans="1:21" ht="48" x14ac:dyDescent="0.2">
      <c r="A3284">
        <v>3703</v>
      </c>
      <c r="B3284" s="3" t="s">
        <v>3700</v>
      </c>
      <c r="C3284" s="3" t="s">
        <v>7813</v>
      </c>
      <c r="D3284" s="6">
        <v>1050</v>
      </c>
      <c r="E3284" s="8">
        <v>1296</v>
      </c>
      <c r="F3284" t="s">
        <v>8218</v>
      </c>
      <c r="G3284" t="s">
        <v>8223</v>
      </c>
      <c r="H3284" t="s">
        <v>8245</v>
      </c>
      <c r="I3284">
        <v>1471071540</v>
      </c>
      <c r="J3284">
        <v>1467720388</v>
      </c>
      <c r="K3284" t="b">
        <v>0</v>
      </c>
      <c r="L3284">
        <v>30</v>
      </c>
      <c r="M3284" t="b">
        <v>1</v>
      </c>
      <c r="N3284" t="s">
        <v>8269</v>
      </c>
      <c r="O3284">
        <f t="shared" si="255"/>
        <v>123</v>
      </c>
      <c r="P3284">
        <f t="shared" si="256"/>
        <v>43.2</v>
      </c>
      <c r="Q3284" s="11" t="s">
        <v>8315</v>
      </c>
      <c r="R3284" t="s">
        <v>8316</v>
      </c>
      <c r="S3284" s="15">
        <f t="shared" si="257"/>
        <v>42556.504490740743</v>
      </c>
      <c r="T3284" s="15">
        <f t="shared" si="258"/>
        <v>42595.290972222225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32" x14ac:dyDescent="0.2">
      <c r="A3286">
        <v>3700</v>
      </c>
      <c r="B3286" s="3" t="s">
        <v>3697</v>
      </c>
      <c r="C3286" s="3" t="s">
        <v>7810</v>
      </c>
      <c r="D3286" s="6">
        <v>500</v>
      </c>
      <c r="E3286" s="8">
        <v>606</v>
      </c>
      <c r="F3286" t="s">
        <v>8218</v>
      </c>
      <c r="G3286" t="s">
        <v>8223</v>
      </c>
      <c r="H3286" t="s">
        <v>8245</v>
      </c>
      <c r="I3286">
        <v>1412092800</v>
      </c>
      <c r="J3286">
        <v>1409493800</v>
      </c>
      <c r="K3286" t="b">
        <v>0</v>
      </c>
      <c r="L3286">
        <v>18</v>
      </c>
      <c r="M3286" t="b">
        <v>1</v>
      </c>
      <c r="N3286" t="s">
        <v>8269</v>
      </c>
      <c r="O3286">
        <f t="shared" si="255"/>
        <v>121</v>
      </c>
      <c r="P3286">
        <f t="shared" si="256"/>
        <v>33.67</v>
      </c>
      <c r="Q3286" s="11" t="s">
        <v>8315</v>
      </c>
      <c r="R3286" t="s">
        <v>8316</v>
      </c>
      <c r="S3286" s="15">
        <f t="shared" si="257"/>
        <v>41882.585648148146</v>
      </c>
      <c r="T3286" s="15">
        <f t="shared" si="258"/>
        <v>41912.666666666664</v>
      </c>
      <c r="U3286">
        <f t="shared" si="259"/>
        <v>2014</v>
      </c>
    </row>
    <row r="3287" spans="1:21" ht="48" x14ac:dyDescent="0.2">
      <c r="A3287">
        <v>3699</v>
      </c>
      <c r="B3287" s="3" t="s">
        <v>3696</v>
      </c>
      <c r="C3287" s="3" t="s">
        <v>7809</v>
      </c>
      <c r="D3287" s="6">
        <v>2500</v>
      </c>
      <c r="E3287" s="8">
        <v>2520</v>
      </c>
      <c r="F3287" t="s">
        <v>8218</v>
      </c>
      <c r="G3287" t="s">
        <v>8223</v>
      </c>
      <c r="H3287" t="s">
        <v>8245</v>
      </c>
      <c r="I3287">
        <v>1413383216</v>
      </c>
      <c r="J3287">
        <v>1410791216</v>
      </c>
      <c r="K3287" t="b">
        <v>0</v>
      </c>
      <c r="L3287">
        <v>40</v>
      </c>
      <c r="M3287" t="b">
        <v>1</v>
      </c>
      <c r="N3287" t="s">
        <v>8269</v>
      </c>
      <c r="O3287">
        <f t="shared" si="255"/>
        <v>101</v>
      </c>
      <c r="P3287">
        <f t="shared" si="256"/>
        <v>63</v>
      </c>
      <c r="Q3287" s="11" t="s">
        <v>8315</v>
      </c>
      <c r="R3287" t="s">
        <v>8316</v>
      </c>
      <c r="S3287" s="15">
        <f t="shared" si="257"/>
        <v>41897.602037037039</v>
      </c>
      <c r="T3287" s="15">
        <f t="shared" si="258"/>
        <v>41927.602037037039</v>
      </c>
      <c r="U3287">
        <f t="shared" si="259"/>
        <v>2014</v>
      </c>
    </row>
    <row r="3288" spans="1:21" ht="32" x14ac:dyDescent="0.2">
      <c r="A3288">
        <v>3698</v>
      </c>
      <c r="B3288" s="3" t="s">
        <v>3695</v>
      </c>
      <c r="C3288" s="3" t="s">
        <v>7808</v>
      </c>
      <c r="D3288" s="6">
        <v>5000</v>
      </c>
      <c r="E3288" s="8">
        <v>5526</v>
      </c>
      <c r="F3288" t="s">
        <v>8218</v>
      </c>
      <c r="G3288" t="s">
        <v>8223</v>
      </c>
      <c r="H3288" t="s">
        <v>8245</v>
      </c>
      <c r="I3288">
        <v>1456946487</v>
      </c>
      <c r="J3288">
        <v>1454354487</v>
      </c>
      <c r="K3288" t="b">
        <v>0</v>
      </c>
      <c r="L3288">
        <v>136</v>
      </c>
      <c r="M3288" t="b">
        <v>1</v>
      </c>
      <c r="N3288" t="s">
        <v>8269</v>
      </c>
      <c r="O3288">
        <f t="shared" si="255"/>
        <v>111</v>
      </c>
      <c r="P3288">
        <f t="shared" si="256"/>
        <v>40.630000000000003</v>
      </c>
      <c r="Q3288" s="11" t="s">
        <v>8315</v>
      </c>
      <c r="R3288" t="s">
        <v>8316</v>
      </c>
      <c r="S3288" s="15">
        <f t="shared" si="257"/>
        <v>42401.806562500002</v>
      </c>
      <c r="T3288" s="15">
        <f t="shared" si="258"/>
        <v>42431.806562500002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4" x14ac:dyDescent="0.2">
      <c r="A3293">
        <v>3695</v>
      </c>
      <c r="B3293" s="3" t="s">
        <v>3692</v>
      </c>
      <c r="C3293" s="3" t="s">
        <v>7805</v>
      </c>
      <c r="D3293" s="6">
        <v>4000</v>
      </c>
      <c r="E3293" s="8">
        <v>4005</v>
      </c>
      <c r="F3293" t="s">
        <v>8218</v>
      </c>
      <c r="G3293" t="s">
        <v>8223</v>
      </c>
      <c r="H3293" t="s">
        <v>8245</v>
      </c>
      <c r="I3293">
        <v>1421009610</v>
      </c>
      <c r="J3293">
        <v>1419281610</v>
      </c>
      <c r="K3293" t="b">
        <v>0</v>
      </c>
      <c r="L3293">
        <v>33</v>
      </c>
      <c r="M3293" t="b">
        <v>1</v>
      </c>
      <c r="N3293" t="s">
        <v>8269</v>
      </c>
      <c r="O3293">
        <f t="shared" si="255"/>
        <v>100</v>
      </c>
      <c r="P3293">
        <f t="shared" si="256"/>
        <v>121.36</v>
      </c>
      <c r="Q3293" s="11" t="s">
        <v>8315</v>
      </c>
      <c r="R3293" t="s">
        <v>8316</v>
      </c>
      <c r="S3293" s="15">
        <f t="shared" si="257"/>
        <v>41995.870486111111</v>
      </c>
      <c r="T3293" s="15">
        <f t="shared" si="258"/>
        <v>42015.870486111111</v>
      </c>
      <c r="U3293">
        <f t="shared" si="259"/>
        <v>2014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ref="O3298:O3361" si="260">ROUND(E3298/D3298*100,0)</f>
        <v>144</v>
      </c>
      <c r="P3298">
        <f t="shared" ref="P3298:P3361" si="261">IFERROR(ROUND(E3298/L3298,2),0)</f>
        <v>45.98</v>
      </c>
      <c r="Q3298" s="11" t="s">
        <v>8315</v>
      </c>
      <c r="R3298" t="s">
        <v>8316</v>
      </c>
      <c r="S3298" s="15">
        <f t="shared" ref="S3298:S3361" si="262">(((J3298/60)/60)/24)+DATE(1970,1,1)</f>
        <v>42309.756620370375</v>
      </c>
      <c r="T3298" s="15">
        <f t="shared" ref="T3298:T3361" si="263">(((I3298/60)/60)/24)+DATE(1970,1,1)</f>
        <v>42330.916666666672</v>
      </c>
      <c r="U3298">
        <f t="shared" ref="U3298:U3361" si="264">YEAR(S:S)</f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0"/>
        <v>100</v>
      </c>
      <c r="P3299">
        <f t="shared" si="261"/>
        <v>125.09</v>
      </c>
      <c r="Q3299" s="11" t="s">
        <v>8315</v>
      </c>
      <c r="R3299" t="s">
        <v>8316</v>
      </c>
      <c r="S3299" s="15">
        <f t="shared" si="262"/>
        <v>42193.771481481483</v>
      </c>
      <c r="T3299" s="15">
        <f t="shared" si="263"/>
        <v>42212.957638888889</v>
      </c>
      <c r="U3299">
        <f t="shared" si="264"/>
        <v>2015</v>
      </c>
    </row>
    <row r="3300" spans="1:21" ht="48" x14ac:dyDescent="0.2">
      <c r="A3300">
        <v>3694</v>
      </c>
      <c r="B3300" s="3" t="s">
        <v>3691</v>
      </c>
      <c r="C3300" s="3" t="s">
        <v>7804</v>
      </c>
      <c r="D3300" s="6">
        <v>3500</v>
      </c>
      <c r="E3300" s="8">
        <v>3760</v>
      </c>
      <c r="F3300" t="s">
        <v>8218</v>
      </c>
      <c r="G3300" t="s">
        <v>8223</v>
      </c>
      <c r="H3300" t="s">
        <v>8245</v>
      </c>
      <c r="I3300">
        <v>1465178400</v>
      </c>
      <c r="J3300">
        <v>1461985967</v>
      </c>
      <c r="K3300" t="b">
        <v>0</v>
      </c>
      <c r="L3300">
        <v>60</v>
      </c>
      <c r="M3300" t="b">
        <v>1</v>
      </c>
      <c r="N3300" t="s">
        <v>8269</v>
      </c>
      <c r="O3300">
        <f t="shared" si="260"/>
        <v>107</v>
      </c>
      <c r="P3300">
        <f t="shared" si="261"/>
        <v>62.67</v>
      </c>
      <c r="Q3300" s="11" t="s">
        <v>8315</v>
      </c>
      <c r="R3300" t="s">
        <v>8316</v>
      </c>
      <c r="S3300" s="15">
        <f t="shared" si="262"/>
        <v>42490.133877314816</v>
      </c>
      <c r="T3300" s="15">
        <f t="shared" si="263"/>
        <v>42527.083333333328</v>
      </c>
      <c r="U3300">
        <f t="shared" si="264"/>
        <v>2016</v>
      </c>
    </row>
    <row r="3301" spans="1:21" ht="32" x14ac:dyDescent="0.2">
      <c r="A3301">
        <v>3692</v>
      </c>
      <c r="B3301" s="3" t="s">
        <v>3689</v>
      </c>
      <c r="C3301" s="3" t="s">
        <v>7802</v>
      </c>
      <c r="D3301" s="6">
        <v>1000</v>
      </c>
      <c r="E3301" s="8">
        <v>1260</v>
      </c>
      <c r="F3301" t="s">
        <v>8218</v>
      </c>
      <c r="G3301" t="s">
        <v>8223</v>
      </c>
      <c r="H3301" t="s">
        <v>8245</v>
      </c>
      <c r="I3301">
        <v>1411084800</v>
      </c>
      <c r="J3301">
        <v>1410304179</v>
      </c>
      <c r="K3301" t="b">
        <v>0</v>
      </c>
      <c r="L3301">
        <v>17</v>
      </c>
      <c r="M3301" t="b">
        <v>1</v>
      </c>
      <c r="N3301" t="s">
        <v>8269</v>
      </c>
      <c r="O3301">
        <f t="shared" si="260"/>
        <v>126</v>
      </c>
      <c r="P3301">
        <f t="shared" si="261"/>
        <v>74.12</v>
      </c>
      <c r="Q3301" s="11" t="s">
        <v>8315</v>
      </c>
      <c r="R3301" t="s">
        <v>8316</v>
      </c>
      <c r="S3301" s="15">
        <f t="shared" si="262"/>
        <v>41891.96503472222</v>
      </c>
      <c r="T3301" s="15">
        <f t="shared" si="263"/>
        <v>41901</v>
      </c>
      <c r="U3301">
        <f t="shared" si="264"/>
        <v>2014</v>
      </c>
    </row>
    <row r="3302" spans="1:21" ht="32" x14ac:dyDescent="0.2">
      <c r="A3302">
        <v>3691</v>
      </c>
      <c r="B3302" s="3" t="s">
        <v>3688</v>
      </c>
      <c r="C3302" s="3" t="s">
        <v>7801</v>
      </c>
      <c r="D3302" s="6">
        <v>40000</v>
      </c>
      <c r="E3302" s="8">
        <v>51184</v>
      </c>
      <c r="F3302" t="s">
        <v>8218</v>
      </c>
      <c r="G3302" t="s">
        <v>8223</v>
      </c>
      <c r="H3302" t="s">
        <v>8245</v>
      </c>
      <c r="I3302">
        <v>1425272340</v>
      </c>
      <c r="J3302">
        <v>1421426929</v>
      </c>
      <c r="K3302" t="b">
        <v>0</v>
      </c>
      <c r="L3302">
        <v>274</v>
      </c>
      <c r="M3302" t="b">
        <v>1</v>
      </c>
      <c r="N3302" t="s">
        <v>8269</v>
      </c>
      <c r="O3302">
        <f t="shared" si="260"/>
        <v>128</v>
      </c>
      <c r="P3302">
        <f t="shared" si="261"/>
        <v>186.8</v>
      </c>
      <c r="Q3302" s="11" t="s">
        <v>8315</v>
      </c>
      <c r="R3302" t="s">
        <v>8316</v>
      </c>
      <c r="S3302" s="15">
        <f t="shared" si="262"/>
        <v>42020.700567129628</v>
      </c>
      <c r="T3302" s="15">
        <f t="shared" si="263"/>
        <v>42065.207638888889</v>
      </c>
      <c r="U3302">
        <f t="shared" si="264"/>
        <v>2015</v>
      </c>
    </row>
    <row r="3303" spans="1:21" ht="48" x14ac:dyDescent="0.2">
      <c r="A3303">
        <v>3690</v>
      </c>
      <c r="B3303" s="3" t="s">
        <v>3687</v>
      </c>
      <c r="C3303" s="3" t="s">
        <v>7800</v>
      </c>
      <c r="D3303" s="6">
        <v>1500</v>
      </c>
      <c r="E3303" s="8">
        <v>1800</v>
      </c>
      <c r="F3303" t="s">
        <v>8218</v>
      </c>
      <c r="G3303" t="s">
        <v>8223</v>
      </c>
      <c r="H3303" t="s">
        <v>8245</v>
      </c>
      <c r="I3303">
        <v>1417101683</v>
      </c>
      <c r="J3303">
        <v>1414506083</v>
      </c>
      <c r="K3303" t="b">
        <v>0</v>
      </c>
      <c r="L3303">
        <v>31</v>
      </c>
      <c r="M3303" t="b">
        <v>1</v>
      </c>
      <c r="N3303" t="s">
        <v>8269</v>
      </c>
      <c r="O3303">
        <f t="shared" si="260"/>
        <v>120</v>
      </c>
      <c r="P3303">
        <f t="shared" si="261"/>
        <v>58.06</v>
      </c>
      <c r="Q3303" s="11" t="s">
        <v>8315</v>
      </c>
      <c r="R3303" t="s">
        <v>8316</v>
      </c>
      <c r="S3303" s="15">
        <f t="shared" si="262"/>
        <v>41940.598182870373</v>
      </c>
      <c r="T3303" s="15">
        <f t="shared" si="263"/>
        <v>41970.639849537038</v>
      </c>
      <c r="U3303">
        <f t="shared" si="264"/>
        <v>2014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0"/>
        <v>103</v>
      </c>
      <c r="P3304">
        <f t="shared" si="261"/>
        <v>173.7</v>
      </c>
      <c r="Q3304" s="11" t="s">
        <v>8315</v>
      </c>
      <c r="R3304" t="s">
        <v>8316</v>
      </c>
      <c r="S3304" s="15">
        <f t="shared" si="262"/>
        <v>42681.35157407407</v>
      </c>
      <c r="T3304" s="15">
        <f t="shared" si="263"/>
        <v>42711.35157407407</v>
      </c>
      <c r="U3304">
        <f t="shared" si="264"/>
        <v>2016</v>
      </c>
    </row>
    <row r="3305" spans="1:21" ht="48" x14ac:dyDescent="0.2">
      <c r="A3305">
        <v>3689</v>
      </c>
      <c r="B3305" s="3" t="s">
        <v>3686</v>
      </c>
      <c r="C3305" s="3" t="s">
        <v>7799</v>
      </c>
      <c r="D3305" s="6">
        <v>3000</v>
      </c>
      <c r="E3305" s="8">
        <v>3550</v>
      </c>
      <c r="F3305" t="s">
        <v>8218</v>
      </c>
      <c r="G3305" t="s">
        <v>8223</v>
      </c>
      <c r="H3305" t="s">
        <v>8245</v>
      </c>
      <c r="I3305">
        <v>1434925500</v>
      </c>
      <c r="J3305">
        <v>1432410639</v>
      </c>
      <c r="K3305" t="b">
        <v>0</v>
      </c>
      <c r="L3305">
        <v>62</v>
      </c>
      <c r="M3305" t="b">
        <v>1</v>
      </c>
      <c r="N3305" t="s">
        <v>8269</v>
      </c>
      <c r="O3305">
        <f t="shared" si="260"/>
        <v>118</v>
      </c>
      <c r="P3305">
        <f t="shared" si="261"/>
        <v>57.26</v>
      </c>
      <c r="Q3305" s="11" t="s">
        <v>8315</v>
      </c>
      <c r="R3305" t="s">
        <v>8316</v>
      </c>
      <c r="S3305" s="15">
        <f t="shared" si="262"/>
        <v>42147.826840277776</v>
      </c>
      <c r="T3305" s="15">
        <f t="shared" si="263"/>
        <v>42176.934027777781</v>
      </c>
      <c r="U3305">
        <f t="shared" si="264"/>
        <v>2015</v>
      </c>
    </row>
    <row r="3306" spans="1:21" ht="48" x14ac:dyDescent="0.2">
      <c r="A3306">
        <v>3687</v>
      </c>
      <c r="B3306" s="3" t="s">
        <v>3684</v>
      </c>
      <c r="C3306" s="3" t="s">
        <v>7797</v>
      </c>
      <c r="D3306" s="6">
        <v>5000</v>
      </c>
      <c r="E3306" s="8">
        <v>5012.25</v>
      </c>
      <c r="F3306" t="s">
        <v>8218</v>
      </c>
      <c r="G3306" t="s">
        <v>8223</v>
      </c>
      <c r="H3306" t="s">
        <v>8245</v>
      </c>
      <c r="I3306">
        <v>1403846055</v>
      </c>
      <c r="J3306">
        <v>1401254055</v>
      </c>
      <c r="K3306" t="b">
        <v>0</v>
      </c>
      <c r="L3306">
        <v>25</v>
      </c>
      <c r="M3306" t="b">
        <v>1</v>
      </c>
      <c r="N3306" t="s">
        <v>8269</v>
      </c>
      <c r="O3306">
        <f t="shared" si="260"/>
        <v>100</v>
      </c>
      <c r="P3306">
        <f t="shared" si="261"/>
        <v>200.49</v>
      </c>
      <c r="Q3306" s="11" t="s">
        <v>8315</v>
      </c>
      <c r="R3306" t="s">
        <v>8316</v>
      </c>
      <c r="S3306" s="15">
        <f t="shared" si="262"/>
        <v>41787.218229166669</v>
      </c>
      <c r="T3306" s="15">
        <f t="shared" si="263"/>
        <v>41817.218229166669</v>
      </c>
      <c r="U3306">
        <f t="shared" si="264"/>
        <v>2014</v>
      </c>
    </row>
    <row r="3307" spans="1:21" ht="48" x14ac:dyDescent="0.2">
      <c r="A3307">
        <v>3686</v>
      </c>
      <c r="B3307" s="3" t="s">
        <v>3683</v>
      </c>
      <c r="C3307" s="3" t="s">
        <v>7796</v>
      </c>
      <c r="D3307" s="6">
        <v>350</v>
      </c>
      <c r="E3307" s="8">
        <v>355</v>
      </c>
      <c r="F3307" t="s">
        <v>8218</v>
      </c>
      <c r="G3307" t="s">
        <v>8223</v>
      </c>
      <c r="H3307" t="s">
        <v>8245</v>
      </c>
      <c r="I3307">
        <v>1440820740</v>
      </c>
      <c r="J3307">
        <v>1439567660</v>
      </c>
      <c r="K3307" t="b">
        <v>0</v>
      </c>
      <c r="L3307">
        <v>6</v>
      </c>
      <c r="M3307" t="b">
        <v>1</v>
      </c>
      <c r="N3307" t="s">
        <v>8269</v>
      </c>
      <c r="O3307">
        <f t="shared" si="260"/>
        <v>101</v>
      </c>
      <c r="P3307">
        <f t="shared" si="261"/>
        <v>59.17</v>
      </c>
      <c r="Q3307" s="11" t="s">
        <v>8315</v>
      </c>
      <c r="R3307" t="s">
        <v>8316</v>
      </c>
      <c r="S3307" s="15">
        <f t="shared" si="262"/>
        <v>42230.662731481483</v>
      </c>
      <c r="T3307" s="15">
        <f t="shared" si="263"/>
        <v>42245.165972222225</v>
      </c>
      <c r="U3307">
        <f t="shared" si="264"/>
        <v>2015</v>
      </c>
    </row>
    <row r="3308" spans="1:21" ht="48" x14ac:dyDescent="0.2">
      <c r="A3308">
        <v>3685</v>
      </c>
      <c r="B3308" s="3" t="s">
        <v>3682</v>
      </c>
      <c r="C3308" s="3" t="s">
        <v>7795</v>
      </c>
      <c r="D3308" s="6">
        <v>5000</v>
      </c>
      <c r="E3308" s="8">
        <v>5285</v>
      </c>
      <c r="F3308" t="s">
        <v>8218</v>
      </c>
      <c r="G3308" t="s">
        <v>8223</v>
      </c>
      <c r="H3308" t="s">
        <v>8245</v>
      </c>
      <c r="I3308">
        <v>1400533200</v>
      </c>
      <c r="J3308">
        <v>1398348859</v>
      </c>
      <c r="K3308" t="b">
        <v>0</v>
      </c>
      <c r="L3308">
        <v>126</v>
      </c>
      <c r="M3308" t="b">
        <v>1</v>
      </c>
      <c r="N3308" t="s">
        <v>8269</v>
      </c>
      <c r="O3308">
        <f t="shared" si="260"/>
        <v>106</v>
      </c>
      <c r="P3308">
        <f t="shared" si="261"/>
        <v>41.94</v>
      </c>
      <c r="Q3308" s="11" t="s">
        <v>8315</v>
      </c>
      <c r="R3308" t="s">
        <v>8316</v>
      </c>
      <c r="S3308" s="15">
        <f t="shared" si="262"/>
        <v>41753.593275462961</v>
      </c>
      <c r="T3308" s="15">
        <f t="shared" si="263"/>
        <v>41778.875</v>
      </c>
      <c r="U3308">
        <f t="shared" si="264"/>
        <v>2014</v>
      </c>
    </row>
    <row r="3309" spans="1:21" ht="48" x14ac:dyDescent="0.2">
      <c r="A3309">
        <v>3684</v>
      </c>
      <c r="B3309" s="3" t="s">
        <v>3681</v>
      </c>
      <c r="C3309" s="3" t="s">
        <v>7794</v>
      </c>
      <c r="D3309" s="6">
        <v>750</v>
      </c>
      <c r="E3309" s="8">
        <v>1043</v>
      </c>
      <c r="F3309" t="s">
        <v>8218</v>
      </c>
      <c r="G3309" t="s">
        <v>8223</v>
      </c>
      <c r="H3309" t="s">
        <v>8245</v>
      </c>
      <c r="I3309">
        <v>1441167586</v>
      </c>
      <c r="J3309">
        <v>1438575586</v>
      </c>
      <c r="K3309" t="b">
        <v>0</v>
      </c>
      <c r="L3309">
        <v>23</v>
      </c>
      <c r="M3309" t="b">
        <v>1</v>
      </c>
      <c r="N3309" t="s">
        <v>8269</v>
      </c>
      <c r="O3309">
        <f t="shared" si="260"/>
        <v>139</v>
      </c>
      <c r="P3309">
        <f t="shared" si="261"/>
        <v>45.35</v>
      </c>
      <c r="Q3309" s="11" t="s">
        <v>8315</v>
      </c>
      <c r="R3309" t="s">
        <v>8316</v>
      </c>
      <c r="S3309" s="15">
        <f t="shared" si="262"/>
        <v>42219.180393518516</v>
      </c>
      <c r="T3309" s="15">
        <f t="shared" si="263"/>
        <v>42249.180393518516</v>
      </c>
      <c r="U3309">
        <f t="shared" si="264"/>
        <v>2015</v>
      </c>
    </row>
    <row r="3310" spans="1:21" ht="48" x14ac:dyDescent="0.2">
      <c r="A3310">
        <v>3683</v>
      </c>
      <c r="B3310" s="3" t="s">
        <v>3680</v>
      </c>
      <c r="C3310" s="3" t="s">
        <v>7793</v>
      </c>
      <c r="D3310" s="6">
        <v>3500</v>
      </c>
      <c r="E3310" s="8">
        <v>3880</v>
      </c>
      <c r="F3310" t="s">
        <v>8218</v>
      </c>
      <c r="G3310" t="s">
        <v>8223</v>
      </c>
      <c r="H3310" t="s">
        <v>8245</v>
      </c>
      <c r="I3310">
        <v>1476931696</v>
      </c>
      <c r="J3310">
        <v>1474339696</v>
      </c>
      <c r="K3310" t="b">
        <v>0</v>
      </c>
      <c r="L3310">
        <v>66</v>
      </c>
      <c r="M3310" t="b">
        <v>1</v>
      </c>
      <c r="N3310" t="s">
        <v>8269</v>
      </c>
      <c r="O3310">
        <f t="shared" si="260"/>
        <v>111</v>
      </c>
      <c r="P3310">
        <f t="shared" si="261"/>
        <v>58.79</v>
      </c>
      <c r="Q3310" s="11" t="s">
        <v>8315</v>
      </c>
      <c r="R3310" t="s">
        <v>8316</v>
      </c>
      <c r="S3310" s="15">
        <f t="shared" si="262"/>
        <v>42633.116851851853</v>
      </c>
      <c r="T3310" s="15">
        <f t="shared" si="263"/>
        <v>42663.116851851853</v>
      </c>
      <c r="U3310">
        <f t="shared" si="264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0"/>
        <v>159</v>
      </c>
      <c r="P3311">
        <f t="shared" si="261"/>
        <v>18</v>
      </c>
      <c r="Q3311" s="11" t="s">
        <v>8315</v>
      </c>
      <c r="R3311" t="s">
        <v>8316</v>
      </c>
      <c r="S3311" s="15">
        <f t="shared" si="262"/>
        <v>42628.650208333333</v>
      </c>
      <c r="T3311" s="15">
        <f t="shared" si="263"/>
        <v>42659.650208333333</v>
      </c>
      <c r="U3311">
        <f t="shared" si="264"/>
        <v>2016</v>
      </c>
    </row>
    <row r="3312" spans="1:21" ht="48" x14ac:dyDescent="0.2">
      <c r="A3312">
        <v>3682</v>
      </c>
      <c r="B3312" s="3" t="s">
        <v>3679</v>
      </c>
      <c r="C3312" s="3" t="s">
        <v>7792</v>
      </c>
      <c r="D3312" s="6">
        <v>3000</v>
      </c>
      <c r="E3312" s="8">
        <v>4176</v>
      </c>
      <c r="F3312" t="s">
        <v>8218</v>
      </c>
      <c r="G3312" t="s">
        <v>8223</v>
      </c>
      <c r="H3312" t="s">
        <v>8245</v>
      </c>
      <c r="I3312">
        <v>1402901940</v>
      </c>
      <c r="J3312">
        <v>1399998418</v>
      </c>
      <c r="K3312" t="b">
        <v>0</v>
      </c>
      <c r="L3312">
        <v>67</v>
      </c>
      <c r="M3312" t="b">
        <v>1</v>
      </c>
      <c r="N3312" t="s">
        <v>8269</v>
      </c>
      <c r="O3312">
        <f t="shared" si="260"/>
        <v>139</v>
      </c>
      <c r="P3312">
        <f t="shared" si="261"/>
        <v>62.33</v>
      </c>
      <c r="Q3312" s="11" t="s">
        <v>8315</v>
      </c>
      <c r="R3312" t="s">
        <v>8316</v>
      </c>
      <c r="S3312" s="15">
        <f t="shared" si="262"/>
        <v>41772.685393518521</v>
      </c>
      <c r="T3312" s="15">
        <f t="shared" si="263"/>
        <v>41806.290972222225</v>
      </c>
      <c r="U3312">
        <f t="shared" si="264"/>
        <v>2014</v>
      </c>
    </row>
    <row r="3313" spans="1:21" ht="64" x14ac:dyDescent="0.2">
      <c r="A3313">
        <v>3681</v>
      </c>
      <c r="B3313" s="3" t="s">
        <v>3678</v>
      </c>
      <c r="C3313" s="3" t="s">
        <v>7791</v>
      </c>
      <c r="D3313" s="6">
        <v>1000</v>
      </c>
      <c r="E3313" s="8">
        <v>1119</v>
      </c>
      <c r="F3313" t="s">
        <v>8218</v>
      </c>
      <c r="G3313" t="s">
        <v>8223</v>
      </c>
      <c r="H3313" t="s">
        <v>8245</v>
      </c>
      <c r="I3313">
        <v>1452872290</v>
      </c>
      <c r="J3313">
        <v>1452008290</v>
      </c>
      <c r="K3313" t="b">
        <v>0</v>
      </c>
      <c r="L3313">
        <v>18</v>
      </c>
      <c r="M3313" t="b">
        <v>1</v>
      </c>
      <c r="N3313" t="s">
        <v>8269</v>
      </c>
      <c r="O3313">
        <f t="shared" si="260"/>
        <v>112</v>
      </c>
      <c r="P3313">
        <f t="shared" si="261"/>
        <v>62.17</v>
      </c>
      <c r="Q3313" s="11" t="s">
        <v>8315</v>
      </c>
      <c r="R3313" t="s">
        <v>8316</v>
      </c>
      <c r="S3313" s="15">
        <f t="shared" si="262"/>
        <v>42374.651504629626</v>
      </c>
      <c r="T3313" s="15">
        <f t="shared" si="263"/>
        <v>42384.651504629626</v>
      </c>
      <c r="U3313">
        <f t="shared" si="264"/>
        <v>2016</v>
      </c>
    </row>
    <row r="3314" spans="1:21" ht="32" x14ac:dyDescent="0.2">
      <c r="A3314">
        <v>3680</v>
      </c>
      <c r="B3314" s="3" t="s">
        <v>3677</v>
      </c>
      <c r="C3314" s="3" t="s">
        <v>7790</v>
      </c>
      <c r="D3314" s="6">
        <v>3000</v>
      </c>
      <c r="E3314" s="8">
        <v>3383</v>
      </c>
      <c r="F3314" t="s">
        <v>8218</v>
      </c>
      <c r="G3314" t="s">
        <v>8223</v>
      </c>
      <c r="H3314" t="s">
        <v>8245</v>
      </c>
      <c r="I3314">
        <v>1475664834</v>
      </c>
      <c r="J3314">
        <v>1473850434</v>
      </c>
      <c r="K3314" t="b">
        <v>0</v>
      </c>
      <c r="L3314">
        <v>34</v>
      </c>
      <c r="M3314" t="b">
        <v>1</v>
      </c>
      <c r="N3314" t="s">
        <v>8269</v>
      </c>
      <c r="O3314">
        <f t="shared" si="260"/>
        <v>113</v>
      </c>
      <c r="P3314">
        <f t="shared" si="261"/>
        <v>99.5</v>
      </c>
      <c r="Q3314" s="11" t="s">
        <v>8315</v>
      </c>
      <c r="R3314" t="s">
        <v>8316</v>
      </c>
      <c r="S3314" s="15">
        <f t="shared" si="262"/>
        <v>42627.454097222217</v>
      </c>
      <c r="T3314" s="15">
        <f t="shared" si="263"/>
        <v>42648.454097222217</v>
      </c>
      <c r="U3314">
        <f t="shared" si="264"/>
        <v>2016</v>
      </c>
    </row>
    <row r="3315" spans="1:21" ht="48" x14ac:dyDescent="0.2">
      <c r="A3315">
        <v>3679</v>
      </c>
      <c r="B3315" s="3" t="s">
        <v>3676</v>
      </c>
      <c r="C3315" s="3" t="s">
        <v>7789</v>
      </c>
      <c r="D3315" s="6">
        <v>2000</v>
      </c>
      <c r="E3315" s="8">
        <v>2202</v>
      </c>
      <c r="F3315" t="s">
        <v>8218</v>
      </c>
      <c r="G3315" t="s">
        <v>8223</v>
      </c>
      <c r="H3315" t="s">
        <v>8245</v>
      </c>
      <c r="I3315">
        <v>1404190740</v>
      </c>
      <c r="J3315">
        <v>1401214581</v>
      </c>
      <c r="K3315" t="b">
        <v>0</v>
      </c>
      <c r="L3315">
        <v>30</v>
      </c>
      <c r="M3315" t="b">
        <v>1</v>
      </c>
      <c r="N3315" t="s">
        <v>8269</v>
      </c>
      <c r="O3315">
        <f t="shared" si="260"/>
        <v>110</v>
      </c>
      <c r="P3315">
        <f t="shared" si="261"/>
        <v>73.400000000000006</v>
      </c>
      <c r="Q3315" s="11" t="s">
        <v>8315</v>
      </c>
      <c r="R3315" t="s">
        <v>8316</v>
      </c>
      <c r="S3315" s="15">
        <f t="shared" si="262"/>
        <v>41786.761354166665</v>
      </c>
      <c r="T3315" s="15">
        <f t="shared" si="263"/>
        <v>41821.207638888889</v>
      </c>
      <c r="U3315">
        <f t="shared" si="264"/>
        <v>2014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0"/>
        <v>211</v>
      </c>
      <c r="P3316">
        <f t="shared" si="261"/>
        <v>29.07</v>
      </c>
      <c r="Q3316" s="11" t="s">
        <v>8315</v>
      </c>
      <c r="R3316" t="s">
        <v>8316</v>
      </c>
      <c r="S3316" s="15">
        <f t="shared" si="262"/>
        <v>42105.267488425925</v>
      </c>
      <c r="T3316" s="15">
        <f t="shared" si="263"/>
        <v>42132.836805555555</v>
      </c>
      <c r="U3316">
        <f t="shared" si="264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0"/>
        <v>110</v>
      </c>
      <c r="P3317">
        <f t="shared" si="261"/>
        <v>49.44</v>
      </c>
      <c r="Q3317" s="11" t="s">
        <v>8315</v>
      </c>
      <c r="R3317" t="s">
        <v>8316</v>
      </c>
      <c r="S3317" s="15">
        <f t="shared" si="262"/>
        <v>42466.303715277783</v>
      </c>
      <c r="T3317" s="15">
        <f t="shared" si="263"/>
        <v>42496.303715277783</v>
      </c>
      <c r="U3317">
        <f t="shared" si="264"/>
        <v>2016</v>
      </c>
    </row>
    <row r="3318" spans="1:21" ht="32" x14ac:dyDescent="0.2">
      <c r="A3318">
        <v>3677</v>
      </c>
      <c r="B3318" s="3" t="s">
        <v>3674</v>
      </c>
      <c r="C3318" s="3" t="s">
        <v>7787</v>
      </c>
      <c r="D3318" s="6">
        <v>12000</v>
      </c>
      <c r="E3318" s="8">
        <v>12348.5</v>
      </c>
      <c r="F3318" t="s">
        <v>8218</v>
      </c>
      <c r="G3318" t="s">
        <v>8223</v>
      </c>
      <c r="H3318" t="s">
        <v>8245</v>
      </c>
      <c r="I3318">
        <v>1404359940</v>
      </c>
      <c r="J3318">
        <v>1402580818</v>
      </c>
      <c r="K3318" t="b">
        <v>0</v>
      </c>
      <c r="L3318">
        <v>199</v>
      </c>
      <c r="M3318" t="b">
        <v>1</v>
      </c>
      <c r="N3318" t="s">
        <v>8269</v>
      </c>
      <c r="O3318">
        <f t="shared" si="260"/>
        <v>103</v>
      </c>
      <c r="P3318">
        <f t="shared" si="261"/>
        <v>62.05</v>
      </c>
      <c r="Q3318" s="11" t="s">
        <v>8315</v>
      </c>
      <c r="R3318" t="s">
        <v>8316</v>
      </c>
      <c r="S3318" s="15">
        <f t="shared" si="262"/>
        <v>41802.574282407404</v>
      </c>
      <c r="T3318" s="15">
        <f t="shared" si="263"/>
        <v>41823.165972222225</v>
      </c>
      <c r="U3318">
        <f t="shared" si="264"/>
        <v>2014</v>
      </c>
    </row>
    <row r="3319" spans="1:21" ht="48" x14ac:dyDescent="0.2">
      <c r="A3319">
        <v>3676</v>
      </c>
      <c r="B3319" s="3" t="s">
        <v>3673</v>
      </c>
      <c r="C3319" s="3" t="s">
        <v>7786</v>
      </c>
      <c r="D3319" s="6">
        <v>800</v>
      </c>
      <c r="E3319" s="8">
        <v>1030</v>
      </c>
      <c r="F3319" t="s">
        <v>8218</v>
      </c>
      <c r="G3319" t="s">
        <v>8223</v>
      </c>
      <c r="H3319" t="s">
        <v>8245</v>
      </c>
      <c r="I3319">
        <v>1410550484</v>
      </c>
      <c r="J3319">
        <v>1408995284</v>
      </c>
      <c r="K3319" t="b">
        <v>0</v>
      </c>
      <c r="L3319">
        <v>16</v>
      </c>
      <c r="M3319" t="b">
        <v>1</v>
      </c>
      <c r="N3319" t="s">
        <v>8269</v>
      </c>
      <c r="O3319">
        <f t="shared" si="260"/>
        <v>129</v>
      </c>
      <c r="P3319">
        <f t="shared" si="261"/>
        <v>64.38</v>
      </c>
      <c r="Q3319" s="11" t="s">
        <v>8315</v>
      </c>
      <c r="R3319" t="s">
        <v>8316</v>
      </c>
      <c r="S3319" s="15">
        <f t="shared" si="262"/>
        <v>41876.815787037034</v>
      </c>
      <c r="T3319" s="15">
        <f t="shared" si="263"/>
        <v>41894.815787037034</v>
      </c>
      <c r="U3319">
        <f t="shared" si="264"/>
        <v>2014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126</v>
      </c>
      <c r="P3320">
        <f t="shared" si="261"/>
        <v>78.5</v>
      </c>
      <c r="Q3320" s="11" t="s">
        <v>8315</v>
      </c>
      <c r="R3320" t="s">
        <v>8316</v>
      </c>
      <c r="S3320" s="15">
        <f t="shared" si="262"/>
        <v>42431.302002314813</v>
      </c>
      <c r="T3320" s="15">
        <f t="shared" si="263"/>
        <v>42471.104166666672</v>
      </c>
      <c r="U3320">
        <f t="shared" si="264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0"/>
        <v>108</v>
      </c>
      <c r="P3321">
        <f t="shared" si="261"/>
        <v>33.75</v>
      </c>
      <c r="Q3321" s="11" t="s">
        <v>8315</v>
      </c>
      <c r="R3321" t="s">
        <v>8316</v>
      </c>
      <c r="S3321" s="15">
        <f t="shared" si="262"/>
        <v>41990.585486111115</v>
      </c>
      <c r="T3321" s="15">
        <f t="shared" si="263"/>
        <v>42035.585486111115</v>
      </c>
      <c r="U3321">
        <f t="shared" si="264"/>
        <v>2014</v>
      </c>
    </row>
    <row r="3322" spans="1:21" ht="48" x14ac:dyDescent="0.2">
      <c r="A3322">
        <v>3671</v>
      </c>
      <c r="B3322" s="3" t="s">
        <v>3668</v>
      </c>
      <c r="C3322" s="3" t="s">
        <v>7781</v>
      </c>
      <c r="D3322" s="6">
        <v>3500</v>
      </c>
      <c r="E3322" s="8">
        <v>3530</v>
      </c>
      <c r="F3322" t="s">
        <v>8218</v>
      </c>
      <c r="G3322" t="s">
        <v>8223</v>
      </c>
      <c r="H3322" t="s">
        <v>8245</v>
      </c>
      <c r="I3322">
        <v>1405915140</v>
      </c>
      <c r="J3322">
        <v>1404140667</v>
      </c>
      <c r="K3322" t="b">
        <v>0</v>
      </c>
      <c r="L3322">
        <v>40</v>
      </c>
      <c r="M3322" t="b">
        <v>1</v>
      </c>
      <c r="N3322" t="s">
        <v>8269</v>
      </c>
      <c r="O3322">
        <f t="shared" si="260"/>
        <v>101</v>
      </c>
      <c r="P3322">
        <f t="shared" si="261"/>
        <v>88.25</v>
      </c>
      <c r="Q3322" s="11" t="s">
        <v>8315</v>
      </c>
      <c r="R3322" t="s">
        <v>8316</v>
      </c>
      <c r="S3322" s="15">
        <f t="shared" si="262"/>
        <v>41820.62809027778</v>
      </c>
      <c r="T3322" s="15">
        <f t="shared" si="263"/>
        <v>41841.165972222225</v>
      </c>
      <c r="U3322">
        <f t="shared" si="264"/>
        <v>2014</v>
      </c>
    </row>
    <row r="3323" spans="1:21" ht="48" x14ac:dyDescent="0.2">
      <c r="A3323">
        <v>3668</v>
      </c>
      <c r="B3323" s="3" t="s">
        <v>3665</v>
      </c>
      <c r="C3323" s="3" t="s">
        <v>7778</v>
      </c>
      <c r="D3323" s="6">
        <v>1000</v>
      </c>
      <c r="E3323" s="8">
        <v>1035</v>
      </c>
      <c r="F3323" t="s">
        <v>8218</v>
      </c>
      <c r="G3323" t="s">
        <v>8223</v>
      </c>
      <c r="H3323" t="s">
        <v>8245</v>
      </c>
      <c r="I3323">
        <v>1437676380</v>
      </c>
      <c r="J3323">
        <v>1435670452</v>
      </c>
      <c r="K3323" t="b">
        <v>0</v>
      </c>
      <c r="L3323">
        <v>28</v>
      </c>
      <c r="M3323" t="b">
        <v>1</v>
      </c>
      <c r="N3323" t="s">
        <v>8269</v>
      </c>
      <c r="O3323">
        <f t="shared" si="260"/>
        <v>104</v>
      </c>
      <c r="P3323">
        <f t="shared" si="261"/>
        <v>36.96</v>
      </c>
      <c r="Q3323" s="11" t="s">
        <v>8315</v>
      </c>
      <c r="R3323" t="s">
        <v>8316</v>
      </c>
      <c r="S3323" s="15">
        <f t="shared" si="262"/>
        <v>42185.556157407409</v>
      </c>
      <c r="T3323" s="15">
        <f t="shared" si="263"/>
        <v>42208.772916666669</v>
      </c>
      <c r="U3323">
        <f t="shared" si="264"/>
        <v>2015</v>
      </c>
    </row>
    <row r="3324" spans="1:21" ht="16" x14ac:dyDescent="0.2">
      <c r="A3324">
        <v>3666</v>
      </c>
      <c r="B3324" s="3" t="s">
        <v>3663</v>
      </c>
      <c r="C3324" s="3" t="s">
        <v>7776</v>
      </c>
      <c r="D3324" s="6">
        <v>1200</v>
      </c>
      <c r="E3324" s="8">
        <v>1200</v>
      </c>
      <c r="F3324" t="s">
        <v>8218</v>
      </c>
      <c r="G3324" t="s">
        <v>8223</v>
      </c>
      <c r="H3324" t="s">
        <v>8245</v>
      </c>
      <c r="I3324">
        <v>1406185200</v>
      </c>
      <c r="J3324">
        <v>1404337382</v>
      </c>
      <c r="K3324" t="b">
        <v>0</v>
      </c>
      <c r="L3324">
        <v>38</v>
      </c>
      <c r="M3324" t="b">
        <v>1</v>
      </c>
      <c r="N3324" t="s">
        <v>8269</v>
      </c>
      <c r="O3324">
        <f t="shared" si="260"/>
        <v>100</v>
      </c>
      <c r="P3324">
        <f t="shared" si="261"/>
        <v>31.58</v>
      </c>
      <c r="Q3324" s="11" t="s">
        <v>8315</v>
      </c>
      <c r="R3324" t="s">
        <v>8316</v>
      </c>
      <c r="S3324" s="15">
        <f t="shared" si="262"/>
        <v>41822.90488425926</v>
      </c>
      <c r="T3324" s="15">
        <f t="shared" si="263"/>
        <v>41844.291666666664</v>
      </c>
      <c r="U3324">
        <f t="shared" si="264"/>
        <v>2014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0"/>
        <v>126</v>
      </c>
      <c r="P3325">
        <f t="shared" si="261"/>
        <v>25.69</v>
      </c>
      <c r="Q3325" s="11" t="s">
        <v>8315</v>
      </c>
      <c r="R3325" t="s">
        <v>8316</v>
      </c>
      <c r="S3325" s="15">
        <f t="shared" si="262"/>
        <v>42608.36583333333</v>
      </c>
      <c r="T3325" s="15">
        <f t="shared" si="263"/>
        <v>42638.36583333333</v>
      </c>
      <c r="U3325">
        <f t="shared" si="264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>
        <f t="shared" si="261"/>
        <v>152.5</v>
      </c>
      <c r="Q3326" s="11" t="s">
        <v>8315</v>
      </c>
      <c r="R3326" t="s">
        <v>8316</v>
      </c>
      <c r="S3326" s="15">
        <f t="shared" si="262"/>
        <v>42512.58321759259</v>
      </c>
      <c r="T3326" s="15">
        <f t="shared" si="263"/>
        <v>42526.58321759259</v>
      </c>
      <c r="U3326">
        <f t="shared" si="264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>
        <f t="shared" si="261"/>
        <v>30</v>
      </c>
      <c r="Q3327" s="11" t="s">
        <v>8315</v>
      </c>
      <c r="R3327" t="s">
        <v>8316</v>
      </c>
      <c r="S3327" s="15">
        <f t="shared" si="262"/>
        <v>42064.785613425927</v>
      </c>
      <c r="T3327" s="15">
        <f t="shared" si="263"/>
        <v>42099.743946759263</v>
      </c>
      <c r="U3327">
        <f t="shared" si="264"/>
        <v>2015</v>
      </c>
    </row>
    <row r="3328" spans="1:21" ht="48" x14ac:dyDescent="0.2">
      <c r="A3328">
        <v>3664</v>
      </c>
      <c r="B3328" s="3" t="s">
        <v>3661</v>
      </c>
      <c r="C3328" s="3" t="s">
        <v>7774</v>
      </c>
      <c r="D3328" s="6">
        <v>800</v>
      </c>
      <c r="E3328" s="8">
        <v>875</v>
      </c>
      <c r="F3328" t="s">
        <v>8218</v>
      </c>
      <c r="G3328" t="s">
        <v>8223</v>
      </c>
      <c r="H3328" t="s">
        <v>8245</v>
      </c>
      <c r="I3328">
        <v>1466056689</v>
      </c>
      <c r="J3328">
        <v>1464847089</v>
      </c>
      <c r="K3328" t="b">
        <v>0</v>
      </c>
      <c r="L3328">
        <v>19</v>
      </c>
      <c r="M3328" t="b">
        <v>1</v>
      </c>
      <c r="N3328" t="s">
        <v>8269</v>
      </c>
      <c r="O3328">
        <f t="shared" si="260"/>
        <v>109</v>
      </c>
      <c r="P3328">
        <f t="shared" si="261"/>
        <v>46.05</v>
      </c>
      <c r="Q3328" s="11" t="s">
        <v>8315</v>
      </c>
      <c r="R3328" t="s">
        <v>8316</v>
      </c>
      <c r="S3328" s="15">
        <f t="shared" si="262"/>
        <v>42523.248715277776</v>
      </c>
      <c r="T3328" s="15">
        <f t="shared" si="263"/>
        <v>42537.248715277776</v>
      </c>
      <c r="U3328">
        <f t="shared" si="264"/>
        <v>2016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>
        <f t="shared" si="261"/>
        <v>24.55</v>
      </c>
      <c r="Q3329" s="11" t="s">
        <v>8315</v>
      </c>
      <c r="R3329" t="s">
        <v>8316</v>
      </c>
      <c r="S3329" s="15">
        <f t="shared" si="262"/>
        <v>42468.374606481477</v>
      </c>
      <c r="T3329" s="15">
        <f t="shared" si="263"/>
        <v>42498.374606481477</v>
      </c>
      <c r="U3329">
        <f t="shared" si="264"/>
        <v>2016</v>
      </c>
    </row>
    <row r="3330" spans="1:21" ht="48" x14ac:dyDescent="0.2">
      <c r="A3330">
        <v>3661</v>
      </c>
      <c r="B3330" s="3" t="s">
        <v>3658</v>
      </c>
      <c r="C3330" s="3" t="s">
        <v>7771</v>
      </c>
      <c r="D3330" s="6">
        <v>3000</v>
      </c>
      <c r="E3330" s="8">
        <v>3330</v>
      </c>
      <c r="F3330" t="s">
        <v>8218</v>
      </c>
      <c r="G3330" t="s">
        <v>8223</v>
      </c>
      <c r="H3330" t="s">
        <v>8245</v>
      </c>
      <c r="I3330">
        <v>1460260800</v>
      </c>
      <c r="J3330">
        <v>1458336672</v>
      </c>
      <c r="K3330" t="b">
        <v>0</v>
      </c>
      <c r="L3330">
        <v>36</v>
      </c>
      <c r="M3330" t="b">
        <v>1</v>
      </c>
      <c r="N3330" t="s">
        <v>8269</v>
      </c>
      <c r="O3330">
        <f t="shared" si="260"/>
        <v>111</v>
      </c>
      <c r="P3330">
        <f t="shared" si="261"/>
        <v>92.5</v>
      </c>
      <c r="Q3330" s="11" t="s">
        <v>8315</v>
      </c>
      <c r="R3330" t="s">
        <v>8316</v>
      </c>
      <c r="S3330" s="15">
        <f t="shared" si="262"/>
        <v>42447.896666666667</v>
      </c>
      <c r="T3330" s="15">
        <f t="shared" si="263"/>
        <v>42470.166666666672</v>
      </c>
      <c r="U3330">
        <f t="shared" si="264"/>
        <v>2016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1" t="s">
        <v>8315</v>
      </c>
      <c r="R3331" t="s">
        <v>8316</v>
      </c>
      <c r="S3331" s="15">
        <f t="shared" si="262"/>
        <v>41837.323009259257</v>
      </c>
      <c r="T3331" s="15">
        <f t="shared" si="263"/>
        <v>41847.958333333336</v>
      </c>
      <c r="U3331">
        <f t="shared" si="264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3659</v>
      </c>
      <c r="B3333" s="3" t="s">
        <v>3656</v>
      </c>
      <c r="C3333" s="3" t="s">
        <v>7769</v>
      </c>
      <c r="D3333" s="6">
        <v>3000</v>
      </c>
      <c r="E3333" s="8">
        <v>3061</v>
      </c>
      <c r="F3333" t="s">
        <v>8218</v>
      </c>
      <c r="G3333" t="s">
        <v>8223</v>
      </c>
      <c r="H3333" t="s">
        <v>8245</v>
      </c>
      <c r="I3333">
        <v>1426775940</v>
      </c>
      <c r="J3333">
        <v>1424414350</v>
      </c>
      <c r="K3333" t="b">
        <v>0</v>
      </c>
      <c r="L3333">
        <v>13</v>
      </c>
      <c r="M3333" t="b">
        <v>1</v>
      </c>
      <c r="N3333" t="s">
        <v>8269</v>
      </c>
      <c r="O3333">
        <f t="shared" si="260"/>
        <v>102</v>
      </c>
      <c r="P3333">
        <f t="shared" si="261"/>
        <v>235.46</v>
      </c>
      <c r="Q3333" s="11" t="s">
        <v>8315</v>
      </c>
      <c r="R3333" t="s">
        <v>8316</v>
      </c>
      <c r="S3333" s="15">
        <f t="shared" si="262"/>
        <v>42055.277199074073</v>
      </c>
      <c r="T3333" s="15">
        <f t="shared" si="263"/>
        <v>42082.610416666663</v>
      </c>
      <c r="U3333">
        <f t="shared" si="264"/>
        <v>2015</v>
      </c>
    </row>
    <row r="3334" spans="1:21" ht="32" x14ac:dyDescent="0.2">
      <c r="A3334">
        <v>3658</v>
      </c>
      <c r="B3334" s="3" t="s">
        <v>3655</v>
      </c>
      <c r="C3334" s="3" t="s">
        <v>7768</v>
      </c>
      <c r="D3334" s="6">
        <v>1500</v>
      </c>
      <c r="E3334" s="8">
        <v>1510</v>
      </c>
      <c r="F3334" t="s">
        <v>8218</v>
      </c>
      <c r="G3334" t="s">
        <v>8223</v>
      </c>
      <c r="H3334" t="s">
        <v>8245</v>
      </c>
      <c r="I3334">
        <v>1404273540</v>
      </c>
      <c r="J3334">
        <v>1400272580</v>
      </c>
      <c r="K3334" t="b">
        <v>0</v>
      </c>
      <c r="L3334">
        <v>20</v>
      </c>
      <c r="M3334" t="b">
        <v>1</v>
      </c>
      <c r="N3334" t="s">
        <v>8269</v>
      </c>
      <c r="O3334">
        <f t="shared" si="260"/>
        <v>101</v>
      </c>
      <c r="P3334">
        <f t="shared" si="261"/>
        <v>75.5</v>
      </c>
      <c r="Q3334" s="11" t="s">
        <v>8315</v>
      </c>
      <c r="R3334" t="s">
        <v>8316</v>
      </c>
      <c r="S3334" s="15">
        <f t="shared" si="262"/>
        <v>41775.858564814815</v>
      </c>
      <c r="T3334" s="15">
        <f t="shared" si="263"/>
        <v>41822.165972222225</v>
      </c>
      <c r="U3334">
        <f t="shared" si="264"/>
        <v>2014</v>
      </c>
    </row>
    <row r="3335" spans="1:21" ht="48" x14ac:dyDescent="0.2">
      <c r="A3335">
        <v>3655</v>
      </c>
      <c r="B3335" s="3" t="s">
        <v>3652</v>
      </c>
      <c r="C3335" s="3" t="s">
        <v>7765</v>
      </c>
      <c r="D3335" s="6">
        <v>5000</v>
      </c>
      <c r="E3335" s="8">
        <v>5813</v>
      </c>
      <c r="F3335" t="s">
        <v>8218</v>
      </c>
      <c r="G3335" t="s">
        <v>8223</v>
      </c>
      <c r="H3335" t="s">
        <v>8245</v>
      </c>
      <c r="I3335">
        <v>1437202740</v>
      </c>
      <c r="J3335">
        <v>1434654998</v>
      </c>
      <c r="K3335" t="b">
        <v>0</v>
      </c>
      <c r="L3335">
        <v>79</v>
      </c>
      <c r="M3335" t="b">
        <v>1</v>
      </c>
      <c r="N3335" t="s">
        <v>8269</v>
      </c>
      <c r="O3335">
        <f t="shared" si="260"/>
        <v>116</v>
      </c>
      <c r="P3335">
        <f t="shared" si="261"/>
        <v>73.58</v>
      </c>
      <c r="Q3335" s="11" t="s">
        <v>8315</v>
      </c>
      <c r="R3335" t="s">
        <v>8316</v>
      </c>
      <c r="S3335" s="15">
        <f t="shared" si="262"/>
        <v>42173.803217592591</v>
      </c>
      <c r="T3335" s="15">
        <f t="shared" si="263"/>
        <v>42203.290972222225</v>
      </c>
      <c r="U3335">
        <f t="shared" si="264"/>
        <v>2015</v>
      </c>
    </row>
    <row r="3336" spans="1:21" ht="32" x14ac:dyDescent="0.2">
      <c r="A3336">
        <v>3651</v>
      </c>
      <c r="B3336" s="3" t="s">
        <v>3649</v>
      </c>
      <c r="C3336" s="3" t="s">
        <v>7761</v>
      </c>
      <c r="D3336" s="6">
        <v>500</v>
      </c>
      <c r="E3336" s="8">
        <v>520</v>
      </c>
      <c r="F3336" t="s">
        <v>8218</v>
      </c>
      <c r="G3336" t="s">
        <v>8223</v>
      </c>
      <c r="H3336" t="s">
        <v>8245</v>
      </c>
      <c r="I3336">
        <v>1407686340</v>
      </c>
      <c r="J3336">
        <v>1404833442</v>
      </c>
      <c r="K3336" t="b">
        <v>0</v>
      </c>
      <c r="L3336">
        <v>9</v>
      </c>
      <c r="M3336" t="b">
        <v>1</v>
      </c>
      <c r="N3336" t="s">
        <v>8269</v>
      </c>
      <c r="O3336">
        <f t="shared" si="260"/>
        <v>104</v>
      </c>
      <c r="P3336">
        <f t="shared" si="261"/>
        <v>57.78</v>
      </c>
      <c r="Q3336" s="11" t="s">
        <v>8315</v>
      </c>
      <c r="R3336" t="s">
        <v>8316</v>
      </c>
      <c r="S3336" s="15">
        <f t="shared" si="262"/>
        <v>41828.646319444444</v>
      </c>
      <c r="T3336" s="15">
        <f t="shared" si="263"/>
        <v>41861.665972222225</v>
      </c>
      <c r="U3336">
        <f t="shared" si="264"/>
        <v>2014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3648</v>
      </c>
      <c r="B3340" s="3" t="s">
        <v>3646</v>
      </c>
      <c r="C3340" s="3" t="s">
        <v>7758</v>
      </c>
      <c r="D3340" s="6">
        <v>40000</v>
      </c>
      <c r="E3340" s="8">
        <v>40153</v>
      </c>
      <c r="F3340" t="s">
        <v>8218</v>
      </c>
      <c r="G3340" t="s">
        <v>8223</v>
      </c>
      <c r="H3340" t="s">
        <v>8245</v>
      </c>
      <c r="I3340">
        <v>1412492445</v>
      </c>
      <c r="J3340">
        <v>1409900445</v>
      </c>
      <c r="K3340" t="b">
        <v>0</v>
      </c>
      <c r="L3340">
        <v>73</v>
      </c>
      <c r="M3340" t="b">
        <v>1</v>
      </c>
      <c r="N3340" t="s">
        <v>8269</v>
      </c>
      <c r="O3340">
        <f t="shared" si="260"/>
        <v>100</v>
      </c>
      <c r="P3340">
        <f t="shared" si="261"/>
        <v>550.04</v>
      </c>
      <c r="Q3340" s="11" t="s">
        <v>8315</v>
      </c>
      <c r="R3340" t="s">
        <v>8316</v>
      </c>
      <c r="S3340" s="15">
        <f t="shared" si="262"/>
        <v>41887.292187500003</v>
      </c>
      <c r="T3340" s="15">
        <f t="shared" si="263"/>
        <v>41917.292187500003</v>
      </c>
      <c r="U3340">
        <f t="shared" si="264"/>
        <v>2014</v>
      </c>
    </row>
    <row r="3341" spans="1:21" ht="48" x14ac:dyDescent="0.2">
      <c r="A3341">
        <v>3627</v>
      </c>
      <c r="B3341" s="3" t="s">
        <v>3625</v>
      </c>
      <c r="C3341" s="3" t="s">
        <v>7737</v>
      </c>
      <c r="D3341" s="6">
        <v>2000</v>
      </c>
      <c r="E3341" s="8">
        <v>2000</v>
      </c>
      <c r="F3341" t="s">
        <v>8218</v>
      </c>
      <c r="G3341" t="s">
        <v>8223</v>
      </c>
      <c r="H3341" t="s">
        <v>8245</v>
      </c>
      <c r="I3341">
        <v>1463803140</v>
      </c>
      <c r="J3341">
        <v>1459446487</v>
      </c>
      <c r="K3341" t="b">
        <v>0</v>
      </c>
      <c r="L3341">
        <v>29</v>
      </c>
      <c r="M3341" t="b">
        <v>1</v>
      </c>
      <c r="N3341" t="s">
        <v>8269</v>
      </c>
      <c r="O3341">
        <f t="shared" si="260"/>
        <v>100</v>
      </c>
      <c r="P3341">
        <f t="shared" si="261"/>
        <v>68.97</v>
      </c>
      <c r="Q3341" s="11" t="s">
        <v>8315</v>
      </c>
      <c r="R3341" t="s">
        <v>8316</v>
      </c>
      <c r="S3341" s="15">
        <f t="shared" si="262"/>
        <v>42460.741747685184</v>
      </c>
      <c r="T3341" s="15">
        <f t="shared" si="263"/>
        <v>42511.165972222225</v>
      </c>
      <c r="U3341">
        <f t="shared" si="264"/>
        <v>2016</v>
      </c>
    </row>
    <row r="3342" spans="1:21" ht="80" x14ac:dyDescent="0.2">
      <c r="A3342">
        <v>3624</v>
      </c>
      <c r="B3342" s="3" t="s">
        <v>3622</v>
      </c>
      <c r="C3342" s="3" t="s">
        <v>7734</v>
      </c>
      <c r="D3342" s="6">
        <v>3000</v>
      </c>
      <c r="E3342" s="8">
        <v>3148</v>
      </c>
      <c r="F3342" t="s">
        <v>8218</v>
      </c>
      <c r="G3342" t="s">
        <v>8223</v>
      </c>
      <c r="H3342" t="s">
        <v>8245</v>
      </c>
      <c r="I3342">
        <v>1471977290</v>
      </c>
      <c r="J3342">
        <v>1466793290</v>
      </c>
      <c r="K3342" t="b">
        <v>0</v>
      </c>
      <c r="L3342">
        <v>39</v>
      </c>
      <c r="M3342" t="b">
        <v>1</v>
      </c>
      <c r="N3342" t="s">
        <v>8269</v>
      </c>
      <c r="O3342">
        <f t="shared" si="260"/>
        <v>105</v>
      </c>
      <c r="P3342">
        <f t="shared" si="261"/>
        <v>80.72</v>
      </c>
      <c r="Q3342" s="11" t="s">
        <v>8315</v>
      </c>
      <c r="R3342" t="s">
        <v>8316</v>
      </c>
      <c r="S3342" s="15">
        <f t="shared" si="262"/>
        <v>42545.774189814809</v>
      </c>
      <c r="T3342" s="15">
        <f t="shared" si="263"/>
        <v>42605.774189814809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3623</v>
      </c>
      <c r="B3344" s="3" t="s">
        <v>3621</v>
      </c>
      <c r="C3344" s="3" t="s">
        <v>7733</v>
      </c>
      <c r="D3344" s="6">
        <v>2500</v>
      </c>
      <c r="E3344" s="8">
        <v>3000</v>
      </c>
      <c r="F3344" t="s">
        <v>8218</v>
      </c>
      <c r="G3344" t="s">
        <v>8223</v>
      </c>
      <c r="H3344" t="s">
        <v>8245</v>
      </c>
      <c r="I3344">
        <v>1406358000</v>
      </c>
      <c r="J3344">
        <v>1404841270</v>
      </c>
      <c r="K3344" t="b">
        <v>0</v>
      </c>
      <c r="L3344">
        <v>34</v>
      </c>
      <c r="M3344" t="b">
        <v>1</v>
      </c>
      <c r="N3344" t="s">
        <v>8269</v>
      </c>
      <c r="O3344">
        <f t="shared" si="260"/>
        <v>120</v>
      </c>
      <c r="P3344">
        <f t="shared" si="261"/>
        <v>88.24</v>
      </c>
      <c r="Q3344" s="11" t="s">
        <v>8315</v>
      </c>
      <c r="R3344" t="s">
        <v>8316</v>
      </c>
      <c r="S3344" s="15">
        <f t="shared" si="262"/>
        <v>41828.736921296295</v>
      </c>
      <c r="T3344" s="15">
        <f t="shared" si="263"/>
        <v>41846.291666666664</v>
      </c>
      <c r="U3344">
        <f t="shared" si="264"/>
        <v>2014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32" x14ac:dyDescent="0.2">
      <c r="A3346">
        <v>3622</v>
      </c>
      <c r="B3346" s="3" t="s">
        <v>3620</v>
      </c>
      <c r="C3346" s="3" t="s">
        <v>7732</v>
      </c>
      <c r="D3346" s="6">
        <v>1000</v>
      </c>
      <c r="E3346" s="8">
        <v>1000.99</v>
      </c>
      <c r="F3346" t="s">
        <v>8218</v>
      </c>
      <c r="G3346" t="s">
        <v>8223</v>
      </c>
      <c r="H3346" t="s">
        <v>8245</v>
      </c>
      <c r="I3346">
        <v>1411874580</v>
      </c>
      <c r="J3346">
        <v>1409030371</v>
      </c>
      <c r="K3346" t="b">
        <v>0</v>
      </c>
      <c r="L3346">
        <v>21</v>
      </c>
      <c r="M3346" t="b">
        <v>1</v>
      </c>
      <c r="N3346" t="s">
        <v>8269</v>
      </c>
      <c r="O3346">
        <f t="shared" si="260"/>
        <v>100</v>
      </c>
      <c r="P3346">
        <f t="shared" si="261"/>
        <v>47.67</v>
      </c>
      <c r="Q3346" s="11" t="s">
        <v>8315</v>
      </c>
      <c r="R3346" t="s">
        <v>8316</v>
      </c>
      <c r="S3346" s="15">
        <f t="shared" si="262"/>
        <v>41877.221886574072</v>
      </c>
      <c r="T3346" s="15">
        <f t="shared" si="263"/>
        <v>41910.140972222223</v>
      </c>
      <c r="U3346">
        <f t="shared" si="264"/>
        <v>2014</v>
      </c>
    </row>
    <row r="3347" spans="1:21" ht="48" x14ac:dyDescent="0.2">
      <c r="A3347">
        <v>3621</v>
      </c>
      <c r="B3347" s="3" t="s">
        <v>3619</v>
      </c>
      <c r="C3347" s="3" t="s">
        <v>7731</v>
      </c>
      <c r="D3347" s="6">
        <v>3000</v>
      </c>
      <c r="E3347" s="8">
        <v>3292</v>
      </c>
      <c r="F3347" t="s">
        <v>8218</v>
      </c>
      <c r="G3347" t="s">
        <v>8223</v>
      </c>
      <c r="H3347" t="s">
        <v>8245</v>
      </c>
      <c r="I3347">
        <v>1475269200</v>
      </c>
      <c r="J3347">
        <v>1473200844</v>
      </c>
      <c r="K3347" t="b">
        <v>0</v>
      </c>
      <c r="L3347">
        <v>70</v>
      </c>
      <c r="M3347" t="b">
        <v>1</v>
      </c>
      <c r="N3347" t="s">
        <v>8269</v>
      </c>
      <c r="O3347">
        <f t="shared" si="260"/>
        <v>110</v>
      </c>
      <c r="P3347">
        <f t="shared" si="261"/>
        <v>47.03</v>
      </c>
      <c r="Q3347" s="11" t="s">
        <v>8315</v>
      </c>
      <c r="R3347" t="s">
        <v>8316</v>
      </c>
      <c r="S3347" s="15">
        <f t="shared" si="262"/>
        <v>42619.935694444444</v>
      </c>
      <c r="T3347" s="15">
        <f t="shared" si="263"/>
        <v>42643.875</v>
      </c>
      <c r="U3347">
        <f t="shared" si="264"/>
        <v>2016</v>
      </c>
    </row>
    <row r="3348" spans="1:21" ht="48" x14ac:dyDescent="0.2">
      <c r="A3348">
        <v>3620</v>
      </c>
      <c r="B3348" s="3" t="s">
        <v>3618</v>
      </c>
      <c r="C3348" s="3" t="s">
        <v>7730</v>
      </c>
      <c r="D3348" s="6">
        <v>10500</v>
      </c>
      <c r="E3348" s="8">
        <v>11045</v>
      </c>
      <c r="F3348" t="s">
        <v>8218</v>
      </c>
      <c r="G3348" t="s">
        <v>8223</v>
      </c>
      <c r="H3348" t="s">
        <v>8245</v>
      </c>
      <c r="I3348">
        <v>1425528000</v>
      </c>
      <c r="J3348">
        <v>1422916261</v>
      </c>
      <c r="K3348" t="b">
        <v>0</v>
      </c>
      <c r="L3348">
        <v>197</v>
      </c>
      <c r="M3348" t="b">
        <v>1</v>
      </c>
      <c r="N3348" t="s">
        <v>8269</v>
      </c>
      <c r="O3348">
        <f t="shared" si="260"/>
        <v>105</v>
      </c>
      <c r="P3348">
        <f t="shared" si="261"/>
        <v>56.07</v>
      </c>
      <c r="Q3348" s="11" t="s">
        <v>8315</v>
      </c>
      <c r="R3348" t="s">
        <v>8316</v>
      </c>
      <c r="S3348" s="15">
        <f t="shared" si="262"/>
        <v>42037.938206018516</v>
      </c>
      <c r="T3348" s="15">
        <f t="shared" si="263"/>
        <v>42068.166666666672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3619</v>
      </c>
      <c r="B3350" s="3" t="s">
        <v>3617</v>
      </c>
      <c r="C3350" s="3" t="s">
        <v>7729</v>
      </c>
      <c r="D3350" s="6">
        <v>1000</v>
      </c>
      <c r="E3350" s="8">
        <v>1130</v>
      </c>
      <c r="F3350" t="s">
        <v>8218</v>
      </c>
      <c r="G3350" t="s">
        <v>8223</v>
      </c>
      <c r="H3350" t="s">
        <v>8245</v>
      </c>
      <c r="I3350">
        <v>1479592800</v>
      </c>
      <c r="J3350">
        <v>1476760226</v>
      </c>
      <c r="K3350" t="b">
        <v>0</v>
      </c>
      <c r="L3350">
        <v>17</v>
      </c>
      <c r="M3350" t="b">
        <v>1</v>
      </c>
      <c r="N3350" t="s">
        <v>8269</v>
      </c>
      <c r="O3350">
        <f t="shared" si="260"/>
        <v>113</v>
      </c>
      <c r="P3350">
        <f t="shared" si="261"/>
        <v>66.47</v>
      </c>
      <c r="Q3350" s="11" t="s">
        <v>8315</v>
      </c>
      <c r="R3350" t="s">
        <v>8316</v>
      </c>
      <c r="S3350" s="15">
        <f t="shared" si="262"/>
        <v>42661.132245370376</v>
      </c>
      <c r="T3350" s="15">
        <f t="shared" si="263"/>
        <v>42693.916666666672</v>
      </c>
      <c r="U3350">
        <f t="shared" si="264"/>
        <v>2016</v>
      </c>
    </row>
    <row r="3351" spans="1:21" ht="48" x14ac:dyDescent="0.2">
      <c r="A3351">
        <v>3614</v>
      </c>
      <c r="B3351" s="3" t="s">
        <v>3439</v>
      </c>
      <c r="C3351" s="3" t="s">
        <v>7724</v>
      </c>
      <c r="D3351" s="6">
        <v>2500</v>
      </c>
      <c r="E3351" s="8">
        <v>2520</v>
      </c>
      <c r="F3351" t="s">
        <v>8218</v>
      </c>
      <c r="G3351" t="s">
        <v>8223</v>
      </c>
      <c r="H3351" t="s">
        <v>8245</v>
      </c>
      <c r="I3351">
        <v>1434675616</v>
      </c>
      <c r="J3351">
        <v>1432083616</v>
      </c>
      <c r="K3351" t="b">
        <v>0</v>
      </c>
      <c r="L3351">
        <v>71</v>
      </c>
      <c r="M3351" t="b">
        <v>1</v>
      </c>
      <c r="N3351" t="s">
        <v>8269</v>
      </c>
      <c r="O3351">
        <f t="shared" si="260"/>
        <v>101</v>
      </c>
      <c r="P3351">
        <f t="shared" si="261"/>
        <v>35.49</v>
      </c>
      <c r="Q3351" s="11" t="s">
        <v>8315</v>
      </c>
      <c r="R3351" t="s">
        <v>8316</v>
      </c>
      <c r="S3351" s="15">
        <f t="shared" si="262"/>
        <v>42144.041851851856</v>
      </c>
      <c r="T3351" s="15">
        <f t="shared" si="263"/>
        <v>42174.041851851856</v>
      </c>
      <c r="U3351">
        <f t="shared" si="264"/>
        <v>2015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3613</v>
      </c>
      <c r="B3356" s="3" t="s">
        <v>3612</v>
      </c>
      <c r="C3356" s="3" t="s">
        <v>7723</v>
      </c>
      <c r="D3356" s="6">
        <v>1250</v>
      </c>
      <c r="E3356" s="8">
        <v>1250</v>
      </c>
      <c r="F3356" t="s">
        <v>8218</v>
      </c>
      <c r="G3356" t="s">
        <v>8223</v>
      </c>
      <c r="H3356" t="s">
        <v>8245</v>
      </c>
      <c r="I3356">
        <v>1403964574</v>
      </c>
      <c r="J3356">
        <v>1401372574</v>
      </c>
      <c r="K3356" t="b">
        <v>0</v>
      </c>
      <c r="L3356">
        <v>20</v>
      </c>
      <c r="M3356" t="b">
        <v>1</v>
      </c>
      <c r="N3356" t="s">
        <v>8269</v>
      </c>
      <c r="O3356">
        <f t="shared" si="260"/>
        <v>100</v>
      </c>
      <c r="P3356">
        <f t="shared" si="261"/>
        <v>62.5</v>
      </c>
      <c r="Q3356" s="11" t="s">
        <v>8315</v>
      </c>
      <c r="R3356" t="s">
        <v>8316</v>
      </c>
      <c r="S3356" s="15">
        <f t="shared" si="262"/>
        <v>41788.58997685185</v>
      </c>
      <c r="T3356" s="15">
        <f t="shared" si="263"/>
        <v>41818.58997685185</v>
      </c>
      <c r="U3356">
        <f t="shared" si="264"/>
        <v>2014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3604</v>
      </c>
      <c r="B3360" s="3" t="s">
        <v>3603</v>
      </c>
      <c r="C3360" s="3" t="s">
        <v>7714</v>
      </c>
      <c r="D3360" s="6">
        <v>3000</v>
      </c>
      <c r="E3360" s="8">
        <v>3385</v>
      </c>
      <c r="F3360" t="s">
        <v>8218</v>
      </c>
      <c r="G3360" t="s">
        <v>8223</v>
      </c>
      <c r="H3360" t="s">
        <v>8245</v>
      </c>
      <c r="I3360">
        <v>1461913140</v>
      </c>
      <c r="J3360">
        <v>1461370956</v>
      </c>
      <c r="K3360" t="b">
        <v>0</v>
      </c>
      <c r="L3360">
        <v>69</v>
      </c>
      <c r="M3360" t="b">
        <v>1</v>
      </c>
      <c r="N3360" t="s">
        <v>8269</v>
      </c>
      <c r="O3360">
        <f t="shared" si="260"/>
        <v>113</v>
      </c>
      <c r="P3360">
        <f t="shared" si="261"/>
        <v>49.06</v>
      </c>
      <c r="Q3360" s="11" t="s">
        <v>8315</v>
      </c>
      <c r="R3360" t="s">
        <v>8316</v>
      </c>
      <c r="S3360" s="15">
        <f t="shared" si="262"/>
        <v>42483.015694444446</v>
      </c>
      <c r="T3360" s="15">
        <f t="shared" si="263"/>
        <v>42489.290972222225</v>
      </c>
      <c r="U3360">
        <f t="shared" si="264"/>
        <v>2016</v>
      </c>
    </row>
    <row r="3361" spans="1:21" ht="48" x14ac:dyDescent="0.2">
      <c r="A3361">
        <v>3603</v>
      </c>
      <c r="B3361" s="3" t="s">
        <v>3602</v>
      </c>
      <c r="C3361" s="3" t="s">
        <v>7713</v>
      </c>
      <c r="D3361" s="6">
        <v>1500</v>
      </c>
      <c r="E3361" s="8">
        <v>2560</v>
      </c>
      <c r="F3361" t="s">
        <v>8218</v>
      </c>
      <c r="G3361" t="s">
        <v>8223</v>
      </c>
      <c r="H3361" t="s">
        <v>8245</v>
      </c>
      <c r="I3361">
        <v>1446759880</v>
      </c>
      <c r="J3361">
        <v>1444164280</v>
      </c>
      <c r="K3361" t="b">
        <v>0</v>
      </c>
      <c r="L3361">
        <v>57</v>
      </c>
      <c r="M3361" t="b">
        <v>1</v>
      </c>
      <c r="N3361" t="s">
        <v>8269</v>
      </c>
      <c r="O3361">
        <f t="shared" si="260"/>
        <v>171</v>
      </c>
      <c r="P3361">
        <f t="shared" si="261"/>
        <v>44.91</v>
      </c>
      <c r="Q3361" s="11" t="s">
        <v>8315</v>
      </c>
      <c r="R3361" t="s">
        <v>8316</v>
      </c>
      <c r="S3361" s="15">
        <f t="shared" si="262"/>
        <v>42283.864351851851</v>
      </c>
      <c r="T3361" s="15">
        <f t="shared" si="263"/>
        <v>42313.906018518523</v>
      </c>
      <c r="U3361">
        <f t="shared" si="264"/>
        <v>2015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ref="O3362:O3425" si="265">ROUND(E3362/D3362*100,0)</f>
        <v>101</v>
      </c>
      <c r="P3362">
        <f t="shared" ref="P3362:P3425" si="266">IFERROR(ROUND(E3362/L3362,2),0)</f>
        <v>126.72</v>
      </c>
      <c r="Q3362" s="11" t="s">
        <v>8315</v>
      </c>
      <c r="R3362" t="s">
        <v>8316</v>
      </c>
      <c r="S3362" s="15">
        <f t="shared" ref="S3362:S3425" si="267">(((J3362/60)/60)/24)+DATE(1970,1,1)</f>
        <v>42697.082673611112</v>
      </c>
      <c r="T3362" s="15">
        <f t="shared" ref="T3362:T3425" si="268">(((I3362/60)/60)/24)+DATE(1970,1,1)</f>
        <v>42718.665972222225</v>
      </c>
      <c r="U3362">
        <f t="shared" ref="U3362:U3425" si="269">YEAR(S:S)</f>
        <v>2016</v>
      </c>
    </row>
    <row r="3363" spans="1:21" ht="48" x14ac:dyDescent="0.2">
      <c r="A3363">
        <v>3602</v>
      </c>
      <c r="B3363" s="3" t="s">
        <v>3601</v>
      </c>
      <c r="C3363" s="3" t="s">
        <v>7712</v>
      </c>
      <c r="D3363" s="6">
        <v>4000</v>
      </c>
      <c r="E3363" s="8">
        <v>4002</v>
      </c>
      <c r="F3363" t="s">
        <v>8218</v>
      </c>
      <c r="G3363" t="s">
        <v>8223</v>
      </c>
      <c r="H3363" t="s">
        <v>8245</v>
      </c>
      <c r="I3363">
        <v>1463520479</v>
      </c>
      <c r="J3363">
        <v>1458336479</v>
      </c>
      <c r="K3363" t="b">
        <v>0</v>
      </c>
      <c r="L3363">
        <v>49</v>
      </c>
      <c r="M3363" t="b">
        <v>1</v>
      </c>
      <c r="N3363" t="s">
        <v>8269</v>
      </c>
      <c r="O3363">
        <f t="shared" si="265"/>
        <v>100</v>
      </c>
      <c r="P3363">
        <f t="shared" si="266"/>
        <v>81.67</v>
      </c>
      <c r="Q3363" s="11" t="s">
        <v>8315</v>
      </c>
      <c r="R3363" t="s">
        <v>8316</v>
      </c>
      <c r="S3363" s="15">
        <f t="shared" si="267"/>
        <v>42447.894432870366</v>
      </c>
      <c r="T3363" s="15">
        <f t="shared" si="268"/>
        <v>42507.894432870366</v>
      </c>
      <c r="U3363">
        <f t="shared" si="269"/>
        <v>2016</v>
      </c>
    </row>
    <row r="3364" spans="1:21" ht="32" x14ac:dyDescent="0.2">
      <c r="A3364">
        <v>3600</v>
      </c>
      <c r="B3364" s="3" t="s">
        <v>3599</v>
      </c>
      <c r="C3364" s="3" t="s">
        <v>7710</v>
      </c>
      <c r="D3364" s="6">
        <v>10</v>
      </c>
      <c r="E3364" s="8">
        <v>13</v>
      </c>
      <c r="F3364" t="s">
        <v>8218</v>
      </c>
      <c r="G3364" t="s">
        <v>8223</v>
      </c>
      <c r="H3364" t="s">
        <v>8245</v>
      </c>
      <c r="I3364">
        <v>1476390164</v>
      </c>
      <c r="J3364">
        <v>1473970964</v>
      </c>
      <c r="K3364" t="b">
        <v>0</v>
      </c>
      <c r="L3364">
        <v>4</v>
      </c>
      <c r="M3364" t="b">
        <v>1</v>
      </c>
      <c r="N3364" t="s">
        <v>8269</v>
      </c>
      <c r="O3364">
        <f t="shared" si="265"/>
        <v>130</v>
      </c>
      <c r="P3364">
        <f t="shared" si="266"/>
        <v>3.25</v>
      </c>
      <c r="Q3364" s="11" t="s">
        <v>8315</v>
      </c>
      <c r="R3364" t="s">
        <v>8316</v>
      </c>
      <c r="S3364" s="15">
        <f t="shared" si="267"/>
        <v>42628.849120370374</v>
      </c>
      <c r="T3364" s="15">
        <f t="shared" si="268"/>
        <v>42656.849120370374</v>
      </c>
      <c r="U3364">
        <f t="shared" si="269"/>
        <v>2016</v>
      </c>
    </row>
    <row r="3365" spans="1:21" ht="48" x14ac:dyDescent="0.2">
      <c r="A3365">
        <v>3599</v>
      </c>
      <c r="B3365" s="3" t="s">
        <v>3598</v>
      </c>
      <c r="C3365" s="3" t="s">
        <v>7709</v>
      </c>
      <c r="D3365" s="6">
        <v>500</v>
      </c>
      <c r="E3365" s="8">
        <v>1010</v>
      </c>
      <c r="F3365" t="s">
        <v>8218</v>
      </c>
      <c r="G3365" t="s">
        <v>8223</v>
      </c>
      <c r="H3365" t="s">
        <v>8245</v>
      </c>
      <c r="I3365">
        <v>1440892800</v>
      </c>
      <c r="J3365">
        <v>1438715077</v>
      </c>
      <c r="K3365" t="b">
        <v>0</v>
      </c>
      <c r="L3365">
        <v>17</v>
      </c>
      <c r="M3365" t="b">
        <v>1</v>
      </c>
      <c r="N3365" t="s">
        <v>8269</v>
      </c>
      <c r="O3365">
        <f t="shared" si="265"/>
        <v>202</v>
      </c>
      <c r="P3365">
        <f t="shared" si="266"/>
        <v>59.41</v>
      </c>
      <c r="Q3365" s="11" t="s">
        <v>8315</v>
      </c>
      <c r="R3365" t="s">
        <v>8316</v>
      </c>
      <c r="S3365" s="15">
        <f t="shared" si="267"/>
        <v>42220.79487268519</v>
      </c>
      <c r="T3365" s="15">
        <f t="shared" si="268"/>
        <v>42246</v>
      </c>
      <c r="U3365">
        <f t="shared" si="269"/>
        <v>2015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5"/>
        <v>106</v>
      </c>
      <c r="P3366">
        <f t="shared" si="266"/>
        <v>44.14</v>
      </c>
      <c r="Q3366" s="11" t="s">
        <v>8315</v>
      </c>
      <c r="R3366" t="s">
        <v>8316</v>
      </c>
      <c r="S3366" s="15">
        <f t="shared" si="267"/>
        <v>42422.977418981478</v>
      </c>
      <c r="T3366" s="15">
        <f t="shared" si="268"/>
        <v>42444.875</v>
      </c>
      <c r="U3366">
        <f t="shared" si="269"/>
        <v>2016</v>
      </c>
    </row>
    <row r="3367" spans="1:21" ht="48" x14ac:dyDescent="0.2">
      <c r="A3367">
        <v>3598</v>
      </c>
      <c r="B3367" s="3" t="s">
        <v>3597</v>
      </c>
      <c r="C3367" s="3" t="s">
        <v>7708</v>
      </c>
      <c r="D3367" s="6">
        <v>1000</v>
      </c>
      <c r="E3367" s="8">
        <v>1101</v>
      </c>
      <c r="F3367" t="s">
        <v>8218</v>
      </c>
      <c r="G3367" t="s">
        <v>8223</v>
      </c>
      <c r="H3367" t="s">
        <v>8245</v>
      </c>
      <c r="I3367">
        <v>1409720340</v>
      </c>
      <c r="J3367">
        <v>1408129822</v>
      </c>
      <c r="K3367" t="b">
        <v>0</v>
      </c>
      <c r="L3367">
        <v>27</v>
      </c>
      <c r="M3367" t="b">
        <v>1</v>
      </c>
      <c r="N3367" t="s">
        <v>8269</v>
      </c>
      <c r="O3367">
        <f t="shared" si="265"/>
        <v>110</v>
      </c>
      <c r="P3367">
        <f t="shared" si="266"/>
        <v>40.78</v>
      </c>
      <c r="Q3367" s="11" t="s">
        <v>8315</v>
      </c>
      <c r="R3367" t="s">
        <v>8316</v>
      </c>
      <c r="S3367" s="15">
        <f t="shared" si="267"/>
        <v>41866.79886574074</v>
      </c>
      <c r="T3367" s="15">
        <f t="shared" si="268"/>
        <v>41885.207638888889</v>
      </c>
      <c r="U3367">
        <f t="shared" si="269"/>
        <v>2014</v>
      </c>
    </row>
    <row r="3368" spans="1:21" ht="32" x14ac:dyDescent="0.2">
      <c r="A3368">
        <v>3597</v>
      </c>
      <c r="B3368" s="3" t="s">
        <v>3596</v>
      </c>
      <c r="C3368" s="3" t="s">
        <v>7707</v>
      </c>
      <c r="D3368" s="6">
        <v>2500</v>
      </c>
      <c r="E3368" s="8">
        <v>2565</v>
      </c>
      <c r="F3368" t="s">
        <v>8218</v>
      </c>
      <c r="G3368" t="s">
        <v>8223</v>
      </c>
      <c r="H3368" t="s">
        <v>8245</v>
      </c>
      <c r="I3368">
        <v>1456984740</v>
      </c>
      <c r="J3368">
        <v>1455717790</v>
      </c>
      <c r="K3368" t="b">
        <v>0</v>
      </c>
      <c r="L3368">
        <v>33</v>
      </c>
      <c r="M3368" t="b">
        <v>1</v>
      </c>
      <c r="N3368" t="s">
        <v>8269</v>
      </c>
      <c r="O3368">
        <f t="shared" si="265"/>
        <v>103</v>
      </c>
      <c r="P3368">
        <f t="shared" si="266"/>
        <v>77.73</v>
      </c>
      <c r="Q3368" s="11" t="s">
        <v>8315</v>
      </c>
      <c r="R3368" t="s">
        <v>8316</v>
      </c>
      <c r="S3368" s="15">
        <f t="shared" si="267"/>
        <v>42417.585532407407</v>
      </c>
      <c r="T3368" s="15">
        <f t="shared" si="268"/>
        <v>42432.249305555553</v>
      </c>
      <c r="U3368">
        <f t="shared" si="269"/>
        <v>2016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5"/>
        <v>119</v>
      </c>
      <c r="P3369">
        <f t="shared" si="266"/>
        <v>29.67</v>
      </c>
      <c r="Q3369" s="11" t="s">
        <v>8315</v>
      </c>
      <c r="R3369" t="s">
        <v>8316</v>
      </c>
      <c r="S3369" s="15">
        <f t="shared" si="267"/>
        <v>42192.933958333335</v>
      </c>
      <c r="T3369" s="15">
        <f t="shared" si="268"/>
        <v>42217.933958333335</v>
      </c>
      <c r="U3369">
        <f t="shared" si="269"/>
        <v>2015</v>
      </c>
    </row>
    <row r="3370" spans="1:21" ht="32" x14ac:dyDescent="0.2">
      <c r="A3370">
        <v>3595</v>
      </c>
      <c r="B3370" s="3" t="s">
        <v>3594</v>
      </c>
      <c r="C3370" s="3" t="s">
        <v>7705</v>
      </c>
      <c r="D3370" s="6">
        <v>2600</v>
      </c>
      <c r="E3370" s="8">
        <v>3081</v>
      </c>
      <c r="F3370" t="s">
        <v>8218</v>
      </c>
      <c r="G3370" t="s">
        <v>8223</v>
      </c>
      <c r="H3370" t="s">
        <v>8245</v>
      </c>
      <c r="I3370">
        <v>1426229940</v>
      </c>
      <c r="J3370">
        <v>1423959123</v>
      </c>
      <c r="K3370" t="b">
        <v>0</v>
      </c>
      <c r="L3370">
        <v>62</v>
      </c>
      <c r="M3370" t="b">
        <v>1</v>
      </c>
      <c r="N3370" t="s">
        <v>8269</v>
      </c>
      <c r="O3370">
        <f t="shared" si="265"/>
        <v>119</v>
      </c>
      <c r="P3370">
        <f t="shared" si="266"/>
        <v>49.69</v>
      </c>
      <c r="Q3370" s="11" t="s">
        <v>8315</v>
      </c>
      <c r="R3370" t="s">
        <v>8316</v>
      </c>
      <c r="S3370" s="15">
        <f t="shared" si="267"/>
        <v>42050.008368055554</v>
      </c>
      <c r="T3370" s="15">
        <f t="shared" si="268"/>
        <v>42076.290972222225</v>
      </c>
      <c r="U3370">
        <f t="shared" si="269"/>
        <v>2015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5"/>
        <v>104</v>
      </c>
      <c r="P3371">
        <f t="shared" si="266"/>
        <v>96.2</v>
      </c>
      <c r="Q3371" s="11" t="s">
        <v>8315</v>
      </c>
      <c r="R3371" t="s">
        <v>8316</v>
      </c>
      <c r="S3371" s="15">
        <f t="shared" si="267"/>
        <v>42690.041435185187</v>
      </c>
      <c r="T3371" s="15">
        <f t="shared" si="268"/>
        <v>42750.041435185187</v>
      </c>
      <c r="U3371">
        <f t="shared" si="269"/>
        <v>2016</v>
      </c>
    </row>
    <row r="3372" spans="1:21" ht="48" x14ac:dyDescent="0.2">
      <c r="A3372">
        <v>3594</v>
      </c>
      <c r="B3372" s="3" t="s">
        <v>3593</v>
      </c>
      <c r="C3372" s="3" t="s">
        <v>7704</v>
      </c>
      <c r="D3372" s="6">
        <v>1600</v>
      </c>
      <c r="E3372" s="8">
        <v>2015</v>
      </c>
      <c r="F3372" t="s">
        <v>8218</v>
      </c>
      <c r="G3372" t="s">
        <v>8223</v>
      </c>
      <c r="H3372" t="s">
        <v>8245</v>
      </c>
      <c r="I3372">
        <v>1472952982</v>
      </c>
      <c r="J3372">
        <v>1470792982</v>
      </c>
      <c r="K3372" t="b">
        <v>0</v>
      </c>
      <c r="L3372">
        <v>36</v>
      </c>
      <c r="M3372" t="b">
        <v>1</v>
      </c>
      <c r="N3372" t="s">
        <v>8269</v>
      </c>
      <c r="O3372">
        <f t="shared" si="265"/>
        <v>126</v>
      </c>
      <c r="P3372">
        <f t="shared" si="266"/>
        <v>55.97</v>
      </c>
      <c r="Q3372" s="11" t="s">
        <v>8315</v>
      </c>
      <c r="R3372" t="s">
        <v>8316</v>
      </c>
      <c r="S3372" s="15">
        <f t="shared" si="267"/>
        <v>42592.066921296297</v>
      </c>
      <c r="T3372" s="15">
        <f t="shared" si="268"/>
        <v>42617.066921296297</v>
      </c>
      <c r="U3372">
        <f t="shared" si="269"/>
        <v>2016</v>
      </c>
    </row>
    <row r="3373" spans="1:21" ht="48" x14ac:dyDescent="0.2">
      <c r="A3373">
        <v>3593</v>
      </c>
      <c r="B3373" s="3" t="s">
        <v>3592</v>
      </c>
      <c r="C3373" s="3" t="s">
        <v>7703</v>
      </c>
      <c r="D3373" s="6">
        <v>3000</v>
      </c>
      <c r="E3373" s="8">
        <v>3319</v>
      </c>
      <c r="F3373" t="s">
        <v>8218</v>
      </c>
      <c r="G3373" t="s">
        <v>8223</v>
      </c>
      <c r="H3373" t="s">
        <v>8245</v>
      </c>
      <c r="I3373">
        <v>1420489560</v>
      </c>
      <c r="J3373">
        <v>1417469639</v>
      </c>
      <c r="K3373" t="b">
        <v>0</v>
      </c>
      <c r="L3373">
        <v>43</v>
      </c>
      <c r="M3373" t="b">
        <v>1</v>
      </c>
      <c r="N3373" t="s">
        <v>8269</v>
      </c>
      <c r="O3373">
        <f t="shared" si="265"/>
        <v>111</v>
      </c>
      <c r="P3373">
        <f t="shared" si="266"/>
        <v>77.19</v>
      </c>
      <c r="Q3373" s="11" t="s">
        <v>8315</v>
      </c>
      <c r="R3373" t="s">
        <v>8316</v>
      </c>
      <c r="S3373" s="15">
        <f t="shared" si="267"/>
        <v>41974.898599537039</v>
      </c>
      <c r="T3373" s="15">
        <f t="shared" si="268"/>
        <v>42009.851388888885</v>
      </c>
      <c r="U3373">
        <f t="shared" si="269"/>
        <v>2014</v>
      </c>
    </row>
    <row r="3374" spans="1:21" ht="48" x14ac:dyDescent="0.2">
      <c r="A3374">
        <v>3592</v>
      </c>
      <c r="B3374" s="3" t="s">
        <v>3591</v>
      </c>
      <c r="C3374" s="3" t="s">
        <v>7702</v>
      </c>
      <c r="D3374" s="6">
        <v>2000</v>
      </c>
      <c r="E3374" s="8">
        <v>2545</v>
      </c>
      <c r="F3374" t="s">
        <v>8218</v>
      </c>
      <c r="G3374" t="s">
        <v>8223</v>
      </c>
      <c r="H3374" t="s">
        <v>8245</v>
      </c>
      <c r="I3374">
        <v>1423630740</v>
      </c>
      <c r="J3374">
        <v>1418673307</v>
      </c>
      <c r="K3374" t="b">
        <v>0</v>
      </c>
      <c r="L3374">
        <v>35</v>
      </c>
      <c r="M3374" t="b">
        <v>1</v>
      </c>
      <c r="N3374" t="s">
        <v>8269</v>
      </c>
      <c r="O3374">
        <f t="shared" si="265"/>
        <v>127</v>
      </c>
      <c r="P3374">
        <f t="shared" si="266"/>
        <v>72.709999999999994</v>
      </c>
      <c r="Q3374" s="11" t="s">
        <v>8315</v>
      </c>
      <c r="R3374" t="s">
        <v>8316</v>
      </c>
      <c r="S3374" s="15">
        <f t="shared" si="267"/>
        <v>41988.829942129625</v>
      </c>
      <c r="T3374" s="15">
        <f t="shared" si="268"/>
        <v>42046.207638888889</v>
      </c>
      <c r="U3374">
        <f t="shared" si="269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100</v>
      </c>
      <c r="P3375">
        <f t="shared" si="266"/>
        <v>66.83</v>
      </c>
      <c r="Q3375" s="11" t="s">
        <v>8315</v>
      </c>
      <c r="R3375" t="s">
        <v>8316</v>
      </c>
      <c r="S3375" s="15">
        <f t="shared" si="267"/>
        <v>42179.854629629626</v>
      </c>
      <c r="T3375" s="15">
        <f t="shared" si="268"/>
        <v>42203.666666666672</v>
      </c>
      <c r="U3375">
        <f t="shared" si="269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5"/>
        <v>107</v>
      </c>
      <c r="P3376">
        <f t="shared" si="266"/>
        <v>71.73</v>
      </c>
      <c r="Q3376" s="11" t="s">
        <v>8315</v>
      </c>
      <c r="R3376" t="s">
        <v>8316</v>
      </c>
      <c r="S3376" s="15">
        <f t="shared" si="267"/>
        <v>42275.731666666667</v>
      </c>
      <c r="T3376" s="15">
        <f t="shared" si="268"/>
        <v>42305.731666666667</v>
      </c>
      <c r="U3376">
        <f t="shared" si="269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5"/>
        <v>100</v>
      </c>
      <c r="P3377">
        <f t="shared" si="266"/>
        <v>176.47</v>
      </c>
      <c r="Q3377" s="11" t="s">
        <v>8315</v>
      </c>
      <c r="R3377" t="s">
        <v>8316</v>
      </c>
      <c r="S3377" s="15">
        <f t="shared" si="267"/>
        <v>41765.610798611109</v>
      </c>
      <c r="T3377" s="15">
        <f t="shared" si="268"/>
        <v>41777.610798611109</v>
      </c>
      <c r="U3377">
        <f t="shared" si="269"/>
        <v>2014</v>
      </c>
    </row>
    <row r="3378" spans="1:21" ht="48" x14ac:dyDescent="0.2">
      <c r="A3378">
        <v>3591</v>
      </c>
      <c r="B3378" s="3" t="s">
        <v>3590</v>
      </c>
      <c r="C3378" s="3" t="s">
        <v>7701</v>
      </c>
      <c r="D3378" s="6">
        <v>700</v>
      </c>
      <c r="E3378" s="8">
        <v>1225</v>
      </c>
      <c r="F3378" t="s">
        <v>8218</v>
      </c>
      <c r="G3378" t="s">
        <v>8223</v>
      </c>
      <c r="H3378" t="s">
        <v>8245</v>
      </c>
      <c r="I3378">
        <v>1422075540</v>
      </c>
      <c r="J3378">
        <v>1419979544</v>
      </c>
      <c r="K3378" t="b">
        <v>0</v>
      </c>
      <c r="L3378">
        <v>18</v>
      </c>
      <c r="M3378" t="b">
        <v>1</v>
      </c>
      <c r="N3378" t="s">
        <v>8269</v>
      </c>
      <c r="O3378">
        <f t="shared" si="265"/>
        <v>175</v>
      </c>
      <c r="P3378">
        <f t="shared" si="266"/>
        <v>68.06</v>
      </c>
      <c r="Q3378" s="11" t="s">
        <v>8315</v>
      </c>
      <c r="R3378" t="s">
        <v>8316</v>
      </c>
      <c r="S3378" s="15">
        <f t="shared" si="267"/>
        <v>42003.948425925926</v>
      </c>
      <c r="T3378" s="15">
        <f t="shared" si="268"/>
        <v>42028.207638888889</v>
      </c>
      <c r="U3378">
        <f t="shared" si="269"/>
        <v>2014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5"/>
        <v>101</v>
      </c>
      <c r="P3379">
        <f t="shared" si="266"/>
        <v>104.99</v>
      </c>
      <c r="Q3379" s="11" t="s">
        <v>8315</v>
      </c>
      <c r="R3379" t="s">
        <v>8316</v>
      </c>
      <c r="S3379" s="15">
        <f t="shared" si="267"/>
        <v>42053.732627314821</v>
      </c>
      <c r="T3379" s="15">
        <f t="shared" si="268"/>
        <v>42083.705555555556</v>
      </c>
      <c r="U3379">
        <f t="shared" si="269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5"/>
        <v>108</v>
      </c>
      <c r="P3380">
        <f t="shared" si="266"/>
        <v>28.19</v>
      </c>
      <c r="Q3380" s="11" t="s">
        <v>8315</v>
      </c>
      <c r="R3380" t="s">
        <v>8316</v>
      </c>
      <c r="S3380" s="15">
        <f t="shared" si="267"/>
        <v>41858.355393518519</v>
      </c>
      <c r="T3380" s="15">
        <f t="shared" si="268"/>
        <v>41882.547222222223</v>
      </c>
      <c r="U3380">
        <f t="shared" si="269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5"/>
        <v>104</v>
      </c>
      <c r="P3381">
        <f t="shared" si="266"/>
        <v>54.55</v>
      </c>
      <c r="Q3381" s="11" t="s">
        <v>8315</v>
      </c>
      <c r="R3381" t="s">
        <v>8316</v>
      </c>
      <c r="S3381" s="15">
        <f t="shared" si="267"/>
        <v>42225.513888888891</v>
      </c>
      <c r="T3381" s="15">
        <f t="shared" si="268"/>
        <v>42242.958333333328</v>
      </c>
      <c r="U3381">
        <f t="shared" si="269"/>
        <v>2015</v>
      </c>
    </row>
    <row r="3382" spans="1:21" ht="48" x14ac:dyDescent="0.2">
      <c r="A3382">
        <v>3589</v>
      </c>
      <c r="B3382" s="3" t="s">
        <v>3588</v>
      </c>
      <c r="C3382" s="3" t="s">
        <v>7699</v>
      </c>
      <c r="D3382" s="6">
        <v>4000</v>
      </c>
      <c r="E3382" s="8">
        <v>5100</v>
      </c>
      <c r="F3382" t="s">
        <v>8218</v>
      </c>
      <c r="G3382" t="s">
        <v>8223</v>
      </c>
      <c r="H3382" t="s">
        <v>8245</v>
      </c>
      <c r="I3382">
        <v>1432654347</v>
      </c>
      <c r="J3382">
        <v>1430494347</v>
      </c>
      <c r="K3382" t="b">
        <v>0</v>
      </c>
      <c r="L3382">
        <v>62</v>
      </c>
      <c r="M3382" t="b">
        <v>1</v>
      </c>
      <c r="N3382" t="s">
        <v>8269</v>
      </c>
      <c r="O3382">
        <f t="shared" si="265"/>
        <v>128</v>
      </c>
      <c r="P3382">
        <f t="shared" si="266"/>
        <v>82.26</v>
      </c>
      <c r="Q3382" s="11" t="s">
        <v>8315</v>
      </c>
      <c r="R3382" t="s">
        <v>8316</v>
      </c>
      <c r="S3382" s="15">
        <f t="shared" si="267"/>
        <v>42125.647534722222</v>
      </c>
      <c r="T3382" s="15">
        <f t="shared" si="268"/>
        <v>42150.647534722222</v>
      </c>
      <c r="U3382">
        <f t="shared" si="269"/>
        <v>2015</v>
      </c>
    </row>
    <row r="3383" spans="1:21" ht="16" x14ac:dyDescent="0.2">
      <c r="A3383">
        <v>3586</v>
      </c>
      <c r="B3383" s="3" t="s">
        <v>3585</v>
      </c>
      <c r="C3383" s="3" t="s">
        <v>7696</v>
      </c>
      <c r="D3383" s="6">
        <v>7500</v>
      </c>
      <c r="E3383" s="8">
        <v>8207</v>
      </c>
      <c r="F3383" t="s">
        <v>8218</v>
      </c>
      <c r="G3383" t="s">
        <v>8223</v>
      </c>
      <c r="H3383" t="s">
        <v>8245</v>
      </c>
      <c r="I3383">
        <v>1474649070</v>
      </c>
      <c r="J3383">
        <v>1469465070</v>
      </c>
      <c r="K3383" t="b">
        <v>0</v>
      </c>
      <c r="L3383">
        <v>54</v>
      </c>
      <c r="M3383" t="b">
        <v>1</v>
      </c>
      <c r="N3383" t="s">
        <v>8269</v>
      </c>
      <c r="O3383">
        <f t="shared" si="265"/>
        <v>109</v>
      </c>
      <c r="P3383">
        <f t="shared" si="266"/>
        <v>151.97999999999999</v>
      </c>
      <c r="Q3383" s="11" t="s">
        <v>8315</v>
      </c>
      <c r="R3383" t="s">
        <v>8316</v>
      </c>
      <c r="S3383" s="15">
        <f t="shared" si="267"/>
        <v>42576.697569444441</v>
      </c>
      <c r="T3383" s="15">
        <f t="shared" si="268"/>
        <v>42636.697569444441</v>
      </c>
      <c r="U3383">
        <f t="shared" si="269"/>
        <v>2016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5"/>
        <v>101</v>
      </c>
      <c r="P3384">
        <f t="shared" si="266"/>
        <v>76.650000000000006</v>
      </c>
      <c r="Q3384" s="11" t="s">
        <v>8315</v>
      </c>
      <c r="R3384" t="s">
        <v>8316</v>
      </c>
      <c r="S3384" s="15">
        <f t="shared" si="267"/>
        <v>42559.431203703702</v>
      </c>
      <c r="T3384" s="15">
        <f t="shared" si="268"/>
        <v>42583.957638888889</v>
      </c>
      <c r="U3384">
        <f t="shared" si="269"/>
        <v>2016</v>
      </c>
    </row>
    <row r="3385" spans="1:21" ht="48" x14ac:dyDescent="0.2">
      <c r="A3385">
        <v>3585</v>
      </c>
      <c r="B3385" s="3" t="s">
        <v>3584</v>
      </c>
      <c r="C3385" s="3" t="s">
        <v>7695</v>
      </c>
      <c r="D3385" s="6">
        <v>3400</v>
      </c>
      <c r="E3385" s="8">
        <v>4050</v>
      </c>
      <c r="F3385" t="s">
        <v>8218</v>
      </c>
      <c r="G3385" t="s">
        <v>8223</v>
      </c>
      <c r="H3385" t="s">
        <v>8245</v>
      </c>
      <c r="I3385">
        <v>1419181890</v>
      </c>
      <c r="J3385">
        <v>1416589890</v>
      </c>
      <c r="K3385" t="b">
        <v>0</v>
      </c>
      <c r="L3385">
        <v>23</v>
      </c>
      <c r="M3385" t="b">
        <v>1</v>
      </c>
      <c r="N3385" t="s">
        <v>8269</v>
      </c>
      <c r="O3385">
        <f t="shared" si="265"/>
        <v>119</v>
      </c>
      <c r="P3385">
        <f t="shared" si="266"/>
        <v>176.09</v>
      </c>
      <c r="Q3385" s="11" t="s">
        <v>8315</v>
      </c>
      <c r="R3385" t="s">
        <v>8316</v>
      </c>
      <c r="S3385" s="15">
        <f t="shared" si="267"/>
        <v>41964.716319444444</v>
      </c>
      <c r="T3385" s="15">
        <f t="shared" si="268"/>
        <v>41994.716319444444</v>
      </c>
      <c r="U3385">
        <f t="shared" si="269"/>
        <v>2014</v>
      </c>
    </row>
    <row r="3386" spans="1:21" ht="48" x14ac:dyDescent="0.2">
      <c r="A3386">
        <v>3583</v>
      </c>
      <c r="B3386" s="3" t="s">
        <v>3582</v>
      </c>
      <c r="C3386" s="3" t="s">
        <v>7693</v>
      </c>
      <c r="D3386" s="6">
        <v>3000</v>
      </c>
      <c r="E3386" s="8">
        <v>3255</v>
      </c>
      <c r="F3386" t="s">
        <v>8218</v>
      </c>
      <c r="G3386" t="s">
        <v>8223</v>
      </c>
      <c r="H3386" t="s">
        <v>8245</v>
      </c>
      <c r="I3386">
        <v>1460970805</v>
      </c>
      <c r="J3386">
        <v>1455790405</v>
      </c>
      <c r="K3386" t="b">
        <v>0</v>
      </c>
      <c r="L3386">
        <v>24</v>
      </c>
      <c r="M3386" t="b">
        <v>1</v>
      </c>
      <c r="N3386" t="s">
        <v>8269</v>
      </c>
      <c r="O3386">
        <f t="shared" si="265"/>
        <v>109</v>
      </c>
      <c r="P3386">
        <f t="shared" si="266"/>
        <v>135.63</v>
      </c>
      <c r="Q3386" s="11" t="s">
        <v>8315</v>
      </c>
      <c r="R3386" t="s">
        <v>8316</v>
      </c>
      <c r="S3386" s="15">
        <f t="shared" si="267"/>
        <v>42418.425983796296</v>
      </c>
      <c r="T3386" s="15">
        <f t="shared" si="268"/>
        <v>42478.384317129632</v>
      </c>
      <c r="U3386">
        <f t="shared" si="269"/>
        <v>2016</v>
      </c>
    </row>
    <row r="3387" spans="1:21" ht="48" x14ac:dyDescent="0.2">
      <c r="A3387">
        <v>3582</v>
      </c>
      <c r="B3387" s="3" t="s">
        <v>3581</v>
      </c>
      <c r="C3387" s="3" t="s">
        <v>7692</v>
      </c>
      <c r="D3387" s="6">
        <v>1000</v>
      </c>
      <c r="E3387" s="8">
        <v>2870</v>
      </c>
      <c r="F3387" t="s">
        <v>8218</v>
      </c>
      <c r="G3387" t="s">
        <v>8223</v>
      </c>
      <c r="H3387" t="s">
        <v>8245</v>
      </c>
      <c r="I3387">
        <v>1459822682</v>
      </c>
      <c r="J3387">
        <v>1458613082</v>
      </c>
      <c r="K3387" t="b">
        <v>0</v>
      </c>
      <c r="L3387">
        <v>49</v>
      </c>
      <c r="M3387" t="b">
        <v>1</v>
      </c>
      <c r="N3387" t="s">
        <v>8269</v>
      </c>
      <c r="O3387">
        <f t="shared" si="265"/>
        <v>287</v>
      </c>
      <c r="P3387">
        <f t="shared" si="266"/>
        <v>58.57</v>
      </c>
      <c r="Q3387" s="11" t="s">
        <v>8315</v>
      </c>
      <c r="R3387" t="s">
        <v>8316</v>
      </c>
      <c r="S3387" s="15">
        <f t="shared" si="267"/>
        <v>42451.095856481479</v>
      </c>
      <c r="T3387" s="15">
        <f t="shared" si="268"/>
        <v>42465.095856481479</v>
      </c>
      <c r="U3387">
        <f t="shared" si="269"/>
        <v>2016</v>
      </c>
    </row>
    <row r="3388" spans="1:21" ht="48" x14ac:dyDescent="0.2">
      <c r="A3388">
        <v>3580</v>
      </c>
      <c r="B3388" s="3" t="s">
        <v>3579</v>
      </c>
      <c r="C3388" s="3" t="s">
        <v>7690</v>
      </c>
      <c r="D3388" s="6">
        <v>900</v>
      </c>
      <c r="E3388" s="8">
        <v>1025</v>
      </c>
      <c r="F3388" t="s">
        <v>8218</v>
      </c>
      <c r="G3388" t="s">
        <v>8223</v>
      </c>
      <c r="H3388" t="s">
        <v>8245</v>
      </c>
      <c r="I3388">
        <v>1425185940</v>
      </c>
      <c r="J3388">
        <v>1421900022</v>
      </c>
      <c r="K3388" t="b">
        <v>0</v>
      </c>
      <c r="L3388">
        <v>27</v>
      </c>
      <c r="M3388" t="b">
        <v>1</v>
      </c>
      <c r="N3388" t="s">
        <v>8269</v>
      </c>
      <c r="O3388">
        <f t="shared" si="265"/>
        <v>114</v>
      </c>
      <c r="P3388">
        <f t="shared" si="266"/>
        <v>37.96</v>
      </c>
      <c r="Q3388" s="11" t="s">
        <v>8315</v>
      </c>
      <c r="R3388" t="s">
        <v>8316</v>
      </c>
      <c r="S3388" s="15">
        <f t="shared" si="267"/>
        <v>42026.176180555558</v>
      </c>
      <c r="T3388" s="15">
        <f t="shared" si="268"/>
        <v>42064.207638888889</v>
      </c>
      <c r="U3388">
        <f t="shared" si="269"/>
        <v>2015</v>
      </c>
    </row>
    <row r="3389" spans="1:21" ht="48" x14ac:dyDescent="0.2">
      <c r="A3389">
        <v>3577</v>
      </c>
      <c r="B3389" s="3" t="s">
        <v>3576</v>
      </c>
      <c r="C3389" s="3" t="s">
        <v>7687</v>
      </c>
      <c r="D3389" s="6">
        <v>600</v>
      </c>
      <c r="E3389" s="8">
        <v>780</v>
      </c>
      <c r="F3389" t="s">
        <v>8218</v>
      </c>
      <c r="G3389" t="s">
        <v>8223</v>
      </c>
      <c r="H3389" t="s">
        <v>8245</v>
      </c>
      <c r="I3389">
        <v>1430029680</v>
      </c>
      <c r="J3389">
        <v>1427741583</v>
      </c>
      <c r="K3389" t="b">
        <v>0</v>
      </c>
      <c r="L3389">
        <v>27</v>
      </c>
      <c r="M3389" t="b">
        <v>1</v>
      </c>
      <c r="N3389" t="s">
        <v>8269</v>
      </c>
      <c r="O3389">
        <f t="shared" si="265"/>
        <v>130</v>
      </c>
      <c r="P3389">
        <f t="shared" si="266"/>
        <v>28.89</v>
      </c>
      <c r="Q3389" s="11" t="s">
        <v>8315</v>
      </c>
      <c r="R3389" t="s">
        <v>8316</v>
      </c>
      <c r="S3389" s="15">
        <f t="shared" si="267"/>
        <v>42093.786840277782</v>
      </c>
      <c r="T3389" s="15">
        <f t="shared" si="268"/>
        <v>42120.26944444445</v>
      </c>
      <c r="U3389">
        <f t="shared" si="269"/>
        <v>2015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>
        <f t="shared" si="266"/>
        <v>34.6</v>
      </c>
      <c r="Q3390" s="11" t="s">
        <v>8315</v>
      </c>
      <c r="R3390" t="s">
        <v>8316</v>
      </c>
      <c r="S3390" s="15">
        <f t="shared" si="267"/>
        <v>42143.461122685185</v>
      </c>
      <c r="T3390" s="15">
        <f t="shared" si="268"/>
        <v>42173.461122685185</v>
      </c>
      <c r="U3390">
        <f t="shared" si="269"/>
        <v>2015</v>
      </c>
    </row>
    <row r="3391" spans="1:21" ht="48" x14ac:dyDescent="0.2">
      <c r="A3391">
        <v>3576</v>
      </c>
      <c r="B3391" s="3" t="s">
        <v>3575</v>
      </c>
      <c r="C3391" s="3" t="s">
        <v>7686</v>
      </c>
      <c r="D3391" s="6">
        <v>100</v>
      </c>
      <c r="E3391" s="8">
        <v>100</v>
      </c>
      <c r="F3391" t="s">
        <v>8218</v>
      </c>
      <c r="G3391" t="s">
        <v>8223</v>
      </c>
      <c r="H3391" t="s">
        <v>8245</v>
      </c>
      <c r="I3391">
        <v>1480947054</v>
      </c>
      <c r="J3391">
        <v>1475759454</v>
      </c>
      <c r="K3391" t="b">
        <v>0</v>
      </c>
      <c r="L3391">
        <v>5</v>
      </c>
      <c r="M3391" t="b">
        <v>1</v>
      </c>
      <c r="N3391" t="s">
        <v>8269</v>
      </c>
      <c r="O3391">
        <f t="shared" si="265"/>
        <v>100</v>
      </c>
      <c r="P3391">
        <f t="shared" si="266"/>
        <v>20</v>
      </c>
      <c r="Q3391" s="11" t="s">
        <v>8315</v>
      </c>
      <c r="R3391" t="s">
        <v>8316</v>
      </c>
      <c r="S3391" s="15">
        <f t="shared" si="267"/>
        <v>42649.54923611111</v>
      </c>
      <c r="T3391" s="15">
        <f t="shared" si="268"/>
        <v>42709.590902777782</v>
      </c>
      <c r="U3391">
        <f t="shared" si="269"/>
        <v>2016</v>
      </c>
    </row>
    <row r="3392" spans="1:21" ht="48" x14ac:dyDescent="0.2">
      <c r="A3392">
        <v>3575</v>
      </c>
      <c r="B3392" s="3" t="s">
        <v>3574</v>
      </c>
      <c r="C3392" s="3" t="s">
        <v>7685</v>
      </c>
      <c r="D3392" s="6">
        <v>10000</v>
      </c>
      <c r="E3392" s="8">
        <v>10133</v>
      </c>
      <c r="F3392" t="s">
        <v>8218</v>
      </c>
      <c r="G3392" t="s">
        <v>8223</v>
      </c>
      <c r="H3392" t="s">
        <v>8245</v>
      </c>
      <c r="I3392">
        <v>1470887940</v>
      </c>
      <c r="J3392">
        <v>1468176527</v>
      </c>
      <c r="K3392" t="b">
        <v>0</v>
      </c>
      <c r="L3392">
        <v>102</v>
      </c>
      <c r="M3392" t="b">
        <v>1</v>
      </c>
      <c r="N3392" t="s">
        <v>8269</v>
      </c>
      <c r="O3392">
        <f t="shared" si="265"/>
        <v>101</v>
      </c>
      <c r="P3392">
        <f t="shared" si="266"/>
        <v>99.34</v>
      </c>
      <c r="Q3392" s="11" t="s">
        <v>8315</v>
      </c>
      <c r="R3392" t="s">
        <v>8316</v>
      </c>
      <c r="S3392" s="15">
        <f t="shared" si="267"/>
        <v>42561.783877314811</v>
      </c>
      <c r="T3392" s="15">
        <f t="shared" si="268"/>
        <v>42593.165972222225</v>
      </c>
      <c r="U3392">
        <f t="shared" si="269"/>
        <v>2016</v>
      </c>
    </row>
    <row r="3393" spans="1:21" ht="48" x14ac:dyDescent="0.2">
      <c r="A3393">
        <v>3574</v>
      </c>
      <c r="B3393" s="3" t="s">
        <v>3573</v>
      </c>
      <c r="C3393" s="3" t="s">
        <v>7684</v>
      </c>
      <c r="D3393" s="6">
        <v>5800</v>
      </c>
      <c r="E3393" s="8">
        <v>6155</v>
      </c>
      <c r="F3393" t="s">
        <v>8218</v>
      </c>
      <c r="G3393" t="s">
        <v>8223</v>
      </c>
      <c r="H3393" t="s">
        <v>8245</v>
      </c>
      <c r="I3393">
        <v>1415921848</v>
      </c>
      <c r="J3393">
        <v>1413326248</v>
      </c>
      <c r="K3393" t="b">
        <v>0</v>
      </c>
      <c r="L3393">
        <v>45</v>
      </c>
      <c r="M3393" t="b">
        <v>1</v>
      </c>
      <c r="N3393" t="s">
        <v>8269</v>
      </c>
      <c r="O3393">
        <f t="shared" si="265"/>
        <v>106</v>
      </c>
      <c r="P3393">
        <f t="shared" si="266"/>
        <v>136.78</v>
      </c>
      <c r="Q3393" s="11" t="s">
        <v>8315</v>
      </c>
      <c r="R3393" t="s">
        <v>8316</v>
      </c>
      <c r="S3393" s="15">
        <f t="shared" si="267"/>
        <v>41926.942685185182</v>
      </c>
      <c r="T3393" s="15">
        <f t="shared" si="268"/>
        <v>41956.984351851846</v>
      </c>
      <c r="U3393">
        <f t="shared" si="269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100</v>
      </c>
      <c r="P3394">
        <f t="shared" si="266"/>
        <v>41.67</v>
      </c>
      <c r="Q3394" s="11" t="s">
        <v>8315</v>
      </c>
      <c r="R3394" t="s">
        <v>8316</v>
      </c>
      <c r="S3394" s="15">
        <f t="shared" si="267"/>
        <v>42446.845543981486</v>
      </c>
      <c r="T3394" s="15">
        <f t="shared" si="268"/>
        <v>42496.845543981486</v>
      </c>
      <c r="U3394">
        <f t="shared" si="269"/>
        <v>2016</v>
      </c>
    </row>
    <row r="3395" spans="1:21" ht="48" x14ac:dyDescent="0.2">
      <c r="A3395">
        <v>3570</v>
      </c>
      <c r="B3395" s="3" t="s">
        <v>3569</v>
      </c>
      <c r="C3395" s="3" t="s">
        <v>7680</v>
      </c>
      <c r="D3395" s="6">
        <v>2000</v>
      </c>
      <c r="E3395" s="8">
        <v>2287</v>
      </c>
      <c r="F3395" t="s">
        <v>8218</v>
      </c>
      <c r="G3395" t="s">
        <v>8223</v>
      </c>
      <c r="H3395" t="s">
        <v>8245</v>
      </c>
      <c r="I3395">
        <v>1420009200</v>
      </c>
      <c r="J3395">
        <v>1417593483</v>
      </c>
      <c r="K3395" t="b">
        <v>0</v>
      </c>
      <c r="L3395">
        <v>26</v>
      </c>
      <c r="M3395" t="b">
        <v>1</v>
      </c>
      <c r="N3395" t="s">
        <v>8269</v>
      </c>
      <c r="O3395">
        <f t="shared" si="265"/>
        <v>114</v>
      </c>
      <c r="P3395">
        <f t="shared" si="266"/>
        <v>87.96</v>
      </c>
      <c r="Q3395" s="11" t="s">
        <v>8315</v>
      </c>
      <c r="R3395" t="s">
        <v>8316</v>
      </c>
      <c r="S3395" s="15">
        <f t="shared" si="267"/>
        <v>41976.331979166673</v>
      </c>
      <c r="T3395" s="15">
        <f t="shared" si="268"/>
        <v>42004.291666666672</v>
      </c>
      <c r="U3395">
        <f t="shared" si="269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3569</v>
      </c>
      <c r="B3398" s="3" t="s">
        <v>3568</v>
      </c>
      <c r="C3398" s="3" t="s">
        <v>7679</v>
      </c>
      <c r="D3398" s="6">
        <v>5000</v>
      </c>
      <c r="E3398" s="8">
        <v>5024</v>
      </c>
      <c r="F3398" t="s">
        <v>8218</v>
      </c>
      <c r="G3398" t="s">
        <v>8223</v>
      </c>
      <c r="H3398" t="s">
        <v>8245</v>
      </c>
      <c r="I3398">
        <v>1420734696</v>
      </c>
      <c r="J3398">
        <v>1418142696</v>
      </c>
      <c r="K3398" t="b">
        <v>0</v>
      </c>
      <c r="L3398">
        <v>41</v>
      </c>
      <c r="M3398" t="b">
        <v>1</v>
      </c>
      <c r="N3398" t="s">
        <v>8269</v>
      </c>
      <c r="O3398">
        <f t="shared" si="265"/>
        <v>100</v>
      </c>
      <c r="P3398">
        <f t="shared" si="266"/>
        <v>122.54</v>
      </c>
      <c r="Q3398" s="11" t="s">
        <v>8315</v>
      </c>
      <c r="R3398" t="s">
        <v>8316</v>
      </c>
      <c r="S3398" s="15">
        <f t="shared" si="267"/>
        <v>41982.688611111109</v>
      </c>
      <c r="T3398" s="15">
        <f t="shared" si="268"/>
        <v>42012.688611111109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3568</v>
      </c>
      <c r="B3400" s="3" t="s">
        <v>3567</v>
      </c>
      <c r="C3400" s="3" t="s">
        <v>7678</v>
      </c>
      <c r="D3400" s="6">
        <v>1000</v>
      </c>
      <c r="E3400" s="8">
        <v>1110</v>
      </c>
      <c r="F3400" t="s">
        <v>8218</v>
      </c>
      <c r="G3400" t="s">
        <v>8223</v>
      </c>
      <c r="H3400" t="s">
        <v>8245</v>
      </c>
      <c r="I3400">
        <v>1410975994</v>
      </c>
      <c r="J3400">
        <v>1408383994</v>
      </c>
      <c r="K3400" t="b">
        <v>0</v>
      </c>
      <c r="L3400">
        <v>19</v>
      </c>
      <c r="M3400" t="b">
        <v>1</v>
      </c>
      <c r="N3400" t="s">
        <v>8269</v>
      </c>
      <c r="O3400">
        <f t="shared" si="265"/>
        <v>111</v>
      </c>
      <c r="P3400">
        <f t="shared" si="266"/>
        <v>58.42</v>
      </c>
      <c r="Q3400" s="11" t="s">
        <v>8315</v>
      </c>
      <c r="R3400" t="s">
        <v>8316</v>
      </c>
      <c r="S3400" s="15">
        <f t="shared" si="267"/>
        <v>41869.740671296298</v>
      </c>
      <c r="T3400" s="15">
        <f t="shared" si="268"/>
        <v>41899.740671296298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3565</v>
      </c>
      <c r="B3402" s="3" t="s">
        <v>3564</v>
      </c>
      <c r="C3402" s="3" t="s">
        <v>7675</v>
      </c>
      <c r="D3402" s="6">
        <v>900</v>
      </c>
      <c r="E3402" s="8">
        <v>1175</v>
      </c>
      <c r="F3402" t="s">
        <v>8218</v>
      </c>
      <c r="G3402" t="s">
        <v>8223</v>
      </c>
      <c r="H3402" t="s">
        <v>8245</v>
      </c>
      <c r="I3402">
        <v>1420048208</v>
      </c>
      <c r="J3402">
        <v>1417456208</v>
      </c>
      <c r="K3402" t="b">
        <v>0</v>
      </c>
      <c r="L3402">
        <v>12</v>
      </c>
      <c r="M3402" t="b">
        <v>1</v>
      </c>
      <c r="N3402" t="s">
        <v>8269</v>
      </c>
      <c r="O3402">
        <f t="shared" si="265"/>
        <v>131</v>
      </c>
      <c r="P3402">
        <f t="shared" si="266"/>
        <v>97.92</v>
      </c>
      <c r="Q3402" s="11" t="s">
        <v>8315</v>
      </c>
      <c r="R3402" t="s">
        <v>8316</v>
      </c>
      <c r="S3402" s="15">
        <f t="shared" si="267"/>
        <v>41974.743148148147</v>
      </c>
      <c r="T3402" s="15">
        <f t="shared" si="268"/>
        <v>42004.743148148147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112" x14ac:dyDescent="0.2">
      <c r="A3404">
        <v>3561</v>
      </c>
      <c r="B3404" s="3" t="s">
        <v>3560</v>
      </c>
      <c r="C3404" s="3" t="s">
        <v>7671</v>
      </c>
      <c r="D3404" s="6">
        <v>2500</v>
      </c>
      <c r="E3404" s="8">
        <v>2560</v>
      </c>
      <c r="F3404" t="s">
        <v>8218</v>
      </c>
      <c r="G3404" t="s">
        <v>8223</v>
      </c>
      <c r="H3404" t="s">
        <v>8245</v>
      </c>
      <c r="I3404">
        <v>1438799760</v>
      </c>
      <c r="J3404">
        <v>1437236378</v>
      </c>
      <c r="K3404" t="b">
        <v>0</v>
      </c>
      <c r="L3404">
        <v>54</v>
      </c>
      <c r="M3404" t="b">
        <v>1</v>
      </c>
      <c r="N3404" t="s">
        <v>8269</v>
      </c>
      <c r="O3404">
        <f t="shared" si="265"/>
        <v>102</v>
      </c>
      <c r="P3404">
        <f t="shared" si="266"/>
        <v>47.41</v>
      </c>
      <c r="Q3404" s="11" t="s">
        <v>8315</v>
      </c>
      <c r="R3404" t="s">
        <v>8316</v>
      </c>
      <c r="S3404" s="15">
        <f t="shared" si="267"/>
        <v>42203.680300925931</v>
      </c>
      <c r="T3404" s="15">
        <f t="shared" si="268"/>
        <v>42221.774999999994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3557</v>
      </c>
      <c r="B3406" s="3" t="s">
        <v>3556</v>
      </c>
      <c r="C3406" s="3" t="s">
        <v>7667</v>
      </c>
      <c r="D3406" s="6">
        <v>100000</v>
      </c>
      <c r="E3406" s="8">
        <v>100036</v>
      </c>
      <c r="F3406" t="s">
        <v>8218</v>
      </c>
      <c r="G3406" t="s">
        <v>8223</v>
      </c>
      <c r="H3406" t="s">
        <v>8245</v>
      </c>
      <c r="I3406">
        <v>1399271911</v>
      </c>
      <c r="J3406">
        <v>1396334311</v>
      </c>
      <c r="K3406" t="b">
        <v>0</v>
      </c>
      <c r="L3406">
        <v>558</v>
      </c>
      <c r="M3406" t="b">
        <v>1</v>
      </c>
      <c r="N3406" t="s">
        <v>8269</v>
      </c>
      <c r="O3406">
        <f t="shared" si="265"/>
        <v>100</v>
      </c>
      <c r="P3406">
        <f t="shared" si="266"/>
        <v>179.28</v>
      </c>
      <c r="Q3406" s="11" t="s">
        <v>8315</v>
      </c>
      <c r="R3406" t="s">
        <v>8316</v>
      </c>
      <c r="S3406" s="15">
        <f t="shared" si="267"/>
        <v>41730.276747685188</v>
      </c>
      <c r="T3406" s="15">
        <f t="shared" si="268"/>
        <v>41764.276747685188</v>
      </c>
      <c r="U3406">
        <f t="shared" si="269"/>
        <v>2014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8" x14ac:dyDescent="0.2">
      <c r="A3408">
        <v>3554</v>
      </c>
      <c r="B3408" s="3" t="s">
        <v>3553</v>
      </c>
      <c r="C3408" s="3" t="s">
        <v>7664</v>
      </c>
      <c r="D3408" s="6">
        <v>5000</v>
      </c>
      <c r="E3408" s="8">
        <v>5671.11</v>
      </c>
      <c r="F3408" t="s">
        <v>8218</v>
      </c>
      <c r="G3408" t="s">
        <v>8223</v>
      </c>
      <c r="H3408" t="s">
        <v>8245</v>
      </c>
      <c r="I3408">
        <v>1423674000</v>
      </c>
      <c r="J3408">
        <v>1421025159</v>
      </c>
      <c r="K3408" t="b">
        <v>0</v>
      </c>
      <c r="L3408">
        <v>53</v>
      </c>
      <c r="M3408" t="b">
        <v>1</v>
      </c>
      <c r="N3408" t="s">
        <v>8269</v>
      </c>
      <c r="O3408">
        <f t="shared" si="265"/>
        <v>113</v>
      </c>
      <c r="P3408">
        <f t="shared" si="266"/>
        <v>107</v>
      </c>
      <c r="Q3408" s="11" t="s">
        <v>8315</v>
      </c>
      <c r="R3408" t="s">
        <v>8316</v>
      </c>
      <c r="S3408" s="15">
        <f t="shared" si="267"/>
        <v>42016.050451388888</v>
      </c>
      <c r="T3408" s="15">
        <f t="shared" si="268"/>
        <v>42046.708333333328</v>
      </c>
      <c r="U3408">
        <f t="shared" si="269"/>
        <v>2015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3553</v>
      </c>
      <c r="B3410" s="3" t="s">
        <v>3552</v>
      </c>
      <c r="C3410" s="3" t="s">
        <v>7663</v>
      </c>
      <c r="D3410" s="6">
        <v>5500</v>
      </c>
      <c r="E3410" s="8">
        <v>5845</v>
      </c>
      <c r="F3410" t="s">
        <v>8218</v>
      </c>
      <c r="G3410" t="s">
        <v>8223</v>
      </c>
      <c r="H3410" t="s">
        <v>8245</v>
      </c>
      <c r="I3410">
        <v>1439337600</v>
      </c>
      <c r="J3410">
        <v>1436575280</v>
      </c>
      <c r="K3410" t="b">
        <v>0</v>
      </c>
      <c r="L3410">
        <v>104</v>
      </c>
      <c r="M3410" t="b">
        <v>1</v>
      </c>
      <c r="N3410" t="s">
        <v>8269</v>
      </c>
      <c r="O3410">
        <f t="shared" si="265"/>
        <v>106</v>
      </c>
      <c r="P3410">
        <f t="shared" si="266"/>
        <v>56.2</v>
      </c>
      <c r="Q3410" s="11" t="s">
        <v>8315</v>
      </c>
      <c r="R3410" t="s">
        <v>8316</v>
      </c>
      <c r="S3410" s="15">
        <f t="shared" si="267"/>
        <v>42196.028703703705</v>
      </c>
      <c r="T3410" s="15">
        <f t="shared" si="268"/>
        <v>42228</v>
      </c>
      <c r="U3410">
        <f t="shared" si="269"/>
        <v>2015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3551</v>
      </c>
      <c r="B3412" s="3" t="s">
        <v>3550</v>
      </c>
      <c r="C3412" s="3" t="s">
        <v>7661</v>
      </c>
      <c r="D3412" s="6">
        <v>1500</v>
      </c>
      <c r="E3412" s="8">
        <v>1527.5</v>
      </c>
      <c r="F3412" t="s">
        <v>8218</v>
      </c>
      <c r="G3412" t="s">
        <v>8223</v>
      </c>
      <c r="H3412" t="s">
        <v>8245</v>
      </c>
      <c r="I3412">
        <v>1400796420</v>
      </c>
      <c r="J3412">
        <v>1398342170</v>
      </c>
      <c r="K3412" t="b">
        <v>0</v>
      </c>
      <c r="L3412">
        <v>25</v>
      </c>
      <c r="M3412" t="b">
        <v>1</v>
      </c>
      <c r="N3412" t="s">
        <v>8269</v>
      </c>
      <c r="O3412">
        <f t="shared" si="265"/>
        <v>102</v>
      </c>
      <c r="P3412">
        <f t="shared" si="266"/>
        <v>61.1</v>
      </c>
      <c r="Q3412" s="11" t="s">
        <v>8315</v>
      </c>
      <c r="R3412" t="s">
        <v>8316</v>
      </c>
      <c r="S3412" s="15">
        <f t="shared" si="267"/>
        <v>41753.515856481477</v>
      </c>
      <c r="T3412" s="15">
        <f t="shared" si="268"/>
        <v>41781.921527777777</v>
      </c>
      <c r="U3412">
        <f t="shared" si="269"/>
        <v>2014</v>
      </c>
    </row>
    <row r="3413" spans="1:21" ht="48" x14ac:dyDescent="0.2">
      <c r="A3413">
        <v>3548</v>
      </c>
      <c r="B3413" s="3" t="s">
        <v>3547</v>
      </c>
      <c r="C3413" s="3" t="s">
        <v>7658</v>
      </c>
      <c r="D3413" s="6">
        <v>2100</v>
      </c>
      <c r="E3413" s="8">
        <v>2140</v>
      </c>
      <c r="F3413" t="s">
        <v>8218</v>
      </c>
      <c r="G3413" t="s">
        <v>8223</v>
      </c>
      <c r="H3413" t="s">
        <v>8245</v>
      </c>
      <c r="I3413">
        <v>1457139600</v>
      </c>
      <c r="J3413">
        <v>1455230214</v>
      </c>
      <c r="K3413" t="b">
        <v>0</v>
      </c>
      <c r="L3413">
        <v>13</v>
      </c>
      <c r="M3413" t="b">
        <v>1</v>
      </c>
      <c r="N3413" t="s">
        <v>8269</v>
      </c>
      <c r="O3413">
        <f t="shared" si="265"/>
        <v>102</v>
      </c>
      <c r="P3413">
        <f t="shared" si="266"/>
        <v>164.62</v>
      </c>
      <c r="Q3413" s="11" t="s">
        <v>8315</v>
      </c>
      <c r="R3413" t="s">
        <v>8316</v>
      </c>
      <c r="S3413" s="15">
        <f t="shared" si="267"/>
        <v>42411.942291666666</v>
      </c>
      <c r="T3413" s="15">
        <f t="shared" si="268"/>
        <v>42434.041666666672</v>
      </c>
      <c r="U3413">
        <f t="shared" si="269"/>
        <v>2016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3547</v>
      </c>
      <c r="B3415" s="3" t="s">
        <v>3546</v>
      </c>
      <c r="C3415" s="3" t="s">
        <v>7657</v>
      </c>
      <c r="D3415" s="6">
        <v>35000</v>
      </c>
      <c r="E3415" s="8">
        <v>40043.25</v>
      </c>
      <c r="F3415" t="s">
        <v>8218</v>
      </c>
      <c r="G3415" t="s">
        <v>8223</v>
      </c>
      <c r="H3415" t="s">
        <v>8245</v>
      </c>
      <c r="I3415">
        <v>1463198340</v>
      </c>
      <c r="J3415">
        <v>1461117201</v>
      </c>
      <c r="K3415" t="b">
        <v>0</v>
      </c>
      <c r="L3415">
        <v>336</v>
      </c>
      <c r="M3415" t="b">
        <v>1</v>
      </c>
      <c r="N3415" t="s">
        <v>8269</v>
      </c>
      <c r="O3415">
        <f t="shared" si="265"/>
        <v>114</v>
      </c>
      <c r="P3415">
        <f t="shared" si="266"/>
        <v>119.18</v>
      </c>
      <c r="Q3415" s="11" t="s">
        <v>8315</v>
      </c>
      <c r="R3415" t="s">
        <v>8316</v>
      </c>
      <c r="S3415" s="15">
        <f t="shared" si="267"/>
        <v>42480.078715277778</v>
      </c>
      <c r="T3415" s="15">
        <f t="shared" si="268"/>
        <v>42504.165972222225</v>
      </c>
      <c r="U3415">
        <f t="shared" si="269"/>
        <v>2016</v>
      </c>
    </row>
    <row r="3416" spans="1:21" ht="48" x14ac:dyDescent="0.2">
      <c r="A3416">
        <v>3546</v>
      </c>
      <c r="B3416" s="3" t="s">
        <v>3545</v>
      </c>
      <c r="C3416" s="3" t="s">
        <v>7656</v>
      </c>
      <c r="D3416" s="6">
        <v>1100</v>
      </c>
      <c r="E3416" s="8">
        <v>1125</v>
      </c>
      <c r="F3416" t="s">
        <v>8218</v>
      </c>
      <c r="G3416" t="s">
        <v>8223</v>
      </c>
      <c r="H3416" t="s">
        <v>8245</v>
      </c>
      <c r="I3416">
        <v>1427860740</v>
      </c>
      <c r="J3416">
        <v>1426002684</v>
      </c>
      <c r="K3416" t="b">
        <v>0</v>
      </c>
      <c r="L3416">
        <v>19</v>
      </c>
      <c r="M3416" t="b">
        <v>1</v>
      </c>
      <c r="N3416" t="s">
        <v>8269</v>
      </c>
      <c r="O3416">
        <f t="shared" si="265"/>
        <v>102</v>
      </c>
      <c r="P3416">
        <f t="shared" si="266"/>
        <v>59.21</v>
      </c>
      <c r="Q3416" s="11" t="s">
        <v>8315</v>
      </c>
      <c r="R3416" t="s">
        <v>8316</v>
      </c>
      <c r="S3416" s="15">
        <f t="shared" si="267"/>
        <v>42073.660694444443</v>
      </c>
      <c r="T3416" s="15">
        <f t="shared" si="268"/>
        <v>42095.165972222225</v>
      </c>
      <c r="U3416">
        <f t="shared" si="269"/>
        <v>2015</v>
      </c>
    </row>
    <row r="3417" spans="1:21" ht="48" x14ac:dyDescent="0.2">
      <c r="A3417">
        <v>3545</v>
      </c>
      <c r="B3417" s="3" t="s">
        <v>3544</v>
      </c>
      <c r="C3417" s="3" t="s">
        <v>7655</v>
      </c>
      <c r="D3417" s="6">
        <v>250</v>
      </c>
      <c r="E3417" s="8">
        <v>251</v>
      </c>
      <c r="F3417" t="s">
        <v>8218</v>
      </c>
      <c r="G3417" t="s">
        <v>8223</v>
      </c>
      <c r="H3417" t="s">
        <v>8245</v>
      </c>
      <c r="I3417">
        <v>1428780159</v>
      </c>
      <c r="J3417">
        <v>1426188159</v>
      </c>
      <c r="K3417" t="b">
        <v>0</v>
      </c>
      <c r="L3417">
        <v>8</v>
      </c>
      <c r="M3417" t="b">
        <v>1</v>
      </c>
      <c r="N3417" t="s">
        <v>8269</v>
      </c>
      <c r="O3417">
        <f t="shared" si="265"/>
        <v>100</v>
      </c>
      <c r="P3417">
        <f t="shared" si="266"/>
        <v>31.38</v>
      </c>
      <c r="Q3417" s="11" t="s">
        <v>8315</v>
      </c>
      <c r="R3417" t="s">
        <v>8316</v>
      </c>
      <c r="S3417" s="15">
        <f t="shared" si="267"/>
        <v>42075.807395833333</v>
      </c>
      <c r="T3417" s="15">
        <f t="shared" si="268"/>
        <v>42105.807395833333</v>
      </c>
      <c r="U3417">
        <f t="shared" si="269"/>
        <v>2015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32" x14ac:dyDescent="0.2">
      <c r="A3419">
        <v>3544</v>
      </c>
      <c r="B3419" s="3" t="s">
        <v>3543</v>
      </c>
      <c r="C3419" s="3" t="s">
        <v>7654</v>
      </c>
      <c r="D3419" s="6">
        <v>2500</v>
      </c>
      <c r="E3419" s="8">
        <v>2500</v>
      </c>
      <c r="F3419" t="s">
        <v>8218</v>
      </c>
      <c r="G3419" t="s">
        <v>8223</v>
      </c>
      <c r="H3419" t="s">
        <v>8245</v>
      </c>
      <c r="I3419">
        <v>1425758257</v>
      </c>
      <c r="J3419">
        <v>1423166257</v>
      </c>
      <c r="K3419" t="b">
        <v>0</v>
      </c>
      <c r="L3419">
        <v>24</v>
      </c>
      <c r="M3419" t="b">
        <v>1</v>
      </c>
      <c r="N3419" t="s">
        <v>8269</v>
      </c>
      <c r="O3419">
        <f t="shared" si="265"/>
        <v>100</v>
      </c>
      <c r="P3419">
        <f t="shared" si="266"/>
        <v>104.17</v>
      </c>
      <c r="Q3419" s="11" t="s">
        <v>8315</v>
      </c>
      <c r="R3419" t="s">
        <v>8316</v>
      </c>
      <c r="S3419" s="15">
        <f t="shared" si="267"/>
        <v>42040.831678240742</v>
      </c>
      <c r="T3419" s="15">
        <f t="shared" si="268"/>
        <v>42070.831678240742</v>
      </c>
      <c r="U3419">
        <f t="shared" si="269"/>
        <v>2015</v>
      </c>
    </row>
    <row r="3420" spans="1:21" ht="48" x14ac:dyDescent="0.2">
      <c r="A3420">
        <v>3542</v>
      </c>
      <c r="B3420" s="3" t="s">
        <v>3541</v>
      </c>
      <c r="C3420" s="3" t="s">
        <v>7652</v>
      </c>
      <c r="D3420" s="6">
        <v>5500</v>
      </c>
      <c r="E3420" s="8">
        <v>5623</v>
      </c>
      <c r="F3420" t="s">
        <v>8218</v>
      </c>
      <c r="G3420" t="s">
        <v>8223</v>
      </c>
      <c r="H3420" t="s">
        <v>8245</v>
      </c>
      <c r="I3420">
        <v>1410099822</v>
      </c>
      <c r="J3420">
        <v>1404915822</v>
      </c>
      <c r="K3420" t="b">
        <v>0</v>
      </c>
      <c r="L3420">
        <v>85</v>
      </c>
      <c r="M3420" t="b">
        <v>1</v>
      </c>
      <c r="N3420" t="s">
        <v>8269</v>
      </c>
      <c r="O3420">
        <f t="shared" si="265"/>
        <v>102</v>
      </c>
      <c r="P3420">
        <f t="shared" si="266"/>
        <v>66.150000000000006</v>
      </c>
      <c r="Q3420" s="11" t="s">
        <v>8315</v>
      </c>
      <c r="R3420" t="s">
        <v>8316</v>
      </c>
      <c r="S3420" s="15">
        <f t="shared" si="267"/>
        <v>41829.599791666667</v>
      </c>
      <c r="T3420" s="15">
        <f t="shared" si="268"/>
        <v>41889.599791666667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3539</v>
      </c>
      <c r="B3423" s="3" t="s">
        <v>3538</v>
      </c>
      <c r="C3423" s="3" t="s">
        <v>7649</v>
      </c>
      <c r="D3423" s="6">
        <v>600</v>
      </c>
      <c r="E3423" s="8">
        <v>718</v>
      </c>
      <c r="F3423" t="s">
        <v>8218</v>
      </c>
      <c r="G3423" t="s">
        <v>8223</v>
      </c>
      <c r="H3423" t="s">
        <v>8245</v>
      </c>
      <c r="I3423">
        <v>1473358122</v>
      </c>
      <c r="J3423">
        <v>1471543722</v>
      </c>
      <c r="K3423" t="b">
        <v>0</v>
      </c>
      <c r="L3423">
        <v>13</v>
      </c>
      <c r="M3423" t="b">
        <v>1</v>
      </c>
      <c r="N3423" t="s">
        <v>8269</v>
      </c>
      <c r="O3423">
        <f t="shared" si="265"/>
        <v>120</v>
      </c>
      <c r="P3423">
        <f t="shared" si="266"/>
        <v>55.23</v>
      </c>
      <c r="Q3423" s="11" t="s">
        <v>8315</v>
      </c>
      <c r="R3423" t="s">
        <v>8316</v>
      </c>
      <c r="S3423" s="15">
        <f t="shared" si="267"/>
        <v>42600.756041666667</v>
      </c>
      <c r="T3423" s="15">
        <f t="shared" si="268"/>
        <v>42621.756041666667</v>
      </c>
      <c r="U3423">
        <f t="shared" si="269"/>
        <v>2016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32" x14ac:dyDescent="0.2">
      <c r="A3425">
        <v>3534</v>
      </c>
      <c r="B3425" s="3" t="s">
        <v>3533</v>
      </c>
      <c r="C3425" s="3" t="s">
        <v>7644</v>
      </c>
      <c r="D3425" s="6">
        <v>5000</v>
      </c>
      <c r="E3425" s="8">
        <v>7810</v>
      </c>
      <c r="F3425" t="s">
        <v>8218</v>
      </c>
      <c r="G3425" t="s">
        <v>8223</v>
      </c>
      <c r="H3425" t="s">
        <v>8245</v>
      </c>
      <c r="I3425">
        <v>1443711623</v>
      </c>
      <c r="J3425">
        <v>1440687623</v>
      </c>
      <c r="K3425" t="b">
        <v>0</v>
      </c>
      <c r="L3425">
        <v>204</v>
      </c>
      <c r="M3425" t="b">
        <v>1</v>
      </c>
      <c r="N3425" t="s">
        <v>8269</v>
      </c>
      <c r="O3425">
        <f t="shared" si="265"/>
        <v>156</v>
      </c>
      <c r="P3425">
        <f t="shared" si="266"/>
        <v>38.28</v>
      </c>
      <c r="Q3425" s="11" t="s">
        <v>8315</v>
      </c>
      <c r="R3425" t="s">
        <v>8316</v>
      </c>
      <c r="S3425" s="15">
        <f t="shared" si="267"/>
        <v>42243.6252662037</v>
      </c>
      <c r="T3425" s="15">
        <f t="shared" si="268"/>
        <v>42278.6252662037</v>
      </c>
      <c r="U3425">
        <f t="shared" si="269"/>
        <v>2015</v>
      </c>
    </row>
    <row r="3426" spans="1:21" ht="48" x14ac:dyDescent="0.2">
      <c r="A3426">
        <v>3533</v>
      </c>
      <c r="B3426" s="3" t="s">
        <v>3532</v>
      </c>
      <c r="C3426" s="3" t="s">
        <v>7643</v>
      </c>
      <c r="D3426" s="6">
        <v>500</v>
      </c>
      <c r="E3426" s="8">
        <v>631</v>
      </c>
      <c r="F3426" t="s">
        <v>8218</v>
      </c>
      <c r="G3426" t="s">
        <v>8223</v>
      </c>
      <c r="H3426" t="s">
        <v>8245</v>
      </c>
      <c r="I3426">
        <v>1447269367</v>
      </c>
      <c r="J3426">
        <v>1444673767</v>
      </c>
      <c r="K3426" t="b">
        <v>0</v>
      </c>
      <c r="L3426">
        <v>8</v>
      </c>
      <c r="M3426" t="b">
        <v>1</v>
      </c>
      <c r="N3426" t="s">
        <v>8269</v>
      </c>
      <c r="O3426">
        <f t="shared" ref="O3426:O3489" si="270">ROUND(E3426/D3426*100,0)</f>
        <v>126</v>
      </c>
      <c r="P3426">
        <f t="shared" ref="P3426:P3489" si="271">IFERROR(ROUND(E3426/L3426,2),0)</f>
        <v>78.88</v>
      </c>
      <c r="Q3426" s="11" t="s">
        <v>8315</v>
      </c>
      <c r="R3426" t="s">
        <v>8316</v>
      </c>
      <c r="S3426" s="15">
        <f t="shared" ref="S3426:S3489" si="272">(((J3426/60)/60)/24)+DATE(1970,1,1)</f>
        <v>42289.761192129634</v>
      </c>
      <c r="T3426" s="15">
        <f t="shared" ref="T3426:T3489" si="273">(((I3426/60)/60)/24)+DATE(1970,1,1)</f>
        <v>42319.802858796291</v>
      </c>
      <c r="U3426">
        <f t="shared" ref="U3426:U3489" si="274">YEAR(S:S)</f>
        <v>2015</v>
      </c>
    </row>
    <row r="3427" spans="1:21" ht="48" x14ac:dyDescent="0.2">
      <c r="A3427">
        <v>3532</v>
      </c>
      <c r="B3427" s="3" t="s">
        <v>3531</v>
      </c>
      <c r="C3427" s="3" t="s">
        <v>7642</v>
      </c>
      <c r="D3427" s="6">
        <v>960</v>
      </c>
      <c r="E3427" s="8">
        <v>1142</v>
      </c>
      <c r="F3427" t="s">
        <v>8218</v>
      </c>
      <c r="G3427" t="s">
        <v>8223</v>
      </c>
      <c r="H3427" t="s">
        <v>8245</v>
      </c>
      <c r="I3427">
        <v>1411012740</v>
      </c>
      <c r="J3427">
        <v>1409667827</v>
      </c>
      <c r="K3427" t="b">
        <v>0</v>
      </c>
      <c r="L3427">
        <v>27</v>
      </c>
      <c r="M3427" t="b">
        <v>1</v>
      </c>
      <c r="N3427" t="s">
        <v>8269</v>
      </c>
      <c r="O3427">
        <f t="shared" si="270"/>
        <v>119</v>
      </c>
      <c r="P3427">
        <f t="shared" si="271"/>
        <v>42.3</v>
      </c>
      <c r="Q3427" s="11" t="s">
        <v>8315</v>
      </c>
      <c r="R3427" t="s">
        <v>8316</v>
      </c>
      <c r="S3427" s="15">
        <f t="shared" si="272"/>
        <v>41884.599849537037</v>
      </c>
      <c r="T3427" s="15">
        <f t="shared" si="273"/>
        <v>41900.165972222225</v>
      </c>
      <c r="U3427">
        <f t="shared" si="274"/>
        <v>2014</v>
      </c>
    </row>
    <row r="3428" spans="1:21" ht="16" x14ac:dyDescent="0.2">
      <c r="A3428">
        <v>3531</v>
      </c>
      <c r="B3428" s="3" t="s">
        <v>3530</v>
      </c>
      <c r="C3428" s="3" t="s">
        <v>7641</v>
      </c>
      <c r="D3428" s="6">
        <v>1000</v>
      </c>
      <c r="E3428" s="8">
        <v>1280</v>
      </c>
      <c r="F3428" t="s">
        <v>8218</v>
      </c>
      <c r="G3428" t="s">
        <v>8223</v>
      </c>
      <c r="H3428" t="s">
        <v>8245</v>
      </c>
      <c r="I3428">
        <v>1467301334</v>
      </c>
      <c r="J3428">
        <v>1464709334</v>
      </c>
      <c r="K3428" t="b">
        <v>0</v>
      </c>
      <c r="L3428">
        <v>26</v>
      </c>
      <c r="M3428" t="b">
        <v>1</v>
      </c>
      <c r="N3428" t="s">
        <v>8269</v>
      </c>
      <c r="O3428">
        <f t="shared" si="270"/>
        <v>128</v>
      </c>
      <c r="P3428">
        <f t="shared" si="271"/>
        <v>49.23</v>
      </c>
      <c r="Q3428" s="11" t="s">
        <v>8315</v>
      </c>
      <c r="R3428" t="s">
        <v>8316</v>
      </c>
      <c r="S3428" s="15">
        <f t="shared" si="272"/>
        <v>42521.654328703706</v>
      </c>
      <c r="T3428" s="15">
        <f t="shared" si="273"/>
        <v>42551.654328703706</v>
      </c>
      <c r="U3428">
        <f t="shared" si="274"/>
        <v>2016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0"/>
        <v>100</v>
      </c>
      <c r="P3429">
        <f t="shared" si="271"/>
        <v>51.72</v>
      </c>
      <c r="Q3429" s="11" t="s">
        <v>8315</v>
      </c>
      <c r="R3429" t="s">
        <v>8316</v>
      </c>
      <c r="S3429" s="15">
        <f t="shared" si="272"/>
        <v>41792.645277777774</v>
      </c>
      <c r="T3429" s="15">
        <f t="shared" si="273"/>
        <v>41822.645277777774</v>
      </c>
      <c r="U3429">
        <f t="shared" si="274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0"/>
        <v>103</v>
      </c>
      <c r="P3430">
        <f t="shared" si="271"/>
        <v>40.29</v>
      </c>
      <c r="Q3430" s="11" t="s">
        <v>8315</v>
      </c>
      <c r="R3430" t="s">
        <v>8316</v>
      </c>
      <c r="S3430" s="15">
        <f t="shared" si="272"/>
        <v>42038.720451388886</v>
      </c>
      <c r="T3430" s="15">
        <f t="shared" si="273"/>
        <v>42063.708333333328</v>
      </c>
      <c r="U3430">
        <f t="shared" si="274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0"/>
        <v>130</v>
      </c>
      <c r="P3431">
        <f t="shared" si="271"/>
        <v>16.25</v>
      </c>
      <c r="Q3431" s="11" t="s">
        <v>8315</v>
      </c>
      <c r="R3431" t="s">
        <v>8316</v>
      </c>
      <c r="S3431" s="15">
        <f t="shared" si="272"/>
        <v>42662.021539351852</v>
      </c>
      <c r="T3431" s="15">
        <f t="shared" si="273"/>
        <v>42676.021539351852</v>
      </c>
      <c r="U3431">
        <f t="shared" si="274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0"/>
        <v>109</v>
      </c>
      <c r="P3432">
        <f t="shared" si="271"/>
        <v>30.15</v>
      </c>
      <c r="Q3432" s="11" t="s">
        <v>8315</v>
      </c>
      <c r="R3432" t="s">
        <v>8316</v>
      </c>
      <c r="S3432" s="15">
        <f t="shared" si="272"/>
        <v>41820.945613425924</v>
      </c>
      <c r="T3432" s="15">
        <f t="shared" si="273"/>
        <v>41850.945613425924</v>
      </c>
      <c r="U3432">
        <f t="shared" si="274"/>
        <v>2014</v>
      </c>
    </row>
    <row r="3433" spans="1:21" ht="48" x14ac:dyDescent="0.2">
      <c r="A3433">
        <v>3529</v>
      </c>
      <c r="B3433" s="3" t="s">
        <v>3528</v>
      </c>
      <c r="C3433" s="3" t="s">
        <v>7639</v>
      </c>
      <c r="D3433" s="6">
        <v>500</v>
      </c>
      <c r="E3433" s="8">
        <v>660</v>
      </c>
      <c r="F3433" t="s">
        <v>8218</v>
      </c>
      <c r="G3433" t="s">
        <v>8223</v>
      </c>
      <c r="H3433" t="s">
        <v>8245</v>
      </c>
      <c r="I3433">
        <v>1436749200</v>
      </c>
      <c r="J3433">
        <v>1434997018</v>
      </c>
      <c r="K3433" t="b">
        <v>0</v>
      </c>
      <c r="L3433">
        <v>18</v>
      </c>
      <c r="M3433" t="b">
        <v>1</v>
      </c>
      <c r="N3433" t="s">
        <v>8269</v>
      </c>
      <c r="O3433">
        <f t="shared" si="270"/>
        <v>132</v>
      </c>
      <c r="P3433">
        <f t="shared" si="271"/>
        <v>36.67</v>
      </c>
      <c r="Q3433" s="11" t="s">
        <v>8315</v>
      </c>
      <c r="R3433" t="s">
        <v>8316</v>
      </c>
      <c r="S3433" s="15">
        <f t="shared" si="272"/>
        <v>42177.761782407411</v>
      </c>
      <c r="T3433" s="15">
        <f t="shared" si="273"/>
        <v>42198.041666666672</v>
      </c>
      <c r="U3433">
        <f t="shared" si="274"/>
        <v>2015</v>
      </c>
    </row>
    <row r="3434" spans="1:21" ht="48" x14ac:dyDescent="0.2">
      <c r="A3434">
        <v>3527</v>
      </c>
      <c r="B3434" s="3" t="s">
        <v>3526</v>
      </c>
      <c r="C3434" s="3" t="s">
        <v>7637</v>
      </c>
      <c r="D3434" s="6">
        <v>6000</v>
      </c>
      <c r="E3434" s="8">
        <v>7015</v>
      </c>
      <c r="F3434" t="s">
        <v>8218</v>
      </c>
      <c r="G3434" t="s">
        <v>8223</v>
      </c>
      <c r="H3434" t="s">
        <v>8245</v>
      </c>
      <c r="I3434">
        <v>1436587140</v>
      </c>
      <c r="J3434">
        <v>1434069205</v>
      </c>
      <c r="K3434" t="b">
        <v>0</v>
      </c>
      <c r="L3434">
        <v>86</v>
      </c>
      <c r="M3434" t="b">
        <v>1</v>
      </c>
      <c r="N3434" t="s">
        <v>8269</v>
      </c>
      <c r="O3434">
        <f t="shared" si="270"/>
        <v>117</v>
      </c>
      <c r="P3434">
        <f t="shared" si="271"/>
        <v>81.569999999999993</v>
      </c>
      <c r="Q3434" s="11" t="s">
        <v>8315</v>
      </c>
      <c r="R3434" t="s">
        <v>8316</v>
      </c>
      <c r="S3434" s="15">
        <f t="shared" si="272"/>
        <v>42167.023206018523</v>
      </c>
      <c r="T3434" s="15">
        <f t="shared" si="273"/>
        <v>42196.165972222225</v>
      </c>
      <c r="U3434">
        <f t="shared" si="274"/>
        <v>2015</v>
      </c>
    </row>
    <row r="3435" spans="1:21" ht="48" x14ac:dyDescent="0.2">
      <c r="A3435">
        <v>3526</v>
      </c>
      <c r="B3435" s="3" t="s">
        <v>3525</v>
      </c>
      <c r="C3435" s="3" t="s">
        <v>7636</v>
      </c>
      <c r="D3435" s="6">
        <v>3300</v>
      </c>
      <c r="E3435" s="8">
        <v>3366</v>
      </c>
      <c r="F3435" t="s">
        <v>8218</v>
      </c>
      <c r="G3435" t="s">
        <v>8223</v>
      </c>
      <c r="H3435" t="s">
        <v>8245</v>
      </c>
      <c r="I3435">
        <v>1461823140</v>
      </c>
      <c r="J3435">
        <v>1459411371</v>
      </c>
      <c r="K3435" t="b">
        <v>0</v>
      </c>
      <c r="L3435">
        <v>34</v>
      </c>
      <c r="M3435" t="b">
        <v>1</v>
      </c>
      <c r="N3435" t="s">
        <v>8269</v>
      </c>
      <c r="O3435">
        <f t="shared" si="270"/>
        <v>102</v>
      </c>
      <c r="P3435">
        <f t="shared" si="271"/>
        <v>99</v>
      </c>
      <c r="Q3435" s="11" t="s">
        <v>8315</v>
      </c>
      <c r="R3435" t="s">
        <v>8316</v>
      </c>
      <c r="S3435" s="15">
        <f t="shared" si="272"/>
        <v>42460.335312499999</v>
      </c>
      <c r="T3435" s="15">
        <f t="shared" si="273"/>
        <v>42488.249305555553</v>
      </c>
      <c r="U3435">
        <f t="shared" si="274"/>
        <v>2016</v>
      </c>
    </row>
    <row r="3436" spans="1:21" ht="48" x14ac:dyDescent="0.2">
      <c r="A3436">
        <v>3525</v>
      </c>
      <c r="B3436" s="3" t="s">
        <v>3524</v>
      </c>
      <c r="C3436" s="3" t="s">
        <v>7635</v>
      </c>
      <c r="D3436" s="6">
        <v>500</v>
      </c>
      <c r="E3436" s="8">
        <v>530</v>
      </c>
      <c r="F3436" t="s">
        <v>8218</v>
      </c>
      <c r="G3436" t="s">
        <v>8223</v>
      </c>
      <c r="H3436" t="s">
        <v>8245</v>
      </c>
      <c r="I3436">
        <v>1439136000</v>
      </c>
      <c r="J3436">
        <v>1438188106</v>
      </c>
      <c r="K3436" t="b">
        <v>0</v>
      </c>
      <c r="L3436">
        <v>7</v>
      </c>
      <c r="M3436" t="b">
        <v>1</v>
      </c>
      <c r="N3436" t="s">
        <v>8269</v>
      </c>
      <c r="O3436">
        <f t="shared" si="270"/>
        <v>106</v>
      </c>
      <c r="P3436">
        <f t="shared" si="271"/>
        <v>75.709999999999994</v>
      </c>
      <c r="Q3436" s="11" t="s">
        <v>8315</v>
      </c>
      <c r="R3436" t="s">
        <v>8316</v>
      </c>
      <c r="S3436" s="15">
        <f t="shared" si="272"/>
        <v>42214.6956712963</v>
      </c>
      <c r="T3436" s="15">
        <f t="shared" si="273"/>
        <v>42225.666666666672</v>
      </c>
      <c r="U3436">
        <f t="shared" si="274"/>
        <v>2015</v>
      </c>
    </row>
    <row r="3437" spans="1:21" ht="48" x14ac:dyDescent="0.2">
      <c r="A3437">
        <v>3524</v>
      </c>
      <c r="B3437" s="3" t="s">
        <v>3523</v>
      </c>
      <c r="C3437" s="3" t="s">
        <v>7634</v>
      </c>
      <c r="D3437" s="6">
        <v>10000</v>
      </c>
      <c r="E3437" s="8">
        <v>10156</v>
      </c>
      <c r="F3437" t="s">
        <v>8218</v>
      </c>
      <c r="G3437" t="s">
        <v>8223</v>
      </c>
      <c r="H3437" t="s">
        <v>8245</v>
      </c>
      <c r="I3437">
        <v>1410580800</v>
      </c>
      <c r="J3437">
        <v>1409336373</v>
      </c>
      <c r="K3437" t="b">
        <v>0</v>
      </c>
      <c r="L3437">
        <v>74</v>
      </c>
      <c r="M3437" t="b">
        <v>1</v>
      </c>
      <c r="N3437" t="s">
        <v>8269</v>
      </c>
      <c r="O3437">
        <f t="shared" si="270"/>
        <v>102</v>
      </c>
      <c r="P3437">
        <f t="shared" si="271"/>
        <v>137.24</v>
      </c>
      <c r="Q3437" s="11" t="s">
        <v>8315</v>
      </c>
      <c r="R3437" t="s">
        <v>8316</v>
      </c>
      <c r="S3437" s="15">
        <f t="shared" si="272"/>
        <v>41880.76357638889</v>
      </c>
      <c r="T3437" s="15">
        <f t="shared" si="273"/>
        <v>41895.166666666664</v>
      </c>
      <c r="U3437">
        <f t="shared" si="274"/>
        <v>2014</v>
      </c>
    </row>
    <row r="3438" spans="1:21" ht="48" x14ac:dyDescent="0.2">
      <c r="A3438">
        <v>3521</v>
      </c>
      <c r="B3438" s="3" t="s">
        <v>3520</v>
      </c>
      <c r="C3438" s="3" t="s">
        <v>7631</v>
      </c>
      <c r="D3438" s="6">
        <v>350</v>
      </c>
      <c r="E3438" s="8">
        <v>593</v>
      </c>
      <c r="F3438" t="s">
        <v>8218</v>
      </c>
      <c r="G3438" t="s">
        <v>8223</v>
      </c>
      <c r="H3438" t="s">
        <v>8245</v>
      </c>
      <c r="I3438">
        <v>1411980020</v>
      </c>
      <c r="J3438">
        <v>1409388020</v>
      </c>
      <c r="K3438" t="b">
        <v>0</v>
      </c>
      <c r="L3438">
        <v>13</v>
      </c>
      <c r="M3438" t="b">
        <v>1</v>
      </c>
      <c r="N3438" t="s">
        <v>8269</v>
      </c>
      <c r="O3438">
        <f t="shared" si="270"/>
        <v>169</v>
      </c>
      <c r="P3438">
        <f t="shared" si="271"/>
        <v>45.62</v>
      </c>
      <c r="Q3438" s="11" t="s">
        <v>8315</v>
      </c>
      <c r="R3438" t="s">
        <v>8316</v>
      </c>
      <c r="S3438" s="15">
        <f t="shared" si="272"/>
        <v>41881.361342592594</v>
      </c>
      <c r="T3438" s="15">
        <f t="shared" si="273"/>
        <v>41911.361342592594</v>
      </c>
      <c r="U3438">
        <f t="shared" si="274"/>
        <v>2014</v>
      </c>
    </row>
    <row r="3439" spans="1:21" ht="48" x14ac:dyDescent="0.2">
      <c r="A3439">
        <v>3518</v>
      </c>
      <c r="B3439" s="3" t="s">
        <v>3517</v>
      </c>
      <c r="C3439" s="3" t="s">
        <v>7628</v>
      </c>
      <c r="D3439" s="6">
        <v>1500</v>
      </c>
      <c r="E3439" s="8">
        <v>1650.69</v>
      </c>
      <c r="F3439" t="s">
        <v>8218</v>
      </c>
      <c r="G3439" t="s">
        <v>8223</v>
      </c>
      <c r="H3439" t="s">
        <v>8245</v>
      </c>
      <c r="I3439">
        <v>1412259660</v>
      </c>
      <c r="J3439">
        <v>1410461299</v>
      </c>
      <c r="K3439" t="b">
        <v>0</v>
      </c>
      <c r="L3439">
        <v>33</v>
      </c>
      <c r="M3439" t="b">
        <v>1</v>
      </c>
      <c r="N3439" t="s">
        <v>8269</v>
      </c>
      <c r="O3439">
        <f t="shared" si="270"/>
        <v>110</v>
      </c>
      <c r="P3439">
        <f t="shared" si="271"/>
        <v>50.02</v>
      </c>
      <c r="Q3439" s="11" t="s">
        <v>8315</v>
      </c>
      <c r="R3439" t="s">
        <v>8316</v>
      </c>
      <c r="S3439" s="15">
        <f t="shared" si="272"/>
        <v>41893.783553240741</v>
      </c>
      <c r="T3439" s="15">
        <f t="shared" si="273"/>
        <v>41914.597916666666</v>
      </c>
      <c r="U3439">
        <f t="shared" si="274"/>
        <v>2014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0"/>
        <v>104</v>
      </c>
      <c r="P3440">
        <f t="shared" si="271"/>
        <v>186.07</v>
      </c>
      <c r="Q3440" s="11" t="s">
        <v>8315</v>
      </c>
      <c r="R3440" t="s">
        <v>8316</v>
      </c>
      <c r="S3440" s="15">
        <f t="shared" si="272"/>
        <v>42100.927858796291</v>
      </c>
      <c r="T3440" s="15">
        <f t="shared" si="273"/>
        <v>42126.875</v>
      </c>
      <c r="U3440">
        <f t="shared" si="274"/>
        <v>2015</v>
      </c>
    </row>
    <row r="3441" spans="1:21" ht="48" x14ac:dyDescent="0.2">
      <c r="A3441">
        <v>3516</v>
      </c>
      <c r="B3441" s="3" t="s">
        <v>3515</v>
      </c>
      <c r="C3441" s="3" t="s">
        <v>7626</v>
      </c>
      <c r="D3441" s="6">
        <v>2500</v>
      </c>
      <c r="E3441" s="8">
        <v>2500</v>
      </c>
      <c r="F3441" t="s">
        <v>8218</v>
      </c>
      <c r="G3441" t="s">
        <v>8223</v>
      </c>
      <c r="H3441" t="s">
        <v>8245</v>
      </c>
      <c r="I3441">
        <v>1410145200</v>
      </c>
      <c r="J3441">
        <v>1407197670</v>
      </c>
      <c r="K3441" t="b">
        <v>0</v>
      </c>
      <c r="L3441">
        <v>11</v>
      </c>
      <c r="M3441" t="b">
        <v>1</v>
      </c>
      <c r="N3441" t="s">
        <v>8269</v>
      </c>
      <c r="O3441">
        <f t="shared" si="270"/>
        <v>100</v>
      </c>
      <c r="P3441">
        <f t="shared" si="271"/>
        <v>227.27</v>
      </c>
      <c r="Q3441" s="11" t="s">
        <v>8315</v>
      </c>
      <c r="R3441" t="s">
        <v>8316</v>
      </c>
      <c r="S3441" s="15">
        <f t="shared" si="272"/>
        <v>41856.010069444441</v>
      </c>
      <c r="T3441" s="15">
        <f t="shared" si="273"/>
        <v>41890.125</v>
      </c>
      <c r="U3441">
        <f t="shared" si="274"/>
        <v>2014</v>
      </c>
    </row>
    <row r="3442" spans="1:21" ht="48" x14ac:dyDescent="0.2">
      <c r="A3442">
        <v>3515</v>
      </c>
      <c r="B3442" s="3" t="s">
        <v>3514</v>
      </c>
      <c r="C3442" s="3" t="s">
        <v>7625</v>
      </c>
      <c r="D3442" s="6">
        <v>3000</v>
      </c>
      <c r="E3442" s="8">
        <v>3080</v>
      </c>
      <c r="F3442" t="s">
        <v>8218</v>
      </c>
      <c r="G3442" t="s">
        <v>8223</v>
      </c>
      <c r="H3442" t="s">
        <v>8245</v>
      </c>
      <c r="I3442">
        <v>1433097171</v>
      </c>
      <c r="J3442">
        <v>1430505171</v>
      </c>
      <c r="K3442" t="b">
        <v>0</v>
      </c>
      <c r="L3442">
        <v>46</v>
      </c>
      <c r="M3442" t="b">
        <v>1</v>
      </c>
      <c r="N3442" t="s">
        <v>8269</v>
      </c>
      <c r="O3442">
        <f t="shared" si="270"/>
        <v>103</v>
      </c>
      <c r="P3442">
        <f t="shared" si="271"/>
        <v>66.959999999999994</v>
      </c>
      <c r="Q3442" s="11" t="s">
        <v>8315</v>
      </c>
      <c r="R3442" t="s">
        <v>8316</v>
      </c>
      <c r="S3442" s="15">
        <f t="shared" si="272"/>
        <v>42125.772812499999</v>
      </c>
      <c r="T3442" s="15">
        <f t="shared" si="273"/>
        <v>42155.772812499999</v>
      </c>
      <c r="U3442">
        <f t="shared" si="274"/>
        <v>2015</v>
      </c>
    </row>
    <row r="3443" spans="1:21" ht="48" x14ac:dyDescent="0.2">
      <c r="A3443">
        <v>3514</v>
      </c>
      <c r="B3443" s="3" t="s">
        <v>3513</v>
      </c>
      <c r="C3443" s="3" t="s">
        <v>7624</v>
      </c>
      <c r="D3443" s="6">
        <v>500</v>
      </c>
      <c r="E3443" s="8">
        <v>550</v>
      </c>
      <c r="F3443" t="s">
        <v>8218</v>
      </c>
      <c r="G3443" t="s">
        <v>8223</v>
      </c>
      <c r="H3443" t="s">
        <v>8245</v>
      </c>
      <c r="I3443">
        <v>1422853140</v>
      </c>
      <c r="J3443">
        <v>1421439552</v>
      </c>
      <c r="K3443" t="b">
        <v>0</v>
      </c>
      <c r="L3443">
        <v>10</v>
      </c>
      <c r="M3443" t="b">
        <v>1</v>
      </c>
      <c r="N3443" t="s">
        <v>8269</v>
      </c>
      <c r="O3443">
        <f t="shared" si="270"/>
        <v>110</v>
      </c>
      <c r="P3443">
        <f t="shared" si="271"/>
        <v>55</v>
      </c>
      <c r="Q3443" s="11" t="s">
        <v>8315</v>
      </c>
      <c r="R3443" t="s">
        <v>8316</v>
      </c>
      <c r="S3443" s="15">
        <f t="shared" si="272"/>
        <v>42020.846666666665</v>
      </c>
      <c r="T3443" s="15">
        <f t="shared" si="273"/>
        <v>42037.207638888889</v>
      </c>
      <c r="U3443">
        <f t="shared" si="274"/>
        <v>2015</v>
      </c>
    </row>
    <row r="3444" spans="1:21" ht="48" x14ac:dyDescent="0.2">
      <c r="A3444">
        <v>3513</v>
      </c>
      <c r="B3444" s="3" t="s">
        <v>3512</v>
      </c>
      <c r="C3444" s="3" t="s">
        <v>7623</v>
      </c>
      <c r="D3444" s="6">
        <v>2800</v>
      </c>
      <c r="E3444" s="8">
        <v>3315</v>
      </c>
      <c r="F3444" t="s">
        <v>8218</v>
      </c>
      <c r="G3444" t="s">
        <v>8223</v>
      </c>
      <c r="H3444" t="s">
        <v>8245</v>
      </c>
      <c r="I3444">
        <v>1401857940</v>
      </c>
      <c r="J3444">
        <v>1400725112</v>
      </c>
      <c r="K3444" t="b">
        <v>0</v>
      </c>
      <c r="L3444">
        <v>44</v>
      </c>
      <c r="M3444" t="b">
        <v>1</v>
      </c>
      <c r="N3444" t="s">
        <v>8269</v>
      </c>
      <c r="O3444">
        <f t="shared" si="270"/>
        <v>118</v>
      </c>
      <c r="P3444">
        <f t="shared" si="271"/>
        <v>75.34</v>
      </c>
      <c r="Q3444" s="11" t="s">
        <v>8315</v>
      </c>
      <c r="R3444" t="s">
        <v>8316</v>
      </c>
      <c r="S3444" s="15">
        <f t="shared" si="272"/>
        <v>41781.096203703702</v>
      </c>
      <c r="T3444" s="15">
        <f t="shared" si="273"/>
        <v>41794.207638888889</v>
      </c>
      <c r="U3444">
        <f t="shared" si="274"/>
        <v>2014</v>
      </c>
    </row>
    <row r="3445" spans="1:21" ht="48" x14ac:dyDescent="0.2">
      <c r="A3445">
        <v>3510</v>
      </c>
      <c r="B3445" s="3" t="s">
        <v>3509</v>
      </c>
      <c r="C3445" s="3" t="s">
        <v>7620</v>
      </c>
      <c r="D3445" s="6">
        <v>900</v>
      </c>
      <c r="E3445" s="8">
        <v>905</v>
      </c>
      <c r="F3445" t="s">
        <v>8218</v>
      </c>
      <c r="G3445" t="s">
        <v>8223</v>
      </c>
      <c r="H3445" t="s">
        <v>8245</v>
      </c>
      <c r="I3445">
        <v>1404312846</v>
      </c>
      <c r="J3445">
        <v>1402584846</v>
      </c>
      <c r="K3445" t="b">
        <v>0</v>
      </c>
      <c r="L3445">
        <v>15</v>
      </c>
      <c r="M3445" t="b">
        <v>1</v>
      </c>
      <c r="N3445" t="s">
        <v>8269</v>
      </c>
      <c r="O3445">
        <f t="shared" si="270"/>
        <v>101</v>
      </c>
      <c r="P3445">
        <f t="shared" si="271"/>
        <v>60.33</v>
      </c>
      <c r="Q3445" s="11" t="s">
        <v>8315</v>
      </c>
      <c r="R3445" t="s">
        <v>8316</v>
      </c>
      <c r="S3445" s="15">
        <f t="shared" si="272"/>
        <v>41802.62090277778</v>
      </c>
      <c r="T3445" s="15">
        <f t="shared" si="273"/>
        <v>41822.62090277778</v>
      </c>
      <c r="U3445">
        <f t="shared" si="274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>
        <f t="shared" si="271"/>
        <v>43.35</v>
      </c>
      <c r="Q3446" s="11" t="s">
        <v>8315</v>
      </c>
      <c r="R3446" t="s">
        <v>8316</v>
      </c>
      <c r="S3446" s="15">
        <f t="shared" si="272"/>
        <v>42521.291504629626</v>
      </c>
      <c r="T3446" s="15">
        <f t="shared" si="273"/>
        <v>42529.582638888889</v>
      </c>
      <c r="U3446">
        <f t="shared" si="274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0"/>
        <v>100</v>
      </c>
      <c r="P3447">
        <f t="shared" si="271"/>
        <v>64.52</v>
      </c>
      <c r="Q3447" s="11" t="s">
        <v>8315</v>
      </c>
      <c r="R3447" t="s">
        <v>8316</v>
      </c>
      <c r="S3447" s="15">
        <f t="shared" si="272"/>
        <v>42272.530509259261</v>
      </c>
      <c r="T3447" s="15">
        <f t="shared" si="273"/>
        <v>42300.530509259261</v>
      </c>
      <c r="U3447">
        <f t="shared" si="274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0"/>
        <v>108</v>
      </c>
      <c r="P3448">
        <f t="shared" si="271"/>
        <v>43.28</v>
      </c>
      <c r="Q3448" s="11" t="s">
        <v>8315</v>
      </c>
      <c r="R3448" t="s">
        <v>8316</v>
      </c>
      <c r="S3448" s="15">
        <f t="shared" si="272"/>
        <v>42016.832465277781</v>
      </c>
      <c r="T3448" s="15">
        <f t="shared" si="273"/>
        <v>42040.513888888891</v>
      </c>
      <c r="U3448">
        <f t="shared" si="274"/>
        <v>2015</v>
      </c>
    </row>
    <row r="3449" spans="1:21" ht="48" x14ac:dyDescent="0.2">
      <c r="A3449">
        <v>3509</v>
      </c>
      <c r="B3449" s="3" t="s">
        <v>3508</v>
      </c>
      <c r="C3449" s="3" t="s">
        <v>7619</v>
      </c>
      <c r="D3449" s="6">
        <v>3000</v>
      </c>
      <c r="E3449" s="8">
        <v>3190</v>
      </c>
      <c r="F3449" t="s">
        <v>8218</v>
      </c>
      <c r="G3449" t="s">
        <v>8223</v>
      </c>
      <c r="H3449" t="s">
        <v>8245</v>
      </c>
      <c r="I3449">
        <v>1416545700</v>
      </c>
      <c r="J3449">
        <v>1415392666</v>
      </c>
      <c r="K3449" t="b">
        <v>0</v>
      </c>
      <c r="L3449">
        <v>33</v>
      </c>
      <c r="M3449" t="b">
        <v>1</v>
      </c>
      <c r="N3449" t="s">
        <v>8269</v>
      </c>
      <c r="O3449">
        <f t="shared" si="270"/>
        <v>106</v>
      </c>
      <c r="P3449">
        <f t="shared" si="271"/>
        <v>96.67</v>
      </c>
      <c r="Q3449" s="11" t="s">
        <v>8315</v>
      </c>
      <c r="R3449" t="s">
        <v>8316</v>
      </c>
      <c r="S3449" s="15">
        <f t="shared" si="272"/>
        <v>41950.859560185185</v>
      </c>
      <c r="T3449" s="15">
        <f t="shared" si="273"/>
        <v>41964.204861111109</v>
      </c>
      <c r="U3449">
        <f t="shared" si="274"/>
        <v>2014</v>
      </c>
    </row>
    <row r="3450" spans="1:21" ht="32" x14ac:dyDescent="0.2">
      <c r="A3450">
        <v>3507</v>
      </c>
      <c r="B3450" s="3" t="s">
        <v>3506</v>
      </c>
      <c r="C3450" s="3" t="s">
        <v>7617</v>
      </c>
      <c r="D3450" s="6">
        <v>10000</v>
      </c>
      <c r="E3450" s="8">
        <v>10440</v>
      </c>
      <c r="F3450" t="s">
        <v>8218</v>
      </c>
      <c r="G3450" t="s">
        <v>8223</v>
      </c>
      <c r="H3450" t="s">
        <v>8245</v>
      </c>
      <c r="I3450">
        <v>1464732537</v>
      </c>
      <c r="J3450">
        <v>1462140537</v>
      </c>
      <c r="K3450" t="b">
        <v>0</v>
      </c>
      <c r="L3450">
        <v>72</v>
      </c>
      <c r="M3450" t="b">
        <v>1</v>
      </c>
      <c r="N3450" t="s">
        <v>8269</v>
      </c>
      <c r="O3450">
        <f t="shared" si="270"/>
        <v>104</v>
      </c>
      <c r="P3450">
        <f t="shared" si="271"/>
        <v>145</v>
      </c>
      <c r="Q3450" s="11" t="s">
        <v>8315</v>
      </c>
      <c r="R3450" t="s">
        <v>8316</v>
      </c>
      <c r="S3450" s="15">
        <f t="shared" si="272"/>
        <v>42491.92288194444</v>
      </c>
      <c r="T3450" s="15">
        <f t="shared" si="273"/>
        <v>42521.92288194444</v>
      </c>
      <c r="U3450">
        <f t="shared" si="274"/>
        <v>2016</v>
      </c>
    </row>
    <row r="3451" spans="1:21" ht="48" x14ac:dyDescent="0.2">
      <c r="A3451">
        <v>3506</v>
      </c>
      <c r="B3451" s="3" t="s">
        <v>3505</v>
      </c>
      <c r="C3451" s="3" t="s">
        <v>7616</v>
      </c>
      <c r="D3451" s="6">
        <v>3000</v>
      </c>
      <c r="E3451" s="8">
        <v>3045</v>
      </c>
      <c r="F3451" t="s">
        <v>8218</v>
      </c>
      <c r="G3451" t="s">
        <v>8223</v>
      </c>
      <c r="H3451" t="s">
        <v>8245</v>
      </c>
      <c r="I3451">
        <v>1408815440</v>
      </c>
      <c r="J3451">
        <v>1404927440</v>
      </c>
      <c r="K3451" t="b">
        <v>0</v>
      </c>
      <c r="L3451">
        <v>29</v>
      </c>
      <c r="M3451" t="b">
        <v>1</v>
      </c>
      <c r="N3451" t="s">
        <v>8269</v>
      </c>
      <c r="O3451">
        <f t="shared" si="270"/>
        <v>102</v>
      </c>
      <c r="P3451">
        <f t="shared" si="271"/>
        <v>105</v>
      </c>
      <c r="Q3451" s="11" t="s">
        <v>8315</v>
      </c>
      <c r="R3451" t="s">
        <v>8316</v>
      </c>
      <c r="S3451" s="15">
        <f t="shared" si="272"/>
        <v>41829.734259259261</v>
      </c>
      <c r="T3451" s="15">
        <f t="shared" si="273"/>
        <v>41874.734259259261</v>
      </c>
      <c r="U3451">
        <f t="shared" si="274"/>
        <v>2014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152</v>
      </c>
      <c r="P3452">
        <f t="shared" si="271"/>
        <v>19.489999999999998</v>
      </c>
      <c r="Q3452" s="11" t="s">
        <v>8315</v>
      </c>
      <c r="R3452" t="s">
        <v>8316</v>
      </c>
      <c r="S3452" s="15">
        <f t="shared" si="272"/>
        <v>42036.704525462963</v>
      </c>
      <c r="T3452" s="15">
        <f t="shared" si="273"/>
        <v>42096.662858796291</v>
      </c>
      <c r="U3452">
        <f t="shared" si="274"/>
        <v>2015</v>
      </c>
    </row>
    <row r="3453" spans="1:21" ht="96" x14ac:dyDescent="0.2">
      <c r="A3453">
        <v>3505</v>
      </c>
      <c r="B3453" s="3" t="s">
        <v>3504</v>
      </c>
      <c r="C3453" s="3" t="s">
        <v>7615</v>
      </c>
      <c r="D3453" s="6">
        <v>2500</v>
      </c>
      <c r="E3453" s="8">
        <v>2594</v>
      </c>
      <c r="F3453" t="s">
        <v>8218</v>
      </c>
      <c r="G3453" t="s">
        <v>8223</v>
      </c>
      <c r="H3453" t="s">
        <v>8245</v>
      </c>
      <c r="I3453">
        <v>1399953600</v>
      </c>
      <c r="J3453">
        <v>1398983245</v>
      </c>
      <c r="K3453" t="b">
        <v>0</v>
      </c>
      <c r="L3453">
        <v>39</v>
      </c>
      <c r="M3453" t="b">
        <v>1</v>
      </c>
      <c r="N3453" t="s">
        <v>8269</v>
      </c>
      <c r="O3453">
        <f t="shared" si="270"/>
        <v>104</v>
      </c>
      <c r="P3453">
        <f t="shared" si="271"/>
        <v>66.510000000000005</v>
      </c>
      <c r="Q3453" s="11" t="s">
        <v>8315</v>
      </c>
      <c r="R3453" t="s">
        <v>8316</v>
      </c>
      <c r="S3453" s="15">
        <f t="shared" si="272"/>
        <v>41760.935706018521</v>
      </c>
      <c r="T3453" s="15">
        <f t="shared" si="273"/>
        <v>41772.166666666664</v>
      </c>
      <c r="U3453">
        <f t="shared" si="274"/>
        <v>2014</v>
      </c>
    </row>
    <row r="3454" spans="1:21" ht="48" x14ac:dyDescent="0.2">
      <c r="A3454">
        <v>3504</v>
      </c>
      <c r="B3454" s="3" t="s">
        <v>3503</v>
      </c>
      <c r="C3454" s="3" t="s">
        <v>7614</v>
      </c>
      <c r="D3454" s="6">
        <v>1000</v>
      </c>
      <c r="E3454" s="8">
        <v>1000</v>
      </c>
      <c r="F3454" t="s">
        <v>8218</v>
      </c>
      <c r="G3454" t="s">
        <v>8223</v>
      </c>
      <c r="H3454" t="s">
        <v>8245</v>
      </c>
      <c r="I3454">
        <v>1447959491</v>
      </c>
      <c r="J3454">
        <v>1445363891</v>
      </c>
      <c r="K3454" t="b">
        <v>0</v>
      </c>
      <c r="L3454">
        <v>8</v>
      </c>
      <c r="M3454" t="b">
        <v>1</v>
      </c>
      <c r="N3454" t="s">
        <v>8269</v>
      </c>
      <c r="O3454">
        <f t="shared" si="270"/>
        <v>100</v>
      </c>
      <c r="P3454">
        <f t="shared" si="271"/>
        <v>125</v>
      </c>
      <c r="Q3454" s="11" t="s">
        <v>8315</v>
      </c>
      <c r="R3454" t="s">
        <v>8316</v>
      </c>
      <c r="S3454" s="15">
        <f t="shared" si="272"/>
        <v>42297.748738425929</v>
      </c>
      <c r="T3454" s="15">
        <f t="shared" si="273"/>
        <v>42327.790405092594</v>
      </c>
      <c r="U3454">
        <f t="shared" si="274"/>
        <v>2015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>
        <f t="shared" si="271"/>
        <v>27.5</v>
      </c>
      <c r="Q3455" s="11" t="s">
        <v>8315</v>
      </c>
      <c r="R3455" t="s">
        <v>8316</v>
      </c>
      <c r="S3455" s="15">
        <f t="shared" si="272"/>
        <v>42535.97865740741</v>
      </c>
      <c r="T3455" s="15">
        <f t="shared" si="273"/>
        <v>42595.97865740741</v>
      </c>
      <c r="U3455">
        <f t="shared" si="274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>
        <f t="shared" si="271"/>
        <v>33.57</v>
      </c>
      <c r="Q3456" s="11" t="s">
        <v>8315</v>
      </c>
      <c r="R3456" t="s">
        <v>8316</v>
      </c>
      <c r="S3456" s="15">
        <f t="shared" si="272"/>
        <v>41821.698599537034</v>
      </c>
      <c r="T3456" s="15">
        <f t="shared" si="273"/>
        <v>41851.698599537034</v>
      </c>
      <c r="U3456">
        <f t="shared" si="274"/>
        <v>2014</v>
      </c>
    </row>
    <row r="3457" spans="1:21" ht="48" x14ac:dyDescent="0.2">
      <c r="A3457">
        <v>3502</v>
      </c>
      <c r="B3457" s="3" t="s">
        <v>3501</v>
      </c>
      <c r="C3457" s="3" t="s">
        <v>7612</v>
      </c>
      <c r="D3457" s="6">
        <v>4000</v>
      </c>
      <c r="E3457" s="8">
        <v>4216</v>
      </c>
      <c r="F3457" t="s">
        <v>8218</v>
      </c>
      <c r="G3457" t="s">
        <v>8223</v>
      </c>
      <c r="H3457" t="s">
        <v>8245</v>
      </c>
      <c r="I3457">
        <v>1458100740</v>
      </c>
      <c r="J3457">
        <v>1456862924</v>
      </c>
      <c r="K3457" t="b">
        <v>0</v>
      </c>
      <c r="L3457">
        <v>31</v>
      </c>
      <c r="M3457" t="b">
        <v>1</v>
      </c>
      <c r="N3457" t="s">
        <v>8269</v>
      </c>
      <c r="O3457">
        <f t="shared" si="270"/>
        <v>105</v>
      </c>
      <c r="P3457">
        <f t="shared" si="271"/>
        <v>136</v>
      </c>
      <c r="Q3457" s="11" t="s">
        <v>8315</v>
      </c>
      <c r="R3457" t="s">
        <v>8316</v>
      </c>
      <c r="S3457" s="15">
        <f t="shared" si="272"/>
        <v>42430.839398148149</v>
      </c>
      <c r="T3457" s="15">
        <f t="shared" si="273"/>
        <v>42445.165972222225</v>
      </c>
      <c r="U3457">
        <f t="shared" si="274"/>
        <v>2016</v>
      </c>
    </row>
    <row r="3458" spans="1:21" ht="48" x14ac:dyDescent="0.2">
      <c r="A3458">
        <v>3500</v>
      </c>
      <c r="B3458" s="3" t="s">
        <v>3499</v>
      </c>
      <c r="C3458" s="3" t="s">
        <v>7610</v>
      </c>
      <c r="D3458" s="6">
        <v>1000</v>
      </c>
      <c r="E3458" s="8">
        <v>1063</v>
      </c>
      <c r="F3458" t="s">
        <v>8218</v>
      </c>
      <c r="G3458" t="s">
        <v>8223</v>
      </c>
      <c r="H3458" t="s">
        <v>8245</v>
      </c>
      <c r="I3458">
        <v>1457326740</v>
      </c>
      <c r="J3458">
        <v>1455919438</v>
      </c>
      <c r="K3458" t="b">
        <v>0</v>
      </c>
      <c r="L3458">
        <v>42</v>
      </c>
      <c r="M3458" t="b">
        <v>1</v>
      </c>
      <c r="N3458" t="s">
        <v>8269</v>
      </c>
      <c r="O3458">
        <f t="shared" si="270"/>
        <v>106</v>
      </c>
      <c r="P3458">
        <f t="shared" si="271"/>
        <v>25.31</v>
      </c>
      <c r="Q3458" s="11" t="s">
        <v>8315</v>
      </c>
      <c r="R3458" t="s">
        <v>8316</v>
      </c>
      <c r="S3458" s="15">
        <f t="shared" si="272"/>
        <v>42419.91942129629</v>
      </c>
      <c r="T3458" s="15">
        <f t="shared" si="273"/>
        <v>42436.207638888889</v>
      </c>
      <c r="U3458">
        <f t="shared" si="274"/>
        <v>2016</v>
      </c>
    </row>
    <row r="3459" spans="1:21" ht="48" x14ac:dyDescent="0.2">
      <c r="A3459">
        <v>3499</v>
      </c>
      <c r="B3459" s="3" t="s">
        <v>3498</v>
      </c>
      <c r="C3459" s="3" t="s">
        <v>7609</v>
      </c>
      <c r="D3459" s="6">
        <v>2000</v>
      </c>
      <c r="E3459" s="8">
        <v>2110</v>
      </c>
      <c r="F3459" t="s">
        <v>8218</v>
      </c>
      <c r="G3459" t="s">
        <v>8223</v>
      </c>
      <c r="H3459" t="s">
        <v>8245</v>
      </c>
      <c r="I3459">
        <v>1435733940</v>
      </c>
      <c r="J3459">
        <v>1431046325</v>
      </c>
      <c r="K3459" t="b">
        <v>0</v>
      </c>
      <c r="L3459">
        <v>35</v>
      </c>
      <c r="M3459" t="b">
        <v>1</v>
      </c>
      <c r="N3459" t="s">
        <v>8269</v>
      </c>
      <c r="O3459">
        <f t="shared" si="270"/>
        <v>106</v>
      </c>
      <c r="P3459">
        <f t="shared" si="271"/>
        <v>60.29</v>
      </c>
      <c r="Q3459" s="11" t="s">
        <v>8315</v>
      </c>
      <c r="R3459" t="s">
        <v>8316</v>
      </c>
      <c r="S3459" s="15">
        <f t="shared" si="272"/>
        <v>42132.036168981482</v>
      </c>
      <c r="T3459" s="15">
        <f t="shared" si="273"/>
        <v>42186.290972222225</v>
      </c>
      <c r="U3459">
        <f t="shared" si="274"/>
        <v>2015</v>
      </c>
    </row>
    <row r="3460" spans="1:21" ht="48" x14ac:dyDescent="0.2">
      <c r="A3460">
        <v>3497</v>
      </c>
      <c r="B3460" s="3" t="s">
        <v>3496</v>
      </c>
      <c r="C3460" s="3" t="s">
        <v>7607</v>
      </c>
      <c r="D3460" s="6">
        <v>1551</v>
      </c>
      <c r="E3460" s="8">
        <v>1686</v>
      </c>
      <c r="F3460" t="s">
        <v>8218</v>
      </c>
      <c r="G3460" t="s">
        <v>8223</v>
      </c>
      <c r="H3460" t="s">
        <v>8245</v>
      </c>
      <c r="I3460">
        <v>1464904800</v>
      </c>
      <c r="J3460">
        <v>1463852904</v>
      </c>
      <c r="K3460" t="b">
        <v>0</v>
      </c>
      <c r="L3460">
        <v>49</v>
      </c>
      <c r="M3460" t="b">
        <v>1</v>
      </c>
      <c r="N3460" t="s">
        <v>8269</v>
      </c>
      <c r="O3460">
        <f t="shared" si="270"/>
        <v>109</v>
      </c>
      <c r="P3460">
        <f t="shared" si="271"/>
        <v>34.409999999999997</v>
      </c>
      <c r="Q3460" s="11" t="s">
        <v>8315</v>
      </c>
      <c r="R3460" t="s">
        <v>8316</v>
      </c>
      <c r="S3460" s="15">
        <f t="shared" si="272"/>
        <v>42511.741944444439</v>
      </c>
      <c r="T3460" s="15">
        <f t="shared" si="273"/>
        <v>42523.916666666672</v>
      </c>
      <c r="U3460">
        <f t="shared" si="274"/>
        <v>2016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3496</v>
      </c>
      <c r="B3463" s="3" t="s">
        <v>3495</v>
      </c>
      <c r="C3463" s="3" t="s">
        <v>7606</v>
      </c>
      <c r="D3463" s="6">
        <v>3000</v>
      </c>
      <c r="E3463" s="8">
        <v>3732</v>
      </c>
      <c r="F3463" t="s">
        <v>8218</v>
      </c>
      <c r="G3463" t="s">
        <v>8223</v>
      </c>
      <c r="H3463" t="s">
        <v>8245</v>
      </c>
      <c r="I3463">
        <v>1473625166</v>
      </c>
      <c r="J3463">
        <v>1470169166</v>
      </c>
      <c r="K3463" t="b">
        <v>0</v>
      </c>
      <c r="L3463">
        <v>78</v>
      </c>
      <c r="M3463" t="b">
        <v>1</v>
      </c>
      <c r="N3463" t="s">
        <v>8269</v>
      </c>
      <c r="O3463">
        <f t="shared" si="270"/>
        <v>124</v>
      </c>
      <c r="P3463">
        <f t="shared" si="271"/>
        <v>47.85</v>
      </c>
      <c r="Q3463" s="11" t="s">
        <v>8315</v>
      </c>
      <c r="R3463" t="s">
        <v>8316</v>
      </c>
      <c r="S3463" s="15">
        <f t="shared" si="272"/>
        <v>42584.846828703703</v>
      </c>
      <c r="T3463" s="15">
        <f t="shared" si="273"/>
        <v>42624.846828703703</v>
      </c>
      <c r="U3463">
        <f t="shared" si="274"/>
        <v>2016</v>
      </c>
    </row>
    <row r="3464" spans="1:21" ht="48" x14ac:dyDescent="0.2">
      <c r="A3464">
        <v>3494</v>
      </c>
      <c r="B3464" s="3" t="s">
        <v>3493</v>
      </c>
      <c r="C3464" s="3" t="s">
        <v>7604</v>
      </c>
      <c r="D3464" s="6">
        <v>400</v>
      </c>
      <c r="E3464" s="8">
        <v>400</v>
      </c>
      <c r="F3464" t="s">
        <v>8218</v>
      </c>
      <c r="G3464" t="s">
        <v>8223</v>
      </c>
      <c r="H3464" t="s">
        <v>8245</v>
      </c>
      <c r="I3464">
        <v>1480140000</v>
      </c>
      <c r="J3464">
        <v>1479186575</v>
      </c>
      <c r="K3464" t="b">
        <v>0</v>
      </c>
      <c r="L3464">
        <v>13</v>
      </c>
      <c r="M3464" t="b">
        <v>1</v>
      </c>
      <c r="N3464" t="s">
        <v>8269</v>
      </c>
      <c r="O3464">
        <f t="shared" si="270"/>
        <v>100</v>
      </c>
      <c r="P3464">
        <f t="shared" si="271"/>
        <v>30.77</v>
      </c>
      <c r="Q3464" s="11" t="s">
        <v>8315</v>
      </c>
      <c r="R3464" t="s">
        <v>8316</v>
      </c>
      <c r="S3464" s="15">
        <f t="shared" si="272"/>
        <v>42689.214988425927</v>
      </c>
      <c r="T3464" s="15">
        <f t="shared" si="273"/>
        <v>42700.25</v>
      </c>
      <c r="U3464">
        <f t="shared" si="274"/>
        <v>2016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3493</v>
      </c>
      <c r="B3466" s="3" t="s">
        <v>3492</v>
      </c>
      <c r="C3466" s="3" t="s">
        <v>7603</v>
      </c>
      <c r="D3466" s="6">
        <v>1500</v>
      </c>
      <c r="E3466" s="8">
        <v>1500</v>
      </c>
      <c r="F3466" t="s">
        <v>8218</v>
      </c>
      <c r="G3466" t="s">
        <v>8223</v>
      </c>
      <c r="H3466" t="s">
        <v>8245</v>
      </c>
      <c r="I3466">
        <v>1408252260</v>
      </c>
      <c r="J3466">
        <v>1406580436</v>
      </c>
      <c r="K3466" t="b">
        <v>0</v>
      </c>
      <c r="L3466">
        <v>29</v>
      </c>
      <c r="M3466" t="b">
        <v>1</v>
      </c>
      <c r="N3466" t="s">
        <v>8269</v>
      </c>
      <c r="O3466">
        <f t="shared" si="270"/>
        <v>100</v>
      </c>
      <c r="P3466">
        <f t="shared" si="271"/>
        <v>51.72</v>
      </c>
      <c r="Q3466" s="11" t="s">
        <v>8315</v>
      </c>
      <c r="R3466" t="s">
        <v>8316</v>
      </c>
      <c r="S3466" s="15">
        <f t="shared" si="272"/>
        <v>41848.866157407407</v>
      </c>
      <c r="T3466" s="15">
        <f t="shared" si="273"/>
        <v>41868.21597222222</v>
      </c>
      <c r="U3466">
        <f t="shared" si="274"/>
        <v>2014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8" x14ac:dyDescent="0.2">
      <c r="A3468">
        <v>3492</v>
      </c>
      <c r="B3468" s="3" t="s">
        <v>3491</v>
      </c>
      <c r="C3468" s="3" t="s">
        <v>7602</v>
      </c>
      <c r="D3468" s="6">
        <v>3800</v>
      </c>
      <c r="E3468" s="8">
        <v>4000.22</v>
      </c>
      <c r="F3468" t="s">
        <v>8218</v>
      </c>
      <c r="G3468" t="s">
        <v>8223</v>
      </c>
      <c r="H3468" t="s">
        <v>8245</v>
      </c>
      <c r="I3468">
        <v>1445818397</v>
      </c>
      <c r="J3468">
        <v>1442794397</v>
      </c>
      <c r="K3468" t="b">
        <v>0</v>
      </c>
      <c r="L3468">
        <v>35</v>
      </c>
      <c r="M3468" t="b">
        <v>1</v>
      </c>
      <c r="N3468" t="s">
        <v>8269</v>
      </c>
      <c r="O3468">
        <f t="shared" si="270"/>
        <v>105</v>
      </c>
      <c r="P3468">
        <f t="shared" si="271"/>
        <v>114.29</v>
      </c>
      <c r="Q3468" s="11" t="s">
        <v>8315</v>
      </c>
      <c r="R3468" t="s">
        <v>8316</v>
      </c>
      <c r="S3468" s="15">
        <f t="shared" si="272"/>
        <v>42268.009224537032</v>
      </c>
      <c r="T3468" s="15">
        <f t="shared" si="273"/>
        <v>42303.009224537032</v>
      </c>
      <c r="U3468">
        <f t="shared" si="274"/>
        <v>2015</v>
      </c>
    </row>
    <row r="3469" spans="1:21" ht="48" x14ac:dyDescent="0.2">
      <c r="A3469">
        <v>3491</v>
      </c>
      <c r="B3469" s="3" t="s">
        <v>3490</v>
      </c>
      <c r="C3469" s="3" t="s">
        <v>7601</v>
      </c>
      <c r="D3469" s="6">
        <v>500</v>
      </c>
      <c r="E3469" s="8">
        <v>791</v>
      </c>
      <c r="F3469" t="s">
        <v>8218</v>
      </c>
      <c r="G3469" t="s">
        <v>8223</v>
      </c>
      <c r="H3469" t="s">
        <v>8245</v>
      </c>
      <c r="I3469">
        <v>1431928784</v>
      </c>
      <c r="J3469">
        <v>1430114384</v>
      </c>
      <c r="K3469" t="b">
        <v>0</v>
      </c>
      <c r="L3469">
        <v>10</v>
      </c>
      <c r="M3469" t="b">
        <v>1</v>
      </c>
      <c r="N3469" t="s">
        <v>8269</v>
      </c>
      <c r="O3469">
        <f t="shared" si="270"/>
        <v>158</v>
      </c>
      <c r="P3469">
        <f t="shared" si="271"/>
        <v>79.099999999999994</v>
      </c>
      <c r="Q3469" s="11" t="s">
        <v>8315</v>
      </c>
      <c r="R3469" t="s">
        <v>8316</v>
      </c>
      <c r="S3469" s="15">
        <f t="shared" si="272"/>
        <v>42121.249814814815</v>
      </c>
      <c r="T3469" s="15">
        <f t="shared" si="273"/>
        <v>42142.249814814815</v>
      </c>
      <c r="U3469">
        <f t="shared" si="274"/>
        <v>2015</v>
      </c>
    </row>
    <row r="3470" spans="1:21" ht="48" x14ac:dyDescent="0.2">
      <c r="A3470">
        <v>3490</v>
      </c>
      <c r="B3470" s="3" t="s">
        <v>3489</v>
      </c>
      <c r="C3470" s="3" t="s">
        <v>7600</v>
      </c>
      <c r="D3470" s="6">
        <v>1000</v>
      </c>
      <c r="E3470" s="8">
        <v>1275</v>
      </c>
      <c r="F3470" t="s">
        <v>8218</v>
      </c>
      <c r="G3470" t="s">
        <v>8223</v>
      </c>
      <c r="H3470" t="s">
        <v>8245</v>
      </c>
      <c r="I3470">
        <v>1460574924</v>
      </c>
      <c r="J3470">
        <v>1457982924</v>
      </c>
      <c r="K3470" t="b">
        <v>0</v>
      </c>
      <c r="L3470">
        <v>27</v>
      </c>
      <c r="M3470" t="b">
        <v>1</v>
      </c>
      <c r="N3470" t="s">
        <v>8269</v>
      </c>
      <c r="O3470">
        <f t="shared" si="270"/>
        <v>128</v>
      </c>
      <c r="P3470">
        <f t="shared" si="271"/>
        <v>47.22</v>
      </c>
      <c r="Q3470" s="11" t="s">
        <v>8315</v>
      </c>
      <c r="R3470" t="s">
        <v>8316</v>
      </c>
      <c r="S3470" s="15">
        <f t="shared" si="272"/>
        <v>42443.802361111113</v>
      </c>
      <c r="T3470" s="15">
        <f t="shared" si="273"/>
        <v>42473.802361111113</v>
      </c>
      <c r="U3470">
        <f t="shared" si="274"/>
        <v>2016</v>
      </c>
    </row>
    <row r="3471" spans="1:21" ht="48" x14ac:dyDescent="0.2">
      <c r="A3471">
        <v>3488</v>
      </c>
      <c r="B3471" s="3" t="s">
        <v>3487</v>
      </c>
      <c r="C3471" s="3" t="s">
        <v>7598</v>
      </c>
      <c r="D3471" s="6">
        <v>3000</v>
      </c>
      <c r="E3471" s="8">
        <v>3636</v>
      </c>
      <c r="F3471" t="s">
        <v>8218</v>
      </c>
      <c r="G3471" t="s">
        <v>8223</v>
      </c>
      <c r="H3471" t="s">
        <v>8245</v>
      </c>
      <c r="I3471">
        <v>1429286400</v>
      </c>
      <c r="J3471">
        <v>1427221560</v>
      </c>
      <c r="K3471" t="b">
        <v>0</v>
      </c>
      <c r="L3471">
        <v>29</v>
      </c>
      <c r="M3471" t="b">
        <v>1</v>
      </c>
      <c r="N3471" t="s">
        <v>8269</v>
      </c>
      <c r="O3471">
        <f t="shared" si="270"/>
        <v>121</v>
      </c>
      <c r="P3471">
        <f t="shared" si="271"/>
        <v>125.38</v>
      </c>
      <c r="Q3471" s="11" t="s">
        <v>8315</v>
      </c>
      <c r="R3471" t="s">
        <v>8316</v>
      </c>
      <c r="S3471" s="15">
        <f t="shared" si="272"/>
        <v>42087.768055555556</v>
      </c>
      <c r="T3471" s="15">
        <f t="shared" si="273"/>
        <v>42111.666666666672</v>
      </c>
      <c r="U3471">
        <f t="shared" si="274"/>
        <v>2015</v>
      </c>
    </row>
    <row r="3472" spans="1:21" ht="48" x14ac:dyDescent="0.2">
      <c r="A3472">
        <v>3486</v>
      </c>
      <c r="B3472" s="3" t="s">
        <v>3485</v>
      </c>
      <c r="C3472" s="3" t="s">
        <v>7596</v>
      </c>
      <c r="D3472" s="6">
        <v>3000</v>
      </c>
      <c r="E3472" s="8">
        <v>4656</v>
      </c>
      <c r="F3472" t="s">
        <v>8218</v>
      </c>
      <c r="G3472" t="s">
        <v>8223</v>
      </c>
      <c r="H3472" t="s">
        <v>8245</v>
      </c>
      <c r="I3472">
        <v>1433314740</v>
      </c>
      <c r="J3472">
        <v>1430600401</v>
      </c>
      <c r="K3472" t="b">
        <v>0</v>
      </c>
      <c r="L3472">
        <v>56</v>
      </c>
      <c r="M3472" t="b">
        <v>1</v>
      </c>
      <c r="N3472" t="s">
        <v>8269</v>
      </c>
      <c r="O3472">
        <f t="shared" si="270"/>
        <v>155</v>
      </c>
      <c r="P3472">
        <f t="shared" si="271"/>
        <v>83.14</v>
      </c>
      <c r="Q3472" s="11" t="s">
        <v>8315</v>
      </c>
      <c r="R3472" t="s">
        <v>8316</v>
      </c>
      <c r="S3472" s="15">
        <f t="shared" si="272"/>
        <v>42126.87501157407</v>
      </c>
      <c r="T3472" s="15">
        <f t="shared" si="273"/>
        <v>42158.290972222225</v>
      </c>
      <c r="U3472">
        <f t="shared" si="274"/>
        <v>2015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3485</v>
      </c>
      <c r="B3474" s="3" t="s">
        <v>3484</v>
      </c>
      <c r="C3474" s="3" t="s">
        <v>7595</v>
      </c>
      <c r="D3474" s="6">
        <v>1650</v>
      </c>
      <c r="E3474" s="8">
        <v>1660</v>
      </c>
      <c r="F3474" t="s">
        <v>8218</v>
      </c>
      <c r="G3474" t="s">
        <v>8223</v>
      </c>
      <c r="H3474" t="s">
        <v>8245</v>
      </c>
      <c r="I3474">
        <v>1454431080</v>
      </c>
      <c r="J3474">
        <v>1451839080</v>
      </c>
      <c r="K3474" t="b">
        <v>0</v>
      </c>
      <c r="L3474">
        <v>30</v>
      </c>
      <c r="M3474" t="b">
        <v>1</v>
      </c>
      <c r="N3474" t="s">
        <v>8269</v>
      </c>
      <c r="O3474">
        <f t="shared" si="270"/>
        <v>101</v>
      </c>
      <c r="P3474">
        <f t="shared" si="271"/>
        <v>55.33</v>
      </c>
      <c r="Q3474" s="11" t="s">
        <v>8315</v>
      </c>
      <c r="R3474" t="s">
        <v>8316</v>
      </c>
      <c r="S3474" s="15">
        <f t="shared" si="272"/>
        <v>42372.693055555559</v>
      </c>
      <c r="T3474" s="15">
        <f t="shared" si="273"/>
        <v>42402.693055555559</v>
      </c>
      <c r="U3474">
        <f t="shared" si="274"/>
        <v>2016</v>
      </c>
    </row>
    <row r="3475" spans="1:21" ht="48" x14ac:dyDescent="0.2">
      <c r="A3475">
        <v>3484</v>
      </c>
      <c r="B3475" s="3" t="s">
        <v>3483</v>
      </c>
      <c r="C3475" s="3" t="s">
        <v>7594</v>
      </c>
      <c r="D3475" s="6">
        <v>2500</v>
      </c>
      <c r="E3475" s="8">
        <v>2856</v>
      </c>
      <c r="F3475" t="s">
        <v>8218</v>
      </c>
      <c r="G3475" t="s">
        <v>8223</v>
      </c>
      <c r="H3475" t="s">
        <v>8245</v>
      </c>
      <c r="I3475">
        <v>1466014499</v>
      </c>
      <c r="J3475">
        <v>1463422499</v>
      </c>
      <c r="K3475" t="b">
        <v>0</v>
      </c>
      <c r="L3475">
        <v>44</v>
      </c>
      <c r="M3475" t="b">
        <v>1</v>
      </c>
      <c r="N3475" t="s">
        <v>8269</v>
      </c>
      <c r="O3475">
        <f t="shared" si="270"/>
        <v>114</v>
      </c>
      <c r="P3475">
        <f t="shared" si="271"/>
        <v>64.91</v>
      </c>
      <c r="Q3475" s="11" t="s">
        <v>8315</v>
      </c>
      <c r="R3475" t="s">
        <v>8316</v>
      </c>
      <c r="S3475" s="15">
        <f t="shared" si="272"/>
        <v>42506.760405092587</v>
      </c>
      <c r="T3475" s="15">
        <f t="shared" si="273"/>
        <v>42536.760405092587</v>
      </c>
      <c r="U3475">
        <f t="shared" si="274"/>
        <v>2016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3483</v>
      </c>
      <c r="B3478" s="3" t="s">
        <v>3482</v>
      </c>
      <c r="C3478" s="3" t="s">
        <v>7593</v>
      </c>
      <c r="D3478" s="6">
        <v>3350</v>
      </c>
      <c r="E3478" s="8">
        <v>5358</v>
      </c>
      <c r="F3478" t="s">
        <v>8218</v>
      </c>
      <c r="G3478" t="s">
        <v>8223</v>
      </c>
      <c r="H3478" t="s">
        <v>8245</v>
      </c>
      <c r="I3478">
        <v>1404403381</v>
      </c>
      <c r="J3478">
        <v>1401811381</v>
      </c>
      <c r="K3478" t="b">
        <v>0</v>
      </c>
      <c r="L3478">
        <v>133</v>
      </c>
      <c r="M3478" t="b">
        <v>1</v>
      </c>
      <c r="N3478" t="s">
        <v>8269</v>
      </c>
      <c r="O3478">
        <f t="shared" si="270"/>
        <v>160</v>
      </c>
      <c r="P3478">
        <f t="shared" si="271"/>
        <v>40.29</v>
      </c>
      <c r="Q3478" s="11" t="s">
        <v>8315</v>
      </c>
      <c r="R3478" t="s">
        <v>8316</v>
      </c>
      <c r="S3478" s="15">
        <f t="shared" si="272"/>
        <v>41793.668761574074</v>
      </c>
      <c r="T3478" s="15">
        <f t="shared" si="273"/>
        <v>41823.668761574074</v>
      </c>
      <c r="U3478">
        <f t="shared" si="274"/>
        <v>2014</v>
      </c>
    </row>
    <row r="3479" spans="1:21" ht="48" x14ac:dyDescent="0.2">
      <c r="A3479">
        <v>3480</v>
      </c>
      <c r="B3479" s="3" t="s">
        <v>3479</v>
      </c>
      <c r="C3479" s="3" t="s">
        <v>7590</v>
      </c>
      <c r="D3479" s="6">
        <v>1500</v>
      </c>
      <c r="E3479" s="8">
        <v>2140</v>
      </c>
      <c r="F3479" t="s">
        <v>8218</v>
      </c>
      <c r="G3479" t="s">
        <v>8223</v>
      </c>
      <c r="H3479" t="s">
        <v>8245</v>
      </c>
      <c r="I3479">
        <v>1436562000</v>
      </c>
      <c r="J3479">
        <v>1434440227</v>
      </c>
      <c r="K3479" t="b">
        <v>0</v>
      </c>
      <c r="L3479">
        <v>13</v>
      </c>
      <c r="M3479" t="b">
        <v>1</v>
      </c>
      <c r="N3479" t="s">
        <v>8269</v>
      </c>
      <c r="O3479">
        <f t="shared" si="270"/>
        <v>143</v>
      </c>
      <c r="P3479">
        <f t="shared" si="271"/>
        <v>164.62</v>
      </c>
      <c r="Q3479" s="11" t="s">
        <v>8315</v>
      </c>
      <c r="R3479" t="s">
        <v>8316</v>
      </c>
      <c r="S3479" s="15">
        <f t="shared" si="272"/>
        <v>42171.317442129628</v>
      </c>
      <c r="T3479" s="15">
        <f t="shared" si="273"/>
        <v>42195.875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3477</v>
      </c>
      <c r="B3482" s="3" t="s">
        <v>3476</v>
      </c>
      <c r="C3482" s="3" t="s">
        <v>7587</v>
      </c>
      <c r="D3482" s="6">
        <v>1800</v>
      </c>
      <c r="E3482" s="8">
        <v>2076</v>
      </c>
      <c r="F3482" t="s">
        <v>8218</v>
      </c>
      <c r="G3482" t="s">
        <v>8223</v>
      </c>
      <c r="H3482" t="s">
        <v>8245</v>
      </c>
      <c r="I3482">
        <v>1431831600</v>
      </c>
      <c r="J3482">
        <v>1430761243</v>
      </c>
      <c r="K3482" t="b">
        <v>0</v>
      </c>
      <c r="L3482">
        <v>39</v>
      </c>
      <c r="M3482" t="b">
        <v>1</v>
      </c>
      <c r="N3482" t="s">
        <v>8269</v>
      </c>
      <c r="O3482">
        <f t="shared" si="270"/>
        <v>115</v>
      </c>
      <c r="P3482">
        <f t="shared" si="271"/>
        <v>53.23</v>
      </c>
      <c r="Q3482" s="11" t="s">
        <v>8315</v>
      </c>
      <c r="R3482" t="s">
        <v>8316</v>
      </c>
      <c r="S3482" s="15">
        <f t="shared" si="272"/>
        <v>42128.736608796295</v>
      </c>
      <c r="T3482" s="15">
        <f t="shared" si="273"/>
        <v>42141.125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3476</v>
      </c>
      <c r="B3485" s="3" t="s">
        <v>3475</v>
      </c>
      <c r="C3485" s="3" t="s">
        <v>7586</v>
      </c>
      <c r="D3485" s="6">
        <v>300</v>
      </c>
      <c r="E3485" s="8">
        <v>312</v>
      </c>
      <c r="F3485" t="s">
        <v>8218</v>
      </c>
      <c r="G3485" t="s">
        <v>8223</v>
      </c>
      <c r="H3485" t="s">
        <v>8245</v>
      </c>
      <c r="I3485">
        <v>1414378800</v>
      </c>
      <c r="J3485">
        <v>1412836990</v>
      </c>
      <c r="K3485" t="b">
        <v>0</v>
      </c>
      <c r="L3485">
        <v>6</v>
      </c>
      <c r="M3485" t="b">
        <v>1</v>
      </c>
      <c r="N3485" t="s">
        <v>8269</v>
      </c>
      <c r="O3485">
        <f t="shared" si="270"/>
        <v>104</v>
      </c>
      <c r="P3485">
        <f t="shared" si="271"/>
        <v>52</v>
      </c>
      <c r="Q3485" s="11" t="s">
        <v>8315</v>
      </c>
      <c r="R3485" t="s">
        <v>8316</v>
      </c>
      <c r="S3485" s="15">
        <f t="shared" si="272"/>
        <v>41921.279976851853</v>
      </c>
      <c r="T3485" s="15">
        <f t="shared" si="273"/>
        <v>41939.125</v>
      </c>
      <c r="U3485">
        <f t="shared" si="274"/>
        <v>2014</v>
      </c>
    </row>
    <row r="3486" spans="1:21" ht="48" x14ac:dyDescent="0.2">
      <c r="A3486">
        <v>3473</v>
      </c>
      <c r="B3486" s="3" t="s">
        <v>3472</v>
      </c>
      <c r="C3486" s="3" t="s">
        <v>7583</v>
      </c>
      <c r="D3486" s="6">
        <v>4900</v>
      </c>
      <c r="E3486" s="8">
        <v>4900</v>
      </c>
      <c r="F3486" t="s">
        <v>8218</v>
      </c>
      <c r="G3486" t="s">
        <v>8223</v>
      </c>
      <c r="H3486" t="s">
        <v>8245</v>
      </c>
      <c r="I3486">
        <v>1426883220</v>
      </c>
      <c r="J3486">
        <v>1425067296</v>
      </c>
      <c r="K3486" t="b">
        <v>0</v>
      </c>
      <c r="L3486">
        <v>33</v>
      </c>
      <c r="M3486" t="b">
        <v>1</v>
      </c>
      <c r="N3486" t="s">
        <v>8269</v>
      </c>
      <c r="O3486">
        <f t="shared" si="270"/>
        <v>100</v>
      </c>
      <c r="P3486">
        <f t="shared" si="271"/>
        <v>148.47999999999999</v>
      </c>
      <c r="Q3486" s="11" t="s">
        <v>8315</v>
      </c>
      <c r="R3486" t="s">
        <v>8316</v>
      </c>
      <c r="S3486" s="15">
        <f t="shared" si="272"/>
        <v>42062.834444444445</v>
      </c>
      <c r="T3486" s="15">
        <f t="shared" si="273"/>
        <v>42083.852083333331</v>
      </c>
      <c r="U3486">
        <f t="shared" si="274"/>
        <v>2015</v>
      </c>
    </row>
    <row r="3487" spans="1:21" ht="48" x14ac:dyDescent="0.2">
      <c r="A3487">
        <v>3472</v>
      </c>
      <c r="B3487" s="3" t="s">
        <v>3471</v>
      </c>
      <c r="C3487" s="3" t="s">
        <v>7582</v>
      </c>
      <c r="D3487" s="6">
        <v>2000</v>
      </c>
      <c r="E3487" s="8">
        <v>2041</v>
      </c>
      <c r="F3487" t="s">
        <v>8218</v>
      </c>
      <c r="G3487" t="s">
        <v>8223</v>
      </c>
      <c r="H3487" t="s">
        <v>8245</v>
      </c>
      <c r="I3487">
        <v>1415253540</v>
      </c>
      <c r="J3487">
        <v>1413432331</v>
      </c>
      <c r="K3487" t="b">
        <v>0</v>
      </c>
      <c r="L3487">
        <v>23</v>
      </c>
      <c r="M3487" t="b">
        <v>1</v>
      </c>
      <c r="N3487" t="s">
        <v>8269</v>
      </c>
      <c r="O3487">
        <f t="shared" si="270"/>
        <v>102</v>
      </c>
      <c r="P3487">
        <f t="shared" si="271"/>
        <v>88.74</v>
      </c>
      <c r="Q3487" s="11" t="s">
        <v>8315</v>
      </c>
      <c r="R3487" t="s">
        <v>8316</v>
      </c>
      <c r="S3487" s="15">
        <f t="shared" si="272"/>
        <v>41928.170497685183</v>
      </c>
      <c r="T3487" s="15">
        <f t="shared" si="273"/>
        <v>41949.249305555553</v>
      </c>
      <c r="U3487">
        <f t="shared" si="274"/>
        <v>2014</v>
      </c>
    </row>
    <row r="3488" spans="1:21" ht="32" x14ac:dyDescent="0.2">
      <c r="A3488">
        <v>3470</v>
      </c>
      <c r="B3488" s="3" t="s">
        <v>3469</v>
      </c>
      <c r="C3488" s="3" t="s">
        <v>7580</v>
      </c>
      <c r="D3488" s="6">
        <v>250</v>
      </c>
      <c r="E3488" s="8">
        <v>375</v>
      </c>
      <c r="F3488" t="s">
        <v>8218</v>
      </c>
      <c r="G3488" t="s">
        <v>8223</v>
      </c>
      <c r="H3488" t="s">
        <v>8245</v>
      </c>
      <c r="I3488">
        <v>1468618680</v>
      </c>
      <c r="J3488">
        <v>1465345902</v>
      </c>
      <c r="K3488" t="b">
        <v>0</v>
      </c>
      <c r="L3488">
        <v>9</v>
      </c>
      <c r="M3488" t="b">
        <v>1</v>
      </c>
      <c r="N3488" t="s">
        <v>8269</v>
      </c>
      <c r="O3488">
        <f t="shared" si="270"/>
        <v>150</v>
      </c>
      <c r="P3488">
        <f t="shared" si="271"/>
        <v>41.67</v>
      </c>
      <c r="Q3488" s="11" t="s">
        <v>8315</v>
      </c>
      <c r="R3488" t="s">
        <v>8316</v>
      </c>
      <c r="S3488" s="15">
        <f t="shared" si="272"/>
        <v>42529.022013888884</v>
      </c>
      <c r="T3488" s="15">
        <f t="shared" si="273"/>
        <v>42566.901388888888</v>
      </c>
      <c r="U3488">
        <f t="shared" si="274"/>
        <v>2016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3469</v>
      </c>
      <c r="B3490" s="3" t="s">
        <v>3468</v>
      </c>
      <c r="C3490" s="3" t="s">
        <v>7579</v>
      </c>
      <c r="D3490" s="6">
        <v>2800</v>
      </c>
      <c r="E3490" s="8">
        <v>3175</v>
      </c>
      <c r="F3490" t="s">
        <v>8218</v>
      </c>
      <c r="G3490" t="s">
        <v>8223</v>
      </c>
      <c r="H3490" t="s">
        <v>8245</v>
      </c>
      <c r="I3490">
        <v>1461857045</v>
      </c>
      <c r="J3490">
        <v>1459265045</v>
      </c>
      <c r="K3490" t="b">
        <v>0</v>
      </c>
      <c r="L3490">
        <v>63</v>
      </c>
      <c r="M3490" t="b">
        <v>1</v>
      </c>
      <c r="N3490" t="s">
        <v>8269</v>
      </c>
      <c r="O3490">
        <f t="shared" ref="O3490:O3553" si="275">ROUND(E3490/D3490*100,0)</f>
        <v>113</v>
      </c>
      <c r="P3490">
        <f t="shared" ref="P3490:P3553" si="276">IFERROR(ROUND(E3490/L3490,2),0)</f>
        <v>50.4</v>
      </c>
      <c r="Q3490" s="11" t="s">
        <v>8315</v>
      </c>
      <c r="R3490" t="s">
        <v>8316</v>
      </c>
      <c r="S3490" s="15">
        <f t="shared" ref="S3490:S3553" si="277">(((J3490/60)/60)/24)+DATE(1970,1,1)</f>
        <v>42458.641724537039</v>
      </c>
      <c r="T3490" s="15">
        <f t="shared" ref="T3490:T3553" si="278">(((I3490/60)/60)/24)+DATE(1970,1,1)</f>
        <v>42488.641724537039</v>
      </c>
      <c r="U3490">
        <f t="shared" ref="U3490:U3553" si="279">YEAR(S:S)</f>
        <v>2016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5"/>
        <v>113</v>
      </c>
      <c r="P3491">
        <f t="shared" si="276"/>
        <v>78.260000000000005</v>
      </c>
      <c r="Q3491" s="11" t="s">
        <v>8315</v>
      </c>
      <c r="R3491" t="s">
        <v>8316</v>
      </c>
      <c r="S3491" s="15">
        <f t="shared" si="277"/>
        <v>41753.635775462964</v>
      </c>
      <c r="T3491" s="15">
        <f t="shared" si="278"/>
        <v>41783.875</v>
      </c>
      <c r="U3491">
        <f t="shared" si="279"/>
        <v>2014</v>
      </c>
    </row>
    <row r="3492" spans="1:21" ht="48" x14ac:dyDescent="0.2">
      <c r="A3492">
        <v>3468</v>
      </c>
      <c r="B3492" s="3" t="s">
        <v>3467</v>
      </c>
      <c r="C3492" s="3" t="s">
        <v>7578</v>
      </c>
      <c r="D3492" s="6">
        <v>10000</v>
      </c>
      <c r="E3492" s="8">
        <v>12178</v>
      </c>
      <c r="F3492" t="s">
        <v>8218</v>
      </c>
      <c r="G3492" t="s">
        <v>8223</v>
      </c>
      <c r="H3492" t="s">
        <v>8245</v>
      </c>
      <c r="I3492">
        <v>1474426800</v>
      </c>
      <c r="J3492">
        <v>1471976529</v>
      </c>
      <c r="K3492" t="b">
        <v>0</v>
      </c>
      <c r="L3492">
        <v>17</v>
      </c>
      <c r="M3492" t="b">
        <v>1</v>
      </c>
      <c r="N3492" t="s">
        <v>8269</v>
      </c>
      <c r="O3492">
        <f t="shared" si="275"/>
        <v>122</v>
      </c>
      <c r="P3492">
        <f t="shared" si="276"/>
        <v>716.35</v>
      </c>
      <c r="Q3492" s="11" t="s">
        <v>8315</v>
      </c>
      <c r="R3492" t="s">
        <v>8316</v>
      </c>
      <c r="S3492" s="15">
        <f t="shared" si="277"/>
        <v>42605.765381944439</v>
      </c>
      <c r="T3492" s="15">
        <f t="shared" si="278"/>
        <v>42634.125</v>
      </c>
      <c r="U3492">
        <f t="shared" si="279"/>
        <v>2016</v>
      </c>
    </row>
    <row r="3493" spans="1:21" ht="16" x14ac:dyDescent="0.2">
      <c r="A3493">
        <v>3467</v>
      </c>
      <c r="B3493" s="3" t="s">
        <v>3466</v>
      </c>
      <c r="C3493" s="3" t="s">
        <v>7577</v>
      </c>
      <c r="D3493" s="6">
        <v>3000</v>
      </c>
      <c r="E3493" s="8">
        <v>3030</v>
      </c>
      <c r="F3493" t="s">
        <v>8218</v>
      </c>
      <c r="G3493" t="s">
        <v>8223</v>
      </c>
      <c r="H3493" t="s">
        <v>8245</v>
      </c>
      <c r="I3493">
        <v>1426864032</v>
      </c>
      <c r="J3493">
        <v>1424275632</v>
      </c>
      <c r="K3493" t="b">
        <v>0</v>
      </c>
      <c r="L3493">
        <v>47</v>
      </c>
      <c r="M3493" t="b">
        <v>1</v>
      </c>
      <c r="N3493" t="s">
        <v>8269</v>
      </c>
      <c r="O3493">
        <f t="shared" si="275"/>
        <v>101</v>
      </c>
      <c r="P3493">
        <f t="shared" si="276"/>
        <v>64.47</v>
      </c>
      <c r="Q3493" s="11" t="s">
        <v>8315</v>
      </c>
      <c r="R3493" t="s">
        <v>8316</v>
      </c>
      <c r="S3493" s="15">
        <f t="shared" si="277"/>
        <v>42053.671666666662</v>
      </c>
      <c r="T3493" s="15">
        <f t="shared" si="278"/>
        <v>42083.630000000005</v>
      </c>
      <c r="U3493">
        <f t="shared" si="279"/>
        <v>2015</v>
      </c>
    </row>
    <row r="3494" spans="1:21" ht="32" x14ac:dyDescent="0.2">
      <c r="A3494">
        <v>3466</v>
      </c>
      <c r="B3494" s="3" t="s">
        <v>3465</v>
      </c>
      <c r="C3494" s="3" t="s">
        <v>7576</v>
      </c>
      <c r="D3494" s="6">
        <v>3500</v>
      </c>
      <c r="E3494" s="8">
        <v>4450</v>
      </c>
      <c r="F3494" t="s">
        <v>8218</v>
      </c>
      <c r="G3494" t="s">
        <v>8223</v>
      </c>
      <c r="H3494" t="s">
        <v>8245</v>
      </c>
      <c r="I3494">
        <v>1461108450</v>
      </c>
      <c r="J3494">
        <v>1455928050</v>
      </c>
      <c r="K3494" t="b">
        <v>0</v>
      </c>
      <c r="L3494">
        <v>61</v>
      </c>
      <c r="M3494" t="b">
        <v>1</v>
      </c>
      <c r="N3494" t="s">
        <v>8269</v>
      </c>
      <c r="O3494">
        <f t="shared" si="275"/>
        <v>127</v>
      </c>
      <c r="P3494">
        <f t="shared" si="276"/>
        <v>72.95</v>
      </c>
      <c r="Q3494" s="11" t="s">
        <v>8315</v>
      </c>
      <c r="R3494" t="s">
        <v>8316</v>
      </c>
      <c r="S3494" s="15">
        <f t="shared" si="277"/>
        <v>42420.019097222219</v>
      </c>
      <c r="T3494" s="15">
        <f t="shared" si="278"/>
        <v>42479.977430555555</v>
      </c>
      <c r="U3494">
        <f t="shared" si="279"/>
        <v>2016</v>
      </c>
    </row>
    <row r="3495" spans="1:21" ht="48" x14ac:dyDescent="0.2">
      <c r="A3495">
        <v>3464</v>
      </c>
      <c r="B3495" s="3" t="s">
        <v>3463</v>
      </c>
      <c r="C3495" s="3" t="s">
        <v>7574</v>
      </c>
      <c r="D3495" s="6">
        <v>5000</v>
      </c>
      <c r="E3495" s="8">
        <v>5116.18</v>
      </c>
      <c r="F3495" t="s">
        <v>8218</v>
      </c>
      <c r="G3495" t="s">
        <v>8223</v>
      </c>
      <c r="H3495" t="s">
        <v>8245</v>
      </c>
      <c r="I3495">
        <v>1471921637</v>
      </c>
      <c r="J3495">
        <v>1469329637</v>
      </c>
      <c r="K3495" t="b">
        <v>0</v>
      </c>
      <c r="L3495">
        <v>93</v>
      </c>
      <c r="M3495" t="b">
        <v>1</v>
      </c>
      <c r="N3495" t="s">
        <v>8269</v>
      </c>
      <c r="O3495">
        <f t="shared" si="275"/>
        <v>102</v>
      </c>
      <c r="P3495">
        <f t="shared" si="276"/>
        <v>55.01</v>
      </c>
      <c r="Q3495" s="11" t="s">
        <v>8315</v>
      </c>
      <c r="R3495" t="s">
        <v>8316</v>
      </c>
      <c r="S3495" s="15">
        <f t="shared" si="277"/>
        <v>42575.130057870367</v>
      </c>
      <c r="T3495" s="15">
        <f t="shared" si="278"/>
        <v>42605.130057870367</v>
      </c>
      <c r="U3495">
        <f t="shared" si="279"/>
        <v>2016</v>
      </c>
    </row>
    <row r="3496" spans="1:21" ht="48" x14ac:dyDescent="0.2">
      <c r="A3496">
        <v>3462</v>
      </c>
      <c r="B3496" s="3" t="s">
        <v>3461</v>
      </c>
      <c r="C3496" s="3" t="s">
        <v>7572</v>
      </c>
      <c r="D3496" s="6">
        <v>250</v>
      </c>
      <c r="E3496" s="8">
        <v>505</v>
      </c>
      <c r="F3496" t="s">
        <v>8218</v>
      </c>
      <c r="G3496" t="s">
        <v>8223</v>
      </c>
      <c r="H3496" t="s">
        <v>8245</v>
      </c>
      <c r="I3496">
        <v>1436551200</v>
      </c>
      <c r="J3496">
        <v>1435181628</v>
      </c>
      <c r="K3496" t="b">
        <v>0</v>
      </c>
      <c r="L3496">
        <v>17</v>
      </c>
      <c r="M3496" t="b">
        <v>1</v>
      </c>
      <c r="N3496" t="s">
        <v>8269</v>
      </c>
      <c r="O3496">
        <f t="shared" si="275"/>
        <v>202</v>
      </c>
      <c r="P3496">
        <f t="shared" si="276"/>
        <v>29.71</v>
      </c>
      <c r="Q3496" s="11" t="s">
        <v>8315</v>
      </c>
      <c r="R3496" t="s">
        <v>8316</v>
      </c>
      <c r="S3496" s="15">
        <f t="shared" si="277"/>
        <v>42179.898472222223</v>
      </c>
      <c r="T3496" s="15">
        <f t="shared" si="278"/>
        <v>42195.75</v>
      </c>
      <c r="U3496">
        <f t="shared" si="279"/>
        <v>2015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5"/>
        <v>107</v>
      </c>
      <c r="P3497">
        <f t="shared" si="276"/>
        <v>74.209999999999994</v>
      </c>
      <c r="Q3497" s="11" t="s">
        <v>8315</v>
      </c>
      <c r="R3497" t="s">
        <v>8316</v>
      </c>
      <c r="S3497" s="15">
        <f t="shared" si="277"/>
        <v>41915.762835648151</v>
      </c>
      <c r="T3497" s="15">
        <f t="shared" si="278"/>
        <v>41944.720833333333</v>
      </c>
      <c r="U3497">
        <f t="shared" si="279"/>
        <v>2014</v>
      </c>
    </row>
    <row r="3498" spans="1:21" ht="48" x14ac:dyDescent="0.2">
      <c r="A3498">
        <v>3461</v>
      </c>
      <c r="B3498" s="3" t="s">
        <v>3460</v>
      </c>
      <c r="C3498" s="3" t="s">
        <v>7571</v>
      </c>
      <c r="D3498" s="6">
        <v>500</v>
      </c>
      <c r="E3498" s="8">
        <v>695</v>
      </c>
      <c r="F3498" t="s">
        <v>8218</v>
      </c>
      <c r="G3498" t="s">
        <v>8223</v>
      </c>
      <c r="H3498" t="s">
        <v>8245</v>
      </c>
      <c r="I3498">
        <v>1477710000</v>
      </c>
      <c r="J3498">
        <v>1475248279</v>
      </c>
      <c r="K3498" t="b">
        <v>0</v>
      </c>
      <c r="L3498">
        <v>12</v>
      </c>
      <c r="M3498" t="b">
        <v>1</v>
      </c>
      <c r="N3498" t="s">
        <v>8269</v>
      </c>
      <c r="O3498">
        <f t="shared" si="275"/>
        <v>139</v>
      </c>
      <c r="P3498">
        <f t="shared" si="276"/>
        <v>57.92</v>
      </c>
      <c r="Q3498" s="11" t="s">
        <v>8315</v>
      </c>
      <c r="R3498" t="s">
        <v>8316</v>
      </c>
      <c r="S3498" s="15">
        <f t="shared" si="277"/>
        <v>42643.632858796293</v>
      </c>
      <c r="T3498" s="15">
        <f t="shared" si="278"/>
        <v>42672.125</v>
      </c>
      <c r="U3498">
        <f t="shared" si="279"/>
        <v>2016</v>
      </c>
    </row>
    <row r="3499" spans="1:21" ht="48" x14ac:dyDescent="0.2">
      <c r="A3499">
        <v>3458</v>
      </c>
      <c r="B3499" s="3" t="s">
        <v>3457</v>
      </c>
      <c r="C3499" s="3" t="s">
        <v>7568</v>
      </c>
      <c r="D3499" s="6">
        <v>978</v>
      </c>
      <c r="E3499" s="8">
        <v>1216</v>
      </c>
      <c r="F3499" t="s">
        <v>8218</v>
      </c>
      <c r="G3499" t="s">
        <v>8223</v>
      </c>
      <c r="H3499" t="s">
        <v>8245</v>
      </c>
      <c r="I3499">
        <v>1422937620</v>
      </c>
      <c r="J3499">
        <v>1420606303</v>
      </c>
      <c r="K3499" t="b">
        <v>0</v>
      </c>
      <c r="L3499">
        <v>27</v>
      </c>
      <c r="M3499" t="b">
        <v>1</v>
      </c>
      <c r="N3499" t="s">
        <v>8269</v>
      </c>
      <c r="O3499">
        <f t="shared" si="275"/>
        <v>124</v>
      </c>
      <c r="P3499">
        <f t="shared" si="276"/>
        <v>45.04</v>
      </c>
      <c r="Q3499" s="11" t="s">
        <v>8315</v>
      </c>
      <c r="R3499" t="s">
        <v>8316</v>
      </c>
      <c r="S3499" s="15">
        <f t="shared" si="277"/>
        <v>42011.202581018515</v>
      </c>
      <c r="T3499" s="15">
        <f t="shared" si="278"/>
        <v>42038.185416666667</v>
      </c>
      <c r="U3499">
        <f t="shared" si="279"/>
        <v>2015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5"/>
        <v>102</v>
      </c>
      <c r="P3500">
        <f t="shared" si="276"/>
        <v>40.24</v>
      </c>
      <c r="Q3500" s="11" t="s">
        <v>8315</v>
      </c>
      <c r="R3500" t="s">
        <v>8316</v>
      </c>
      <c r="S3500" s="15">
        <f t="shared" si="277"/>
        <v>42459.15861111111</v>
      </c>
      <c r="T3500" s="15">
        <f t="shared" si="278"/>
        <v>42518.905555555553</v>
      </c>
      <c r="U3500">
        <f t="shared" si="279"/>
        <v>2016</v>
      </c>
    </row>
    <row r="3501" spans="1:21" ht="32" x14ac:dyDescent="0.2">
      <c r="A3501">
        <v>3457</v>
      </c>
      <c r="B3501" s="3" t="s">
        <v>3456</v>
      </c>
      <c r="C3501" s="3" t="s">
        <v>7567</v>
      </c>
      <c r="D3501" s="6">
        <v>2000</v>
      </c>
      <c r="E3501" s="8">
        <v>2804</v>
      </c>
      <c r="F3501" t="s">
        <v>8218</v>
      </c>
      <c r="G3501" t="s">
        <v>8223</v>
      </c>
      <c r="H3501" t="s">
        <v>8245</v>
      </c>
      <c r="I3501">
        <v>1423720740</v>
      </c>
      <c r="J3501">
        <v>1421081857</v>
      </c>
      <c r="K3501" t="b">
        <v>0</v>
      </c>
      <c r="L3501">
        <v>55</v>
      </c>
      <c r="M3501" t="b">
        <v>1</v>
      </c>
      <c r="N3501" t="s">
        <v>8269</v>
      </c>
      <c r="O3501">
        <f t="shared" si="275"/>
        <v>140</v>
      </c>
      <c r="P3501">
        <f t="shared" si="276"/>
        <v>50.98</v>
      </c>
      <c r="Q3501" s="11" t="s">
        <v>8315</v>
      </c>
      <c r="R3501" t="s">
        <v>8316</v>
      </c>
      <c r="S3501" s="15">
        <f t="shared" si="277"/>
        <v>42016.706678240742</v>
      </c>
      <c r="T3501" s="15">
        <f t="shared" si="278"/>
        <v>42047.249305555553</v>
      </c>
      <c r="U3501">
        <f t="shared" si="279"/>
        <v>2015</v>
      </c>
    </row>
    <row r="3502" spans="1:21" ht="48" x14ac:dyDescent="0.2">
      <c r="A3502">
        <v>3456</v>
      </c>
      <c r="B3502" s="3" t="s">
        <v>3455</v>
      </c>
      <c r="C3502" s="3" t="s">
        <v>7566</v>
      </c>
      <c r="D3502" s="6">
        <v>3000</v>
      </c>
      <c r="E3502" s="8">
        <v>5739</v>
      </c>
      <c r="F3502" t="s">
        <v>8218</v>
      </c>
      <c r="G3502" t="s">
        <v>8223</v>
      </c>
      <c r="H3502" t="s">
        <v>8245</v>
      </c>
      <c r="I3502">
        <v>1406876340</v>
      </c>
      <c r="J3502">
        <v>1404190567</v>
      </c>
      <c r="K3502" t="b">
        <v>0</v>
      </c>
      <c r="L3502">
        <v>16</v>
      </c>
      <c r="M3502" t="b">
        <v>1</v>
      </c>
      <c r="N3502" t="s">
        <v>8269</v>
      </c>
      <c r="O3502">
        <f t="shared" si="275"/>
        <v>191</v>
      </c>
      <c r="P3502">
        <f t="shared" si="276"/>
        <v>358.69</v>
      </c>
      <c r="Q3502" s="11" t="s">
        <v>8315</v>
      </c>
      <c r="R3502" t="s">
        <v>8316</v>
      </c>
      <c r="S3502" s="15">
        <f t="shared" si="277"/>
        <v>41821.205636574072</v>
      </c>
      <c r="T3502" s="15">
        <f t="shared" si="278"/>
        <v>41852.290972222225</v>
      </c>
      <c r="U3502">
        <f t="shared" si="279"/>
        <v>2014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5"/>
        <v>101</v>
      </c>
      <c r="P3503">
        <f t="shared" si="276"/>
        <v>35.950000000000003</v>
      </c>
      <c r="Q3503" s="11" t="s">
        <v>8315</v>
      </c>
      <c r="R3503" t="s">
        <v>8316</v>
      </c>
      <c r="S3503" s="15">
        <f t="shared" si="277"/>
        <v>42233.763831018514</v>
      </c>
      <c r="T3503" s="15">
        <f t="shared" si="278"/>
        <v>42258.763831018514</v>
      </c>
      <c r="U3503">
        <f t="shared" si="279"/>
        <v>2015</v>
      </c>
    </row>
    <row r="3504" spans="1:21" ht="48" x14ac:dyDescent="0.2">
      <c r="A3504">
        <v>3455</v>
      </c>
      <c r="B3504" s="3" t="s">
        <v>3454</v>
      </c>
      <c r="C3504" s="3" t="s">
        <v>7565</v>
      </c>
      <c r="D3504" s="6">
        <v>10000</v>
      </c>
      <c r="E3504" s="8">
        <v>10065</v>
      </c>
      <c r="F3504" t="s">
        <v>8218</v>
      </c>
      <c r="G3504" t="s">
        <v>8223</v>
      </c>
      <c r="H3504" t="s">
        <v>8245</v>
      </c>
      <c r="I3504">
        <v>1476381627</v>
      </c>
      <c r="J3504">
        <v>1473789627</v>
      </c>
      <c r="K3504" t="b">
        <v>0</v>
      </c>
      <c r="L3504">
        <v>69</v>
      </c>
      <c r="M3504" t="b">
        <v>1</v>
      </c>
      <c r="N3504" t="s">
        <v>8269</v>
      </c>
      <c r="O3504">
        <f t="shared" si="275"/>
        <v>101</v>
      </c>
      <c r="P3504">
        <f t="shared" si="276"/>
        <v>145.87</v>
      </c>
      <c r="Q3504" s="11" t="s">
        <v>8315</v>
      </c>
      <c r="R3504" t="s">
        <v>8316</v>
      </c>
      <c r="S3504" s="15">
        <f t="shared" si="277"/>
        <v>42626.7503125</v>
      </c>
      <c r="T3504" s="15">
        <f t="shared" si="278"/>
        <v>42656.7503125</v>
      </c>
      <c r="U3504">
        <f t="shared" si="279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5"/>
        <v>108</v>
      </c>
      <c r="P3505">
        <f t="shared" si="276"/>
        <v>70.760000000000005</v>
      </c>
      <c r="Q3505" s="11" t="s">
        <v>8315</v>
      </c>
      <c r="R3505" t="s">
        <v>8316</v>
      </c>
      <c r="S3505" s="15">
        <f t="shared" si="277"/>
        <v>42545.478333333333</v>
      </c>
      <c r="T3505" s="15">
        <f t="shared" si="278"/>
        <v>42575.478333333333</v>
      </c>
      <c r="U3505">
        <f t="shared" si="279"/>
        <v>2016</v>
      </c>
    </row>
    <row r="3506" spans="1:21" ht="48" x14ac:dyDescent="0.2">
      <c r="A3506">
        <v>3452</v>
      </c>
      <c r="B3506" s="3" t="s">
        <v>3451</v>
      </c>
      <c r="C3506" s="3" t="s">
        <v>7562</v>
      </c>
      <c r="D3506" s="6">
        <v>1000</v>
      </c>
      <c r="E3506" s="8">
        <v>1532</v>
      </c>
      <c r="F3506" t="s">
        <v>8218</v>
      </c>
      <c r="G3506" t="s">
        <v>8223</v>
      </c>
      <c r="H3506" t="s">
        <v>8245</v>
      </c>
      <c r="I3506">
        <v>1406087940</v>
      </c>
      <c r="J3506">
        <v>1404141626</v>
      </c>
      <c r="K3506" t="b">
        <v>0</v>
      </c>
      <c r="L3506">
        <v>37</v>
      </c>
      <c r="M3506" t="b">
        <v>1</v>
      </c>
      <c r="N3506" t="s">
        <v>8269</v>
      </c>
      <c r="O3506">
        <f t="shared" si="275"/>
        <v>153</v>
      </c>
      <c r="P3506">
        <f t="shared" si="276"/>
        <v>41.41</v>
      </c>
      <c r="Q3506" s="11" t="s">
        <v>8315</v>
      </c>
      <c r="R3506" t="s">
        <v>8316</v>
      </c>
      <c r="S3506" s="15">
        <f t="shared" si="277"/>
        <v>41820.639189814814</v>
      </c>
      <c r="T3506" s="15">
        <f t="shared" si="278"/>
        <v>41843.165972222225</v>
      </c>
      <c r="U3506">
        <f t="shared" si="279"/>
        <v>2014</v>
      </c>
    </row>
    <row r="3507" spans="1:21" ht="48" x14ac:dyDescent="0.2">
      <c r="A3507">
        <v>3451</v>
      </c>
      <c r="B3507" s="3" t="s">
        <v>3450</v>
      </c>
      <c r="C3507" s="3" t="s">
        <v>7561</v>
      </c>
      <c r="D3507" s="6">
        <v>650</v>
      </c>
      <c r="E3507" s="8">
        <v>658</v>
      </c>
      <c r="F3507" t="s">
        <v>8218</v>
      </c>
      <c r="G3507" t="s">
        <v>8223</v>
      </c>
      <c r="H3507" t="s">
        <v>8245</v>
      </c>
      <c r="I3507">
        <v>1429636927</v>
      </c>
      <c r="J3507">
        <v>1427304127</v>
      </c>
      <c r="K3507" t="b">
        <v>0</v>
      </c>
      <c r="L3507">
        <v>16</v>
      </c>
      <c r="M3507" t="b">
        <v>1</v>
      </c>
      <c r="N3507" t="s">
        <v>8269</v>
      </c>
      <c r="O3507">
        <f t="shared" si="275"/>
        <v>101</v>
      </c>
      <c r="P3507">
        <f t="shared" si="276"/>
        <v>41.13</v>
      </c>
      <c r="Q3507" s="11" t="s">
        <v>8315</v>
      </c>
      <c r="R3507" t="s">
        <v>8316</v>
      </c>
      <c r="S3507" s="15">
        <f t="shared" si="277"/>
        <v>42088.723692129628</v>
      </c>
      <c r="T3507" s="15">
        <f t="shared" si="278"/>
        <v>42115.723692129628</v>
      </c>
      <c r="U3507">
        <f t="shared" si="279"/>
        <v>2015</v>
      </c>
    </row>
    <row r="3508" spans="1:21" ht="48" x14ac:dyDescent="0.2">
      <c r="A3508">
        <v>3449</v>
      </c>
      <c r="B3508" s="3" t="s">
        <v>3448</v>
      </c>
      <c r="C3508" s="3" t="s">
        <v>7559</v>
      </c>
      <c r="D3508" s="6">
        <v>800</v>
      </c>
      <c r="E3508" s="8">
        <v>1365</v>
      </c>
      <c r="F3508" t="s">
        <v>8218</v>
      </c>
      <c r="G3508" t="s">
        <v>8223</v>
      </c>
      <c r="H3508" t="s">
        <v>8245</v>
      </c>
      <c r="I3508">
        <v>1468036800</v>
      </c>
      <c r="J3508">
        <v>1465607738</v>
      </c>
      <c r="K3508" t="b">
        <v>0</v>
      </c>
      <c r="L3508">
        <v>20</v>
      </c>
      <c r="M3508" t="b">
        <v>1</v>
      </c>
      <c r="N3508" t="s">
        <v>8269</v>
      </c>
      <c r="O3508">
        <f t="shared" si="275"/>
        <v>171</v>
      </c>
      <c r="P3508">
        <f t="shared" si="276"/>
        <v>68.25</v>
      </c>
      <c r="Q3508" s="11" t="s">
        <v>8315</v>
      </c>
      <c r="R3508" t="s">
        <v>8316</v>
      </c>
      <c r="S3508" s="15">
        <f t="shared" si="277"/>
        <v>42532.052523148144</v>
      </c>
      <c r="T3508" s="15">
        <f t="shared" si="278"/>
        <v>42560.166666666672</v>
      </c>
      <c r="U3508">
        <f t="shared" si="279"/>
        <v>2016</v>
      </c>
    </row>
    <row r="3509" spans="1:21" ht="48" x14ac:dyDescent="0.2">
      <c r="A3509">
        <v>3448</v>
      </c>
      <c r="B3509" s="3" t="s">
        <v>3447</v>
      </c>
      <c r="C3509" s="3" t="s">
        <v>7558</v>
      </c>
      <c r="D3509" s="6">
        <v>2100</v>
      </c>
      <c r="E3509" s="8">
        <v>2305</v>
      </c>
      <c r="F3509" t="s">
        <v>8218</v>
      </c>
      <c r="G3509" t="s">
        <v>8223</v>
      </c>
      <c r="H3509" t="s">
        <v>8245</v>
      </c>
      <c r="I3509">
        <v>1418784689</v>
      </c>
      <c r="J3509">
        <v>1416192689</v>
      </c>
      <c r="K3509" t="b">
        <v>0</v>
      </c>
      <c r="L3509">
        <v>45</v>
      </c>
      <c r="M3509" t="b">
        <v>1</v>
      </c>
      <c r="N3509" t="s">
        <v>8269</v>
      </c>
      <c r="O3509">
        <f t="shared" si="275"/>
        <v>110</v>
      </c>
      <c r="P3509">
        <f t="shared" si="276"/>
        <v>51.22</v>
      </c>
      <c r="Q3509" s="11" t="s">
        <v>8315</v>
      </c>
      <c r="R3509" t="s">
        <v>8316</v>
      </c>
      <c r="S3509" s="15">
        <f t="shared" si="277"/>
        <v>41960.119085648148</v>
      </c>
      <c r="T3509" s="15">
        <f t="shared" si="278"/>
        <v>41990.119085648148</v>
      </c>
      <c r="U3509">
        <f t="shared" si="279"/>
        <v>2014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180</v>
      </c>
      <c r="P3510">
        <f t="shared" si="276"/>
        <v>12</v>
      </c>
      <c r="Q3510" s="11" t="s">
        <v>8315</v>
      </c>
      <c r="R3510" t="s">
        <v>8316</v>
      </c>
      <c r="S3510" s="15">
        <f t="shared" si="277"/>
        <v>42477.729780092588</v>
      </c>
      <c r="T3510" s="15">
        <f t="shared" si="278"/>
        <v>42500.875</v>
      </c>
      <c r="U3510">
        <f t="shared" si="279"/>
        <v>2016</v>
      </c>
    </row>
    <row r="3511" spans="1:21" ht="32" x14ac:dyDescent="0.2">
      <c r="A3511">
        <v>3447</v>
      </c>
      <c r="B3511" s="3" t="s">
        <v>3446</v>
      </c>
      <c r="C3511" s="3" t="s">
        <v>7557</v>
      </c>
      <c r="D3511" s="6">
        <v>1000</v>
      </c>
      <c r="E3511" s="8">
        <v>1078</v>
      </c>
      <c r="F3511" t="s">
        <v>8218</v>
      </c>
      <c r="G3511" t="s">
        <v>8223</v>
      </c>
      <c r="H3511" t="s">
        <v>8245</v>
      </c>
      <c r="I3511">
        <v>1458332412</v>
      </c>
      <c r="J3511">
        <v>1454448012</v>
      </c>
      <c r="K3511" t="b">
        <v>0</v>
      </c>
      <c r="L3511">
        <v>14</v>
      </c>
      <c r="M3511" t="b">
        <v>1</v>
      </c>
      <c r="N3511" t="s">
        <v>8269</v>
      </c>
      <c r="O3511">
        <f t="shared" si="275"/>
        <v>108</v>
      </c>
      <c r="P3511">
        <f t="shared" si="276"/>
        <v>77</v>
      </c>
      <c r="Q3511" s="11" t="s">
        <v>8315</v>
      </c>
      <c r="R3511" t="s">
        <v>8316</v>
      </c>
      <c r="S3511" s="15">
        <f t="shared" si="277"/>
        <v>42402.889027777783</v>
      </c>
      <c r="T3511" s="15">
        <f t="shared" si="278"/>
        <v>42447.847361111111</v>
      </c>
      <c r="U3511">
        <f t="shared" si="279"/>
        <v>2016</v>
      </c>
    </row>
    <row r="3512" spans="1:21" ht="48" x14ac:dyDescent="0.2">
      <c r="A3512">
        <v>3443</v>
      </c>
      <c r="B3512" s="3" t="s">
        <v>3442</v>
      </c>
      <c r="C3512" s="3" t="s">
        <v>7553</v>
      </c>
      <c r="D3512" s="6">
        <v>1000</v>
      </c>
      <c r="E3512" s="8">
        <v>1855</v>
      </c>
      <c r="F3512" t="s">
        <v>8218</v>
      </c>
      <c r="G3512" t="s">
        <v>8223</v>
      </c>
      <c r="H3512" t="s">
        <v>8245</v>
      </c>
      <c r="I3512">
        <v>1410266146</v>
      </c>
      <c r="J3512">
        <v>1407674146</v>
      </c>
      <c r="K3512" t="b">
        <v>0</v>
      </c>
      <c r="L3512">
        <v>45</v>
      </c>
      <c r="M3512" t="b">
        <v>1</v>
      </c>
      <c r="N3512" t="s">
        <v>8269</v>
      </c>
      <c r="O3512">
        <f t="shared" si="275"/>
        <v>186</v>
      </c>
      <c r="P3512">
        <f t="shared" si="276"/>
        <v>41.22</v>
      </c>
      <c r="Q3512" s="11" t="s">
        <v>8315</v>
      </c>
      <c r="R3512" t="s">
        <v>8316</v>
      </c>
      <c r="S3512" s="15">
        <f t="shared" si="277"/>
        <v>41861.524837962963</v>
      </c>
      <c r="T3512" s="15">
        <f t="shared" si="278"/>
        <v>41891.524837962963</v>
      </c>
      <c r="U3512">
        <f t="shared" si="279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101</v>
      </c>
      <c r="P3513">
        <f t="shared" si="276"/>
        <v>79.89</v>
      </c>
      <c r="Q3513" s="11" t="s">
        <v>8315</v>
      </c>
      <c r="R3513" t="s">
        <v>8316</v>
      </c>
      <c r="S3513" s="15">
        <f t="shared" si="277"/>
        <v>41927.873784722222</v>
      </c>
      <c r="T3513" s="15">
        <f t="shared" si="278"/>
        <v>41950.770833333336</v>
      </c>
      <c r="U3513">
        <f t="shared" si="279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100</v>
      </c>
      <c r="P3514">
        <f t="shared" si="276"/>
        <v>58.82</v>
      </c>
      <c r="Q3514" s="11" t="s">
        <v>8315</v>
      </c>
      <c r="R3514" t="s">
        <v>8316</v>
      </c>
      <c r="S3514" s="15">
        <f t="shared" si="277"/>
        <v>42057.536944444444</v>
      </c>
      <c r="T3514" s="15">
        <f t="shared" si="278"/>
        <v>42117.49527777778</v>
      </c>
      <c r="U3514">
        <f t="shared" si="279"/>
        <v>2015</v>
      </c>
    </row>
    <row r="3515" spans="1:21" ht="48" x14ac:dyDescent="0.2">
      <c r="A3515">
        <v>3442</v>
      </c>
      <c r="B3515" s="3" t="s">
        <v>3441</v>
      </c>
      <c r="C3515" s="3" t="s">
        <v>7552</v>
      </c>
      <c r="D3515" s="6">
        <v>250</v>
      </c>
      <c r="E3515" s="8">
        <v>250</v>
      </c>
      <c r="F3515" t="s">
        <v>8218</v>
      </c>
      <c r="G3515" t="s">
        <v>8223</v>
      </c>
      <c r="H3515" t="s">
        <v>8245</v>
      </c>
      <c r="I3515">
        <v>1433016672</v>
      </c>
      <c r="J3515">
        <v>1430424672</v>
      </c>
      <c r="K3515" t="b">
        <v>0</v>
      </c>
      <c r="L3515">
        <v>8</v>
      </c>
      <c r="M3515" t="b">
        <v>1</v>
      </c>
      <c r="N3515" t="s">
        <v>8269</v>
      </c>
      <c r="O3515">
        <f t="shared" si="275"/>
        <v>100</v>
      </c>
      <c r="P3515">
        <f t="shared" si="276"/>
        <v>31.25</v>
      </c>
      <c r="Q3515" s="11" t="s">
        <v>8315</v>
      </c>
      <c r="R3515" t="s">
        <v>8316</v>
      </c>
      <c r="S3515" s="15">
        <f t="shared" si="277"/>
        <v>42124.841111111105</v>
      </c>
      <c r="T3515" s="15">
        <f t="shared" si="278"/>
        <v>42154.841111111105</v>
      </c>
      <c r="U3515">
        <f t="shared" si="279"/>
        <v>2015</v>
      </c>
    </row>
    <row r="3516" spans="1:21" ht="48" x14ac:dyDescent="0.2">
      <c r="A3516">
        <v>3441</v>
      </c>
      <c r="B3516" s="3" t="s">
        <v>3440</v>
      </c>
      <c r="C3516" s="3" t="s">
        <v>7551</v>
      </c>
      <c r="D3516" s="6">
        <v>2500</v>
      </c>
      <c r="E3516" s="8">
        <v>2565</v>
      </c>
      <c r="F3516" t="s">
        <v>8218</v>
      </c>
      <c r="G3516" t="s">
        <v>8223</v>
      </c>
      <c r="H3516" t="s">
        <v>8245</v>
      </c>
      <c r="I3516">
        <v>1447445820</v>
      </c>
      <c r="J3516">
        <v>1445077121</v>
      </c>
      <c r="K3516" t="b">
        <v>0</v>
      </c>
      <c r="L3516">
        <v>43</v>
      </c>
      <c r="M3516" t="b">
        <v>1</v>
      </c>
      <c r="N3516" t="s">
        <v>8269</v>
      </c>
      <c r="O3516">
        <f t="shared" si="275"/>
        <v>103</v>
      </c>
      <c r="P3516">
        <f t="shared" si="276"/>
        <v>59.65</v>
      </c>
      <c r="Q3516" s="11" t="s">
        <v>8315</v>
      </c>
      <c r="R3516" t="s">
        <v>8316</v>
      </c>
      <c r="S3516" s="15">
        <f t="shared" si="277"/>
        <v>42294.429641203707</v>
      </c>
      <c r="T3516" s="15">
        <f t="shared" si="278"/>
        <v>42321.845138888893</v>
      </c>
      <c r="U3516">
        <f t="shared" si="279"/>
        <v>2015</v>
      </c>
    </row>
    <row r="3517" spans="1:21" ht="48" x14ac:dyDescent="0.2">
      <c r="A3517">
        <v>3440</v>
      </c>
      <c r="B3517" s="3" t="s">
        <v>3439</v>
      </c>
      <c r="C3517" s="3" t="s">
        <v>7550</v>
      </c>
      <c r="D3517" s="6">
        <v>5000</v>
      </c>
      <c r="E3517" s="8">
        <v>5260.92</v>
      </c>
      <c r="F3517" t="s">
        <v>8218</v>
      </c>
      <c r="G3517" t="s">
        <v>8223</v>
      </c>
      <c r="H3517" t="s">
        <v>8245</v>
      </c>
      <c r="I3517">
        <v>1405095300</v>
      </c>
      <c r="J3517">
        <v>1403146628</v>
      </c>
      <c r="K3517" t="b">
        <v>0</v>
      </c>
      <c r="L3517">
        <v>82</v>
      </c>
      <c r="M3517" t="b">
        <v>1</v>
      </c>
      <c r="N3517" t="s">
        <v>8269</v>
      </c>
      <c r="O3517">
        <f t="shared" si="275"/>
        <v>105</v>
      </c>
      <c r="P3517">
        <f t="shared" si="276"/>
        <v>64.16</v>
      </c>
      <c r="Q3517" s="11" t="s">
        <v>8315</v>
      </c>
      <c r="R3517" t="s">
        <v>8316</v>
      </c>
      <c r="S3517" s="15">
        <f t="shared" si="277"/>
        <v>41809.12300925926</v>
      </c>
      <c r="T3517" s="15">
        <f t="shared" si="278"/>
        <v>41831.677083333336</v>
      </c>
      <c r="U3517">
        <f t="shared" si="279"/>
        <v>2014</v>
      </c>
    </row>
    <row r="3518" spans="1:21" ht="32" x14ac:dyDescent="0.2">
      <c r="A3518">
        <v>3439</v>
      </c>
      <c r="B3518" s="3" t="s">
        <v>3438</v>
      </c>
      <c r="C3518" s="3" t="s">
        <v>7549</v>
      </c>
      <c r="D3518" s="6">
        <v>1200</v>
      </c>
      <c r="E3518" s="8">
        <v>1616.14</v>
      </c>
      <c r="F3518" t="s">
        <v>8218</v>
      </c>
      <c r="G3518" t="s">
        <v>8223</v>
      </c>
      <c r="H3518" t="s">
        <v>8245</v>
      </c>
      <c r="I3518">
        <v>1453179540</v>
      </c>
      <c r="J3518">
        <v>1452030730</v>
      </c>
      <c r="K3518" t="b">
        <v>0</v>
      </c>
      <c r="L3518">
        <v>18</v>
      </c>
      <c r="M3518" t="b">
        <v>1</v>
      </c>
      <c r="N3518" t="s">
        <v>8269</v>
      </c>
      <c r="O3518">
        <f t="shared" si="275"/>
        <v>135</v>
      </c>
      <c r="P3518">
        <f t="shared" si="276"/>
        <v>89.79</v>
      </c>
      <c r="Q3518" s="11" t="s">
        <v>8315</v>
      </c>
      <c r="R3518" t="s">
        <v>8316</v>
      </c>
      <c r="S3518" s="15">
        <f t="shared" si="277"/>
        <v>42374.911226851851</v>
      </c>
      <c r="T3518" s="15">
        <f t="shared" si="278"/>
        <v>42388.207638888889</v>
      </c>
      <c r="U3518">
        <f t="shared" si="279"/>
        <v>2016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>
        <f t="shared" si="276"/>
        <v>307.69</v>
      </c>
      <c r="Q3519" s="11" t="s">
        <v>8315</v>
      </c>
      <c r="R3519" t="s">
        <v>8316</v>
      </c>
      <c r="S3519" s="15">
        <f t="shared" si="277"/>
        <v>41794.817523148151</v>
      </c>
      <c r="T3519" s="15">
        <f t="shared" si="278"/>
        <v>41824.458333333336</v>
      </c>
      <c r="U3519">
        <f t="shared" si="279"/>
        <v>2014</v>
      </c>
    </row>
    <row r="3520" spans="1:21" ht="48" x14ac:dyDescent="0.2">
      <c r="A3520">
        <v>3437</v>
      </c>
      <c r="B3520" s="3" t="s">
        <v>3436</v>
      </c>
      <c r="C3520" s="3" t="s">
        <v>7547</v>
      </c>
      <c r="D3520" s="6">
        <v>3000</v>
      </c>
      <c r="E3520" s="8">
        <v>3030</v>
      </c>
      <c r="F3520" t="s">
        <v>8218</v>
      </c>
      <c r="G3520" t="s">
        <v>8223</v>
      </c>
      <c r="H3520" t="s">
        <v>8245</v>
      </c>
      <c r="I3520">
        <v>1440003820</v>
      </c>
      <c r="J3520">
        <v>1437411820</v>
      </c>
      <c r="K3520" t="b">
        <v>0</v>
      </c>
      <c r="L3520">
        <v>36</v>
      </c>
      <c r="M3520" t="b">
        <v>1</v>
      </c>
      <c r="N3520" t="s">
        <v>8269</v>
      </c>
      <c r="O3520">
        <f t="shared" si="275"/>
        <v>101</v>
      </c>
      <c r="P3520">
        <f t="shared" si="276"/>
        <v>84.17</v>
      </c>
      <c r="Q3520" s="11" t="s">
        <v>8315</v>
      </c>
      <c r="R3520" t="s">
        <v>8316</v>
      </c>
      <c r="S3520" s="15">
        <f t="shared" si="277"/>
        <v>42205.710879629631</v>
      </c>
      <c r="T3520" s="15">
        <f t="shared" si="278"/>
        <v>42235.710879629631</v>
      </c>
      <c r="U3520">
        <f t="shared" si="279"/>
        <v>2015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>
        <f t="shared" si="276"/>
        <v>72.39</v>
      </c>
      <c r="Q3521" s="11" t="s">
        <v>8315</v>
      </c>
      <c r="R3521" t="s">
        <v>8316</v>
      </c>
      <c r="S3521" s="15">
        <f t="shared" si="277"/>
        <v>42037.598958333328</v>
      </c>
      <c r="T3521" s="15">
        <f t="shared" si="278"/>
        <v>42067.598958333328</v>
      </c>
      <c r="U3521">
        <f t="shared" si="279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>
        <f t="shared" si="276"/>
        <v>95.95</v>
      </c>
      <c r="Q3522" s="11" t="s">
        <v>8315</v>
      </c>
      <c r="R3522" t="s">
        <v>8316</v>
      </c>
      <c r="S3522" s="15">
        <f t="shared" si="277"/>
        <v>42227.824212962965</v>
      </c>
      <c r="T3522" s="15">
        <f t="shared" si="278"/>
        <v>42253.57430555555</v>
      </c>
      <c r="U3522">
        <f t="shared" si="279"/>
        <v>2015</v>
      </c>
    </row>
    <row r="3523" spans="1:21" ht="48" x14ac:dyDescent="0.2">
      <c r="A3523">
        <v>3436</v>
      </c>
      <c r="B3523" s="3" t="s">
        <v>3435</v>
      </c>
      <c r="C3523" s="3" t="s">
        <v>7546</v>
      </c>
      <c r="D3523" s="6">
        <v>5000</v>
      </c>
      <c r="E3523" s="8">
        <v>5295</v>
      </c>
      <c r="F3523" t="s">
        <v>8218</v>
      </c>
      <c r="G3523" t="s">
        <v>8223</v>
      </c>
      <c r="H3523" t="s">
        <v>8245</v>
      </c>
      <c r="I3523">
        <v>1408638480</v>
      </c>
      <c r="J3523">
        <v>1406811593</v>
      </c>
      <c r="K3523" t="b">
        <v>0</v>
      </c>
      <c r="L3523">
        <v>37</v>
      </c>
      <c r="M3523" t="b">
        <v>1</v>
      </c>
      <c r="N3523" t="s">
        <v>8269</v>
      </c>
      <c r="O3523">
        <f t="shared" si="275"/>
        <v>106</v>
      </c>
      <c r="P3523">
        <f t="shared" si="276"/>
        <v>143.11000000000001</v>
      </c>
      <c r="Q3523" s="11" t="s">
        <v>8315</v>
      </c>
      <c r="R3523" t="s">
        <v>8316</v>
      </c>
      <c r="S3523" s="15">
        <f t="shared" si="277"/>
        <v>41851.541585648149</v>
      </c>
      <c r="T3523" s="15">
        <f t="shared" si="278"/>
        <v>41872.686111111114</v>
      </c>
      <c r="U3523">
        <f t="shared" si="279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3435</v>
      </c>
      <c r="B3526" s="3" t="s">
        <v>3434</v>
      </c>
      <c r="C3526" s="3" t="s">
        <v>7545</v>
      </c>
      <c r="D3526" s="6">
        <v>1000</v>
      </c>
      <c r="E3526" s="8">
        <v>1120</v>
      </c>
      <c r="F3526" t="s">
        <v>8218</v>
      </c>
      <c r="G3526" t="s">
        <v>8223</v>
      </c>
      <c r="H3526" t="s">
        <v>8245</v>
      </c>
      <c r="I3526">
        <v>1470538800</v>
      </c>
      <c r="J3526">
        <v>1469112493</v>
      </c>
      <c r="K3526" t="b">
        <v>0</v>
      </c>
      <c r="L3526">
        <v>19</v>
      </c>
      <c r="M3526" t="b">
        <v>1</v>
      </c>
      <c r="N3526" t="s">
        <v>8269</v>
      </c>
      <c r="O3526">
        <f t="shared" si="275"/>
        <v>112</v>
      </c>
      <c r="P3526">
        <f t="shared" si="276"/>
        <v>58.95</v>
      </c>
      <c r="Q3526" s="11" t="s">
        <v>8315</v>
      </c>
      <c r="R3526" t="s">
        <v>8316</v>
      </c>
      <c r="S3526" s="15">
        <f t="shared" si="277"/>
        <v>42572.61681712963</v>
      </c>
      <c r="T3526" s="15">
        <f t="shared" si="278"/>
        <v>42589.125</v>
      </c>
      <c r="U3526">
        <f t="shared" si="279"/>
        <v>2016</v>
      </c>
    </row>
    <row r="3527" spans="1:21" ht="48" x14ac:dyDescent="0.2">
      <c r="A3527">
        <v>3434</v>
      </c>
      <c r="B3527" s="3" t="s">
        <v>3433</v>
      </c>
      <c r="C3527" s="3" t="s">
        <v>7544</v>
      </c>
      <c r="D3527" s="6">
        <v>10000</v>
      </c>
      <c r="E3527" s="8">
        <v>10555</v>
      </c>
      <c r="F3527" t="s">
        <v>8218</v>
      </c>
      <c r="G3527" t="s">
        <v>8223</v>
      </c>
      <c r="H3527" t="s">
        <v>8245</v>
      </c>
      <c r="I3527">
        <v>1404983269</v>
      </c>
      <c r="J3527">
        <v>1402391269</v>
      </c>
      <c r="K3527" t="b">
        <v>0</v>
      </c>
      <c r="L3527">
        <v>168</v>
      </c>
      <c r="M3527" t="b">
        <v>1</v>
      </c>
      <c r="N3527" t="s">
        <v>8269</v>
      </c>
      <c r="O3527">
        <f t="shared" si="275"/>
        <v>106</v>
      </c>
      <c r="P3527">
        <f t="shared" si="276"/>
        <v>62.83</v>
      </c>
      <c r="Q3527" s="11" t="s">
        <v>8315</v>
      </c>
      <c r="R3527" t="s">
        <v>8316</v>
      </c>
      <c r="S3527" s="15">
        <f t="shared" si="277"/>
        <v>41800.380428240744</v>
      </c>
      <c r="T3527" s="15">
        <f t="shared" si="278"/>
        <v>41830.380428240744</v>
      </c>
      <c r="U3527">
        <f t="shared" si="279"/>
        <v>2014</v>
      </c>
    </row>
    <row r="3528" spans="1:21" ht="48" x14ac:dyDescent="0.2">
      <c r="A3528">
        <v>3433</v>
      </c>
      <c r="B3528" s="3" t="s">
        <v>3432</v>
      </c>
      <c r="C3528" s="3" t="s">
        <v>7543</v>
      </c>
      <c r="D3528" s="6">
        <v>9500</v>
      </c>
      <c r="E3528" s="8">
        <v>9525</v>
      </c>
      <c r="F3528" t="s">
        <v>8218</v>
      </c>
      <c r="G3528" t="s">
        <v>8223</v>
      </c>
      <c r="H3528" t="s">
        <v>8245</v>
      </c>
      <c r="I3528">
        <v>1402974000</v>
      </c>
      <c r="J3528">
        <v>1400290255</v>
      </c>
      <c r="K3528" t="b">
        <v>0</v>
      </c>
      <c r="L3528">
        <v>71</v>
      </c>
      <c r="M3528" t="b">
        <v>1</v>
      </c>
      <c r="N3528" t="s">
        <v>8269</v>
      </c>
      <c r="O3528">
        <f t="shared" si="275"/>
        <v>100</v>
      </c>
      <c r="P3528">
        <f t="shared" si="276"/>
        <v>134.15</v>
      </c>
      <c r="Q3528" s="11" t="s">
        <v>8315</v>
      </c>
      <c r="R3528" t="s">
        <v>8316</v>
      </c>
      <c r="S3528" s="15">
        <f t="shared" si="277"/>
        <v>41776.063136574077</v>
      </c>
      <c r="T3528" s="15">
        <f t="shared" si="278"/>
        <v>41807.125</v>
      </c>
      <c r="U3528">
        <f t="shared" si="279"/>
        <v>2014</v>
      </c>
    </row>
    <row r="3529" spans="1:21" ht="48" x14ac:dyDescent="0.2">
      <c r="A3529">
        <v>3432</v>
      </c>
      <c r="B3529" s="3" t="s">
        <v>3431</v>
      </c>
      <c r="C3529" s="3" t="s">
        <v>7542</v>
      </c>
      <c r="D3529" s="6">
        <v>2000</v>
      </c>
      <c r="E3529" s="8">
        <v>2193</v>
      </c>
      <c r="F3529" t="s">
        <v>8218</v>
      </c>
      <c r="G3529" t="s">
        <v>8223</v>
      </c>
      <c r="H3529" t="s">
        <v>8245</v>
      </c>
      <c r="I3529">
        <v>1454709600</v>
      </c>
      <c r="J3529">
        <v>1452520614</v>
      </c>
      <c r="K3529" t="b">
        <v>0</v>
      </c>
      <c r="L3529">
        <v>42</v>
      </c>
      <c r="M3529" t="b">
        <v>1</v>
      </c>
      <c r="N3529" t="s">
        <v>8269</v>
      </c>
      <c r="O3529">
        <f t="shared" si="275"/>
        <v>110</v>
      </c>
      <c r="P3529">
        <f t="shared" si="276"/>
        <v>52.21</v>
      </c>
      <c r="Q3529" s="11" t="s">
        <v>8315</v>
      </c>
      <c r="R3529" t="s">
        <v>8316</v>
      </c>
      <c r="S3529" s="15">
        <f t="shared" si="277"/>
        <v>42380.581180555557</v>
      </c>
      <c r="T3529" s="15">
        <f t="shared" si="278"/>
        <v>42405.916666666672</v>
      </c>
      <c r="U3529">
        <f t="shared" si="279"/>
        <v>2016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3431</v>
      </c>
      <c r="B3531" s="3" t="s">
        <v>3430</v>
      </c>
      <c r="C3531" s="3" t="s">
        <v>7541</v>
      </c>
      <c r="D3531" s="6">
        <v>2000</v>
      </c>
      <c r="E3531" s="8">
        <v>2000</v>
      </c>
      <c r="F3531" t="s">
        <v>8218</v>
      </c>
      <c r="G3531" t="s">
        <v>8223</v>
      </c>
      <c r="H3531" t="s">
        <v>8245</v>
      </c>
      <c r="I3531">
        <v>1408383153</v>
      </c>
      <c r="J3531">
        <v>1405791153</v>
      </c>
      <c r="K3531" t="b">
        <v>0</v>
      </c>
      <c r="L3531">
        <v>21</v>
      </c>
      <c r="M3531" t="b">
        <v>1</v>
      </c>
      <c r="N3531" t="s">
        <v>8269</v>
      </c>
      <c r="O3531">
        <f t="shared" si="275"/>
        <v>100</v>
      </c>
      <c r="P3531">
        <f t="shared" si="276"/>
        <v>95.24</v>
      </c>
      <c r="Q3531" s="11" t="s">
        <v>8315</v>
      </c>
      <c r="R3531" t="s">
        <v>8316</v>
      </c>
      <c r="S3531" s="15">
        <f t="shared" si="277"/>
        <v>41839.730937500004</v>
      </c>
      <c r="T3531" s="15">
        <f t="shared" si="278"/>
        <v>41869.730937500004</v>
      </c>
      <c r="U3531">
        <f t="shared" si="279"/>
        <v>2014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48" x14ac:dyDescent="0.2">
      <c r="A3533">
        <v>3426</v>
      </c>
      <c r="B3533" s="3" t="s">
        <v>3425</v>
      </c>
      <c r="C3533" s="3" t="s">
        <v>7536</v>
      </c>
      <c r="D3533" s="6">
        <v>3750</v>
      </c>
      <c r="E3533" s="8">
        <v>4055</v>
      </c>
      <c r="F3533" t="s">
        <v>8218</v>
      </c>
      <c r="G3533" t="s">
        <v>8223</v>
      </c>
      <c r="H3533" t="s">
        <v>8245</v>
      </c>
      <c r="I3533">
        <v>1411264800</v>
      </c>
      <c r="J3533">
        <v>1409620903</v>
      </c>
      <c r="K3533" t="b">
        <v>0</v>
      </c>
      <c r="L3533">
        <v>87</v>
      </c>
      <c r="M3533" t="b">
        <v>1</v>
      </c>
      <c r="N3533" t="s">
        <v>8269</v>
      </c>
      <c r="O3533">
        <f t="shared" si="275"/>
        <v>108</v>
      </c>
      <c r="P3533">
        <f t="shared" si="276"/>
        <v>46.61</v>
      </c>
      <c r="Q3533" s="11" t="s">
        <v>8315</v>
      </c>
      <c r="R3533" t="s">
        <v>8316</v>
      </c>
      <c r="S3533" s="15">
        <f t="shared" si="277"/>
        <v>41884.056747685187</v>
      </c>
      <c r="T3533" s="15">
        <f t="shared" si="278"/>
        <v>41903.083333333336</v>
      </c>
      <c r="U3533">
        <f t="shared" si="279"/>
        <v>2014</v>
      </c>
    </row>
    <row r="3534" spans="1:21" ht="48" x14ac:dyDescent="0.2">
      <c r="A3534">
        <v>3425</v>
      </c>
      <c r="B3534" s="3" t="s">
        <v>3424</v>
      </c>
      <c r="C3534" s="3" t="s">
        <v>7535</v>
      </c>
      <c r="D3534" s="6">
        <v>30000</v>
      </c>
      <c r="E3534" s="8">
        <v>30891.1</v>
      </c>
      <c r="F3534" t="s">
        <v>8218</v>
      </c>
      <c r="G3534" t="s">
        <v>8223</v>
      </c>
      <c r="H3534" t="s">
        <v>8245</v>
      </c>
      <c r="I3534">
        <v>1412434136</v>
      </c>
      <c r="J3534">
        <v>1409669336</v>
      </c>
      <c r="K3534" t="b">
        <v>0</v>
      </c>
      <c r="L3534">
        <v>104</v>
      </c>
      <c r="M3534" t="b">
        <v>1</v>
      </c>
      <c r="N3534" t="s">
        <v>8269</v>
      </c>
      <c r="O3534">
        <f t="shared" si="275"/>
        <v>103</v>
      </c>
      <c r="P3534">
        <f t="shared" si="276"/>
        <v>297.02999999999997</v>
      </c>
      <c r="Q3534" s="11" t="s">
        <v>8315</v>
      </c>
      <c r="R3534" t="s">
        <v>8316</v>
      </c>
      <c r="S3534" s="15">
        <f t="shared" si="277"/>
        <v>41884.617314814815</v>
      </c>
      <c r="T3534" s="15">
        <f t="shared" si="278"/>
        <v>41916.617314814815</v>
      </c>
      <c r="U3534">
        <f t="shared" si="279"/>
        <v>2014</v>
      </c>
    </row>
    <row r="3535" spans="1:21" ht="48" x14ac:dyDescent="0.2">
      <c r="A3535">
        <v>3424</v>
      </c>
      <c r="B3535" s="3" t="s">
        <v>3423</v>
      </c>
      <c r="C3535" s="3" t="s">
        <v>7534</v>
      </c>
      <c r="D3535" s="6">
        <v>6000</v>
      </c>
      <c r="E3535" s="8">
        <v>6215</v>
      </c>
      <c r="F3535" t="s">
        <v>8218</v>
      </c>
      <c r="G3535" t="s">
        <v>8223</v>
      </c>
      <c r="H3535" t="s">
        <v>8245</v>
      </c>
      <c r="I3535">
        <v>1423119540</v>
      </c>
      <c r="J3535">
        <v>1421252084</v>
      </c>
      <c r="K3535" t="b">
        <v>0</v>
      </c>
      <c r="L3535">
        <v>76</v>
      </c>
      <c r="M3535" t="b">
        <v>1</v>
      </c>
      <c r="N3535" t="s">
        <v>8269</v>
      </c>
      <c r="O3535">
        <f t="shared" si="275"/>
        <v>104</v>
      </c>
      <c r="P3535">
        <f t="shared" si="276"/>
        <v>81.78</v>
      </c>
      <c r="Q3535" s="11" t="s">
        <v>8315</v>
      </c>
      <c r="R3535" t="s">
        <v>8316</v>
      </c>
      <c r="S3535" s="15">
        <f t="shared" si="277"/>
        <v>42018.676898148144</v>
      </c>
      <c r="T3535" s="15">
        <f t="shared" si="278"/>
        <v>42040.290972222225</v>
      </c>
      <c r="U3535">
        <f t="shared" si="279"/>
        <v>2015</v>
      </c>
    </row>
    <row r="3536" spans="1:21" ht="48" x14ac:dyDescent="0.2">
      <c r="A3536">
        <v>3423</v>
      </c>
      <c r="B3536" s="3" t="s">
        <v>3422</v>
      </c>
      <c r="C3536" s="3" t="s">
        <v>7533</v>
      </c>
      <c r="D3536" s="6">
        <v>250</v>
      </c>
      <c r="E3536" s="8">
        <v>350</v>
      </c>
      <c r="F3536" t="s">
        <v>8218</v>
      </c>
      <c r="G3536" t="s">
        <v>8223</v>
      </c>
      <c r="H3536" t="s">
        <v>8245</v>
      </c>
      <c r="I3536">
        <v>1429912341</v>
      </c>
      <c r="J3536">
        <v>1427320341</v>
      </c>
      <c r="K3536" t="b">
        <v>0</v>
      </c>
      <c r="L3536">
        <v>10</v>
      </c>
      <c r="M3536" t="b">
        <v>1</v>
      </c>
      <c r="N3536" t="s">
        <v>8269</v>
      </c>
      <c r="O3536">
        <f t="shared" si="275"/>
        <v>140</v>
      </c>
      <c r="P3536">
        <f t="shared" si="276"/>
        <v>35</v>
      </c>
      <c r="Q3536" s="11" t="s">
        <v>8315</v>
      </c>
      <c r="R3536" t="s">
        <v>8316</v>
      </c>
      <c r="S3536" s="15">
        <f t="shared" si="277"/>
        <v>42088.911354166667</v>
      </c>
      <c r="T3536" s="15">
        <f t="shared" si="278"/>
        <v>42118.911354166667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3421</v>
      </c>
      <c r="B3541" s="3" t="s">
        <v>3420</v>
      </c>
      <c r="C3541" s="3" t="s">
        <v>7531</v>
      </c>
      <c r="D3541" s="6">
        <v>10000</v>
      </c>
      <c r="E3541" s="8">
        <v>10115</v>
      </c>
      <c r="F3541" t="s">
        <v>8218</v>
      </c>
      <c r="G3541" t="s">
        <v>8223</v>
      </c>
      <c r="H3541" t="s">
        <v>8245</v>
      </c>
      <c r="I3541">
        <v>1425495563</v>
      </c>
      <c r="J3541">
        <v>1422903563</v>
      </c>
      <c r="K3541" t="b">
        <v>0</v>
      </c>
      <c r="L3541">
        <v>98</v>
      </c>
      <c r="M3541" t="b">
        <v>1</v>
      </c>
      <c r="N3541" t="s">
        <v>8269</v>
      </c>
      <c r="O3541">
        <f t="shared" si="275"/>
        <v>101</v>
      </c>
      <c r="P3541">
        <f t="shared" si="276"/>
        <v>103.21</v>
      </c>
      <c r="Q3541" s="11" t="s">
        <v>8315</v>
      </c>
      <c r="R3541" t="s">
        <v>8316</v>
      </c>
      <c r="S3541" s="15">
        <f t="shared" si="277"/>
        <v>42037.791238425925</v>
      </c>
      <c r="T3541" s="15">
        <f t="shared" si="278"/>
        <v>42067.791238425925</v>
      </c>
      <c r="U3541">
        <f t="shared" si="279"/>
        <v>2015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3418</v>
      </c>
      <c r="B3544" s="3" t="s">
        <v>3417</v>
      </c>
      <c r="C3544" s="3" t="s">
        <v>7528</v>
      </c>
      <c r="D3544" s="6">
        <v>4000</v>
      </c>
      <c r="E3544" s="8">
        <v>4035</v>
      </c>
      <c r="F3544" t="s">
        <v>8218</v>
      </c>
      <c r="G3544" t="s">
        <v>8223</v>
      </c>
      <c r="H3544" t="s">
        <v>8245</v>
      </c>
      <c r="I3544">
        <v>1400875307</v>
      </c>
      <c r="J3544">
        <v>1398283307</v>
      </c>
      <c r="K3544" t="b">
        <v>0</v>
      </c>
      <c r="L3544">
        <v>56</v>
      </c>
      <c r="M3544" t="b">
        <v>1</v>
      </c>
      <c r="N3544" t="s">
        <v>8269</v>
      </c>
      <c r="O3544">
        <f t="shared" si="275"/>
        <v>101</v>
      </c>
      <c r="P3544">
        <f t="shared" si="276"/>
        <v>72.05</v>
      </c>
      <c r="Q3544" s="11" t="s">
        <v>8315</v>
      </c>
      <c r="R3544" t="s">
        <v>8316</v>
      </c>
      <c r="S3544" s="15">
        <f t="shared" si="277"/>
        <v>41752.83457175926</v>
      </c>
      <c r="T3544" s="15">
        <f t="shared" si="278"/>
        <v>41782.83457175926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8" x14ac:dyDescent="0.2">
      <c r="A3546">
        <v>3417</v>
      </c>
      <c r="B3546" s="3" t="s">
        <v>3416</v>
      </c>
      <c r="C3546" s="3" t="s">
        <v>7527</v>
      </c>
      <c r="D3546" s="6">
        <v>1700</v>
      </c>
      <c r="E3546" s="8">
        <v>1700.01</v>
      </c>
      <c r="F3546" t="s">
        <v>8218</v>
      </c>
      <c r="G3546" t="s">
        <v>8223</v>
      </c>
      <c r="H3546" t="s">
        <v>8245</v>
      </c>
      <c r="I3546">
        <v>1414284180</v>
      </c>
      <c r="J3546">
        <v>1410558948</v>
      </c>
      <c r="K3546" t="b">
        <v>0</v>
      </c>
      <c r="L3546">
        <v>45</v>
      </c>
      <c r="M3546" t="b">
        <v>1</v>
      </c>
      <c r="N3546" t="s">
        <v>8269</v>
      </c>
      <c r="O3546">
        <f t="shared" si="275"/>
        <v>100</v>
      </c>
      <c r="P3546">
        <f t="shared" si="276"/>
        <v>37.78</v>
      </c>
      <c r="Q3546" s="11" t="s">
        <v>8315</v>
      </c>
      <c r="R3546" t="s">
        <v>8316</v>
      </c>
      <c r="S3546" s="15">
        <f t="shared" si="277"/>
        <v>41894.91375</v>
      </c>
      <c r="T3546" s="15">
        <f t="shared" si="278"/>
        <v>41938.029861111114</v>
      </c>
      <c r="U3546">
        <f t="shared" si="279"/>
        <v>2014</v>
      </c>
    </row>
    <row r="3547" spans="1:21" ht="32" x14ac:dyDescent="0.2">
      <c r="A3547">
        <v>3415</v>
      </c>
      <c r="B3547" s="3" t="s">
        <v>3414</v>
      </c>
      <c r="C3547" s="3" t="s">
        <v>7525</v>
      </c>
      <c r="D3547" s="6">
        <v>200</v>
      </c>
      <c r="E3547" s="8">
        <v>200</v>
      </c>
      <c r="F3547" t="s">
        <v>8218</v>
      </c>
      <c r="G3547" t="s">
        <v>8223</v>
      </c>
      <c r="H3547" t="s">
        <v>8245</v>
      </c>
      <c r="I3547">
        <v>1460935800</v>
      </c>
      <c r="J3547">
        <v>1459999656</v>
      </c>
      <c r="K3547" t="b">
        <v>0</v>
      </c>
      <c r="L3547">
        <v>9</v>
      </c>
      <c r="M3547" t="b">
        <v>1</v>
      </c>
      <c r="N3547" t="s">
        <v>8269</v>
      </c>
      <c r="O3547">
        <f t="shared" si="275"/>
        <v>100</v>
      </c>
      <c r="P3547">
        <f t="shared" si="276"/>
        <v>22.22</v>
      </c>
      <c r="Q3547" s="11" t="s">
        <v>8315</v>
      </c>
      <c r="R3547" t="s">
        <v>8316</v>
      </c>
      <c r="S3547" s="15">
        <f t="shared" si="277"/>
        <v>42467.144166666665</v>
      </c>
      <c r="T3547" s="15">
        <f t="shared" si="278"/>
        <v>42477.979166666672</v>
      </c>
      <c r="U3547">
        <f t="shared" si="279"/>
        <v>2016</v>
      </c>
    </row>
    <row r="3548" spans="1:21" ht="48" x14ac:dyDescent="0.2">
      <c r="A3548">
        <v>3414</v>
      </c>
      <c r="B3548" s="3" t="s">
        <v>3413</v>
      </c>
      <c r="C3548" s="3" t="s">
        <v>7524</v>
      </c>
      <c r="D3548" s="6">
        <v>3000</v>
      </c>
      <c r="E3548" s="8">
        <v>3105</v>
      </c>
      <c r="F3548" t="s">
        <v>8218</v>
      </c>
      <c r="G3548" t="s">
        <v>8223</v>
      </c>
      <c r="H3548" t="s">
        <v>8245</v>
      </c>
      <c r="I3548">
        <v>1480579140</v>
      </c>
      <c r="J3548">
        <v>1478030325</v>
      </c>
      <c r="K3548" t="b">
        <v>0</v>
      </c>
      <c r="L3548">
        <v>44</v>
      </c>
      <c r="M3548" t="b">
        <v>1</v>
      </c>
      <c r="N3548" t="s">
        <v>8269</v>
      </c>
      <c r="O3548">
        <f t="shared" si="275"/>
        <v>104</v>
      </c>
      <c r="P3548">
        <f t="shared" si="276"/>
        <v>70.569999999999993</v>
      </c>
      <c r="Q3548" s="11" t="s">
        <v>8315</v>
      </c>
      <c r="R3548" t="s">
        <v>8316</v>
      </c>
      <c r="S3548" s="15">
        <f t="shared" si="277"/>
        <v>42675.832465277781</v>
      </c>
      <c r="T3548" s="15">
        <f t="shared" si="278"/>
        <v>42705.332638888889</v>
      </c>
      <c r="U3548">
        <f t="shared" si="279"/>
        <v>2016</v>
      </c>
    </row>
    <row r="3549" spans="1:21" ht="48" x14ac:dyDescent="0.2">
      <c r="A3549">
        <v>3413</v>
      </c>
      <c r="B3549" s="3" t="s">
        <v>3412</v>
      </c>
      <c r="C3549" s="3" t="s">
        <v>7523</v>
      </c>
      <c r="D3549" s="6">
        <v>500</v>
      </c>
      <c r="E3549" s="8">
        <v>650</v>
      </c>
      <c r="F3549" t="s">
        <v>8218</v>
      </c>
      <c r="G3549" t="s">
        <v>8223</v>
      </c>
      <c r="H3549" t="s">
        <v>8245</v>
      </c>
      <c r="I3549">
        <v>1425099540</v>
      </c>
      <c r="J3549">
        <v>1424280938</v>
      </c>
      <c r="K3549" t="b">
        <v>0</v>
      </c>
      <c r="L3549">
        <v>14</v>
      </c>
      <c r="M3549" t="b">
        <v>1</v>
      </c>
      <c r="N3549" t="s">
        <v>8269</v>
      </c>
      <c r="O3549">
        <f t="shared" si="275"/>
        <v>130</v>
      </c>
      <c r="P3549">
        <f t="shared" si="276"/>
        <v>46.43</v>
      </c>
      <c r="Q3549" s="11" t="s">
        <v>8315</v>
      </c>
      <c r="R3549" t="s">
        <v>8316</v>
      </c>
      <c r="S3549" s="15">
        <f t="shared" si="277"/>
        <v>42053.733078703706</v>
      </c>
      <c r="T3549" s="15">
        <f t="shared" si="278"/>
        <v>42063.207638888889</v>
      </c>
      <c r="U3549">
        <f t="shared" si="279"/>
        <v>2015</v>
      </c>
    </row>
    <row r="3550" spans="1:21" ht="48" x14ac:dyDescent="0.2">
      <c r="A3550">
        <v>3411</v>
      </c>
      <c r="B3550" s="3" t="s">
        <v>3410</v>
      </c>
      <c r="C3550" s="3" t="s">
        <v>7521</v>
      </c>
      <c r="D3550" s="6">
        <v>15000</v>
      </c>
      <c r="E3550" s="8">
        <v>15535</v>
      </c>
      <c r="F3550" t="s">
        <v>8218</v>
      </c>
      <c r="G3550" t="s">
        <v>8223</v>
      </c>
      <c r="H3550" t="s">
        <v>8245</v>
      </c>
      <c r="I3550">
        <v>1444264372</v>
      </c>
      <c r="J3550">
        <v>1442536372</v>
      </c>
      <c r="K3550" t="b">
        <v>0</v>
      </c>
      <c r="L3550">
        <v>78</v>
      </c>
      <c r="M3550" t="b">
        <v>1</v>
      </c>
      <c r="N3550" t="s">
        <v>8269</v>
      </c>
      <c r="O3550">
        <f t="shared" si="275"/>
        <v>104</v>
      </c>
      <c r="P3550">
        <f t="shared" si="276"/>
        <v>199.17</v>
      </c>
      <c r="Q3550" s="11" t="s">
        <v>8315</v>
      </c>
      <c r="R3550" t="s">
        <v>8316</v>
      </c>
      <c r="S3550" s="15">
        <f t="shared" si="277"/>
        <v>42265.022824074069</v>
      </c>
      <c r="T3550" s="15">
        <f t="shared" si="278"/>
        <v>42285.022824074069</v>
      </c>
      <c r="U3550">
        <f t="shared" si="279"/>
        <v>2015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3410</v>
      </c>
      <c r="B3553" s="3" t="s">
        <v>3409</v>
      </c>
      <c r="C3553" s="3" t="s">
        <v>7520</v>
      </c>
      <c r="D3553" s="6">
        <v>3000</v>
      </c>
      <c r="E3553" s="8">
        <v>3255</v>
      </c>
      <c r="F3553" t="s">
        <v>8218</v>
      </c>
      <c r="G3553" t="s">
        <v>8223</v>
      </c>
      <c r="H3553" t="s">
        <v>8245</v>
      </c>
      <c r="I3553">
        <v>1465196400</v>
      </c>
      <c r="J3553">
        <v>1462841990</v>
      </c>
      <c r="K3553" t="b">
        <v>0</v>
      </c>
      <c r="L3553">
        <v>40</v>
      </c>
      <c r="M3553" t="b">
        <v>1</v>
      </c>
      <c r="N3553" t="s">
        <v>8269</v>
      </c>
      <c r="O3553">
        <f t="shared" si="275"/>
        <v>109</v>
      </c>
      <c r="P3553">
        <f t="shared" si="276"/>
        <v>81.38</v>
      </c>
      <c r="Q3553" s="11" t="s">
        <v>8315</v>
      </c>
      <c r="R3553" t="s">
        <v>8316</v>
      </c>
      <c r="S3553" s="15">
        <f t="shared" si="277"/>
        <v>42500.041550925926</v>
      </c>
      <c r="T3553" s="15">
        <f t="shared" si="278"/>
        <v>42527.291666666672</v>
      </c>
      <c r="U3553">
        <f t="shared" si="279"/>
        <v>2016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ref="O3554:O3617" si="280">ROUND(E3554/D3554*100,0)</f>
        <v>100</v>
      </c>
      <c r="P3554">
        <f t="shared" ref="P3554:P3617" si="281">IFERROR(ROUND(E3554/L3554,2),0)</f>
        <v>38.65</v>
      </c>
      <c r="Q3554" s="11" t="s">
        <v>8315</v>
      </c>
      <c r="R3554" t="s">
        <v>8316</v>
      </c>
      <c r="S3554" s="15">
        <f t="shared" ref="S3554:S3617" si="282">(((J3554/60)/60)/24)+DATE(1970,1,1)</f>
        <v>41788.587083333332</v>
      </c>
      <c r="T3554" s="15">
        <f t="shared" ref="T3554:T3617" si="283">(((I3554/60)/60)/24)+DATE(1970,1,1)</f>
        <v>41818.587083333332</v>
      </c>
      <c r="U3554">
        <f t="shared" ref="U3554:U3617" si="284">YEAR(S:S)</f>
        <v>2014</v>
      </c>
    </row>
    <row r="3555" spans="1:21" ht="48" x14ac:dyDescent="0.2">
      <c r="A3555">
        <v>3408</v>
      </c>
      <c r="B3555" s="3" t="s">
        <v>3407</v>
      </c>
      <c r="C3555" s="3" t="s">
        <v>7518</v>
      </c>
      <c r="D3555" s="6">
        <v>500</v>
      </c>
      <c r="E3555" s="8">
        <v>1055</v>
      </c>
      <c r="F3555" t="s">
        <v>8218</v>
      </c>
      <c r="G3555" t="s">
        <v>8223</v>
      </c>
      <c r="H3555" t="s">
        <v>8245</v>
      </c>
      <c r="I3555">
        <v>1405727304</v>
      </c>
      <c r="J3555">
        <v>1403135304</v>
      </c>
      <c r="K3555" t="b">
        <v>0</v>
      </c>
      <c r="L3555">
        <v>18</v>
      </c>
      <c r="M3555" t="b">
        <v>1</v>
      </c>
      <c r="N3555" t="s">
        <v>8269</v>
      </c>
      <c r="O3555">
        <f t="shared" si="280"/>
        <v>211</v>
      </c>
      <c r="P3555">
        <f t="shared" si="281"/>
        <v>58.61</v>
      </c>
      <c r="Q3555" s="11" t="s">
        <v>8315</v>
      </c>
      <c r="R3555" t="s">
        <v>8316</v>
      </c>
      <c r="S3555" s="15">
        <f t="shared" si="282"/>
        <v>41808.991944444446</v>
      </c>
      <c r="T3555" s="15">
        <f t="shared" si="283"/>
        <v>41838.991944444446</v>
      </c>
      <c r="U3555">
        <f t="shared" si="284"/>
        <v>2014</v>
      </c>
    </row>
    <row r="3556" spans="1:21" ht="32" x14ac:dyDescent="0.2">
      <c r="A3556">
        <v>3406</v>
      </c>
      <c r="B3556" s="3" t="s">
        <v>3405</v>
      </c>
      <c r="C3556" s="3" t="s">
        <v>7516</v>
      </c>
      <c r="D3556" s="6">
        <v>10000</v>
      </c>
      <c r="E3556" s="8">
        <v>10031</v>
      </c>
      <c r="F3556" t="s">
        <v>8218</v>
      </c>
      <c r="G3556" t="s">
        <v>8223</v>
      </c>
      <c r="H3556" t="s">
        <v>8245</v>
      </c>
      <c r="I3556">
        <v>1405511376</v>
      </c>
      <c r="J3556">
        <v>1401623376</v>
      </c>
      <c r="K3556" t="b">
        <v>0</v>
      </c>
      <c r="L3556">
        <v>91</v>
      </c>
      <c r="M3556" t="b">
        <v>1</v>
      </c>
      <c r="N3556" t="s">
        <v>8269</v>
      </c>
      <c r="O3556">
        <f t="shared" si="280"/>
        <v>100</v>
      </c>
      <c r="P3556">
        <f t="shared" si="281"/>
        <v>110.23</v>
      </c>
      <c r="Q3556" s="11" t="s">
        <v>8315</v>
      </c>
      <c r="R3556" t="s">
        <v>8316</v>
      </c>
      <c r="S3556" s="15">
        <f t="shared" si="282"/>
        <v>41791.492777777778</v>
      </c>
      <c r="T3556" s="15">
        <f t="shared" si="283"/>
        <v>41836.492777777778</v>
      </c>
      <c r="U3556">
        <f t="shared" si="284"/>
        <v>2014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0"/>
        <v>100</v>
      </c>
      <c r="P3557">
        <f t="shared" si="281"/>
        <v>171.43</v>
      </c>
      <c r="Q3557" s="11" t="s">
        <v>8315</v>
      </c>
      <c r="R3557" t="s">
        <v>8316</v>
      </c>
      <c r="S3557" s="15">
        <f t="shared" si="282"/>
        <v>42661.442060185189</v>
      </c>
      <c r="T3557" s="15">
        <f t="shared" si="283"/>
        <v>42691.483726851846</v>
      </c>
      <c r="U3557">
        <f t="shared" si="284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0"/>
        <v>100</v>
      </c>
      <c r="P3558">
        <f t="shared" si="281"/>
        <v>110.5</v>
      </c>
      <c r="Q3558" s="11" t="s">
        <v>8315</v>
      </c>
      <c r="R3558" t="s">
        <v>8316</v>
      </c>
      <c r="S3558" s="15">
        <f t="shared" si="282"/>
        <v>41808.649583333332</v>
      </c>
      <c r="T3558" s="15">
        <f t="shared" si="283"/>
        <v>41868.649583333332</v>
      </c>
      <c r="U3558">
        <f t="shared" si="284"/>
        <v>2014</v>
      </c>
    </row>
    <row r="3559" spans="1:21" ht="48" x14ac:dyDescent="0.2">
      <c r="A3559">
        <v>3404</v>
      </c>
      <c r="B3559" s="3" t="s">
        <v>3403</v>
      </c>
      <c r="C3559" s="3" t="s">
        <v>7514</v>
      </c>
      <c r="D3559" s="6">
        <v>500</v>
      </c>
      <c r="E3559" s="8">
        <v>610</v>
      </c>
      <c r="F3559" t="s">
        <v>8218</v>
      </c>
      <c r="G3559" t="s">
        <v>8223</v>
      </c>
      <c r="H3559" t="s">
        <v>8245</v>
      </c>
      <c r="I3559">
        <v>1434542702</v>
      </c>
      <c r="J3559">
        <v>1432814702</v>
      </c>
      <c r="K3559" t="b">
        <v>0</v>
      </c>
      <c r="L3559">
        <v>3</v>
      </c>
      <c r="M3559" t="b">
        <v>1</v>
      </c>
      <c r="N3559" t="s">
        <v>8269</v>
      </c>
      <c r="O3559">
        <f t="shared" si="280"/>
        <v>122</v>
      </c>
      <c r="P3559">
        <f t="shared" si="281"/>
        <v>203.33</v>
      </c>
      <c r="Q3559" s="11" t="s">
        <v>8315</v>
      </c>
      <c r="R3559" t="s">
        <v>8316</v>
      </c>
      <c r="S3559" s="15">
        <f t="shared" si="282"/>
        <v>42152.503495370373</v>
      </c>
      <c r="T3559" s="15">
        <f t="shared" si="283"/>
        <v>42172.503495370373</v>
      </c>
      <c r="U3559">
        <f t="shared" si="284"/>
        <v>2015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0"/>
        <v>144</v>
      </c>
      <c r="P3560">
        <f t="shared" si="281"/>
        <v>22.91</v>
      </c>
      <c r="Q3560" s="11" t="s">
        <v>8315</v>
      </c>
      <c r="R3560" t="s">
        <v>8316</v>
      </c>
      <c r="S3560" s="15">
        <f t="shared" si="282"/>
        <v>42139.816840277781</v>
      </c>
      <c r="T3560" s="15">
        <f t="shared" si="283"/>
        <v>42181.875</v>
      </c>
      <c r="U3560">
        <f t="shared" si="284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0"/>
        <v>104</v>
      </c>
      <c r="P3561">
        <f t="shared" si="281"/>
        <v>43.13</v>
      </c>
      <c r="Q3561" s="11" t="s">
        <v>8315</v>
      </c>
      <c r="R3561" t="s">
        <v>8316</v>
      </c>
      <c r="S3561" s="15">
        <f t="shared" si="282"/>
        <v>42194.096157407403</v>
      </c>
      <c r="T3561" s="15">
        <f t="shared" si="283"/>
        <v>42216.373611111107</v>
      </c>
      <c r="U3561">
        <f t="shared" si="284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0"/>
        <v>108</v>
      </c>
      <c r="P3562">
        <f t="shared" si="281"/>
        <v>46.89</v>
      </c>
      <c r="Q3562" s="11" t="s">
        <v>8315</v>
      </c>
      <c r="R3562" t="s">
        <v>8316</v>
      </c>
      <c r="S3562" s="15">
        <f t="shared" si="282"/>
        <v>42115.889652777783</v>
      </c>
      <c r="T3562" s="15">
        <f t="shared" si="283"/>
        <v>42151.114583333328</v>
      </c>
      <c r="U3562">
        <f t="shared" si="284"/>
        <v>2015</v>
      </c>
    </row>
    <row r="3563" spans="1:21" ht="48" x14ac:dyDescent="0.2">
      <c r="A3563">
        <v>3402</v>
      </c>
      <c r="B3563" s="3" t="s">
        <v>3401</v>
      </c>
      <c r="C3563" s="3" t="s">
        <v>7512</v>
      </c>
      <c r="D3563" s="6">
        <v>15000</v>
      </c>
      <c r="E3563" s="8">
        <v>16465</v>
      </c>
      <c r="F3563" t="s">
        <v>8218</v>
      </c>
      <c r="G3563" t="s">
        <v>8223</v>
      </c>
      <c r="H3563" t="s">
        <v>8245</v>
      </c>
      <c r="I3563">
        <v>1447295460</v>
      </c>
      <c r="J3563">
        <v>1444747843</v>
      </c>
      <c r="K3563" t="b">
        <v>0</v>
      </c>
      <c r="L3563">
        <v>165</v>
      </c>
      <c r="M3563" t="b">
        <v>1</v>
      </c>
      <c r="N3563" t="s">
        <v>8269</v>
      </c>
      <c r="O3563">
        <f t="shared" si="280"/>
        <v>110</v>
      </c>
      <c r="P3563">
        <f t="shared" si="281"/>
        <v>99.79</v>
      </c>
      <c r="Q3563" s="11" t="s">
        <v>8315</v>
      </c>
      <c r="R3563" t="s">
        <v>8316</v>
      </c>
      <c r="S3563" s="15">
        <f t="shared" si="282"/>
        <v>42290.61855324074</v>
      </c>
      <c r="T3563" s="15">
        <f t="shared" si="283"/>
        <v>42320.104861111111</v>
      </c>
      <c r="U3563">
        <f t="shared" si="284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0"/>
        <v>149</v>
      </c>
      <c r="P3564">
        <f t="shared" si="281"/>
        <v>15.13</v>
      </c>
      <c r="Q3564" s="11" t="s">
        <v>8315</v>
      </c>
      <c r="R3564" t="s">
        <v>8316</v>
      </c>
      <c r="S3564" s="15">
        <f t="shared" si="282"/>
        <v>42433.761886574073</v>
      </c>
      <c r="T3564" s="15">
        <f t="shared" si="283"/>
        <v>42442.916666666672</v>
      </c>
      <c r="U3564">
        <f t="shared" si="284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0"/>
        <v>105</v>
      </c>
      <c r="P3565">
        <f t="shared" si="281"/>
        <v>21.1</v>
      </c>
      <c r="Q3565" s="11" t="s">
        <v>8315</v>
      </c>
      <c r="R3565" t="s">
        <v>8316</v>
      </c>
      <c r="S3565" s="15">
        <f t="shared" si="282"/>
        <v>42555.671944444446</v>
      </c>
      <c r="T3565" s="15">
        <f t="shared" si="283"/>
        <v>42583.791666666672</v>
      </c>
      <c r="U3565">
        <f t="shared" si="284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0"/>
        <v>101</v>
      </c>
      <c r="P3566">
        <f t="shared" si="281"/>
        <v>59.12</v>
      </c>
      <c r="Q3566" s="11" t="s">
        <v>8315</v>
      </c>
      <c r="R3566" t="s">
        <v>8316</v>
      </c>
      <c r="S3566" s="15">
        <f t="shared" si="282"/>
        <v>42236.623252314821</v>
      </c>
      <c r="T3566" s="15">
        <f t="shared" si="283"/>
        <v>42282.666666666672</v>
      </c>
      <c r="U3566">
        <f t="shared" si="284"/>
        <v>2015</v>
      </c>
    </row>
    <row r="3567" spans="1:21" ht="48" x14ac:dyDescent="0.2">
      <c r="A3567">
        <v>3400</v>
      </c>
      <c r="B3567" s="3" t="s">
        <v>3399</v>
      </c>
      <c r="C3567" s="3" t="s">
        <v>7510</v>
      </c>
      <c r="D3567" s="6">
        <v>10000</v>
      </c>
      <c r="E3567" s="8">
        <v>10041</v>
      </c>
      <c r="F3567" t="s">
        <v>8218</v>
      </c>
      <c r="G3567" t="s">
        <v>8223</v>
      </c>
      <c r="H3567" t="s">
        <v>8245</v>
      </c>
      <c r="I3567">
        <v>1409266414</v>
      </c>
      <c r="J3567">
        <v>1405378414</v>
      </c>
      <c r="K3567" t="b">
        <v>0</v>
      </c>
      <c r="L3567">
        <v>85</v>
      </c>
      <c r="M3567" t="b">
        <v>1</v>
      </c>
      <c r="N3567" t="s">
        <v>8269</v>
      </c>
      <c r="O3567">
        <f t="shared" si="280"/>
        <v>100</v>
      </c>
      <c r="P3567">
        <f t="shared" si="281"/>
        <v>118.13</v>
      </c>
      <c r="Q3567" s="11" t="s">
        <v>8315</v>
      </c>
      <c r="R3567" t="s">
        <v>8316</v>
      </c>
      <c r="S3567" s="15">
        <f t="shared" si="282"/>
        <v>41834.953865740739</v>
      </c>
      <c r="T3567" s="15">
        <f t="shared" si="283"/>
        <v>41879.953865740739</v>
      </c>
      <c r="U3567">
        <f t="shared" si="284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0"/>
        <v>105</v>
      </c>
      <c r="P3568">
        <f t="shared" si="281"/>
        <v>55.13</v>
      </c>
      <c r="Q3568" s="11" t="s">
        <v>8315</v>
      </c>
      <c r="R3568" t="s">
        <v>8316</v>
      </c>
      <c r="S3568" s="15">
        <f t="shared" si="282"/>
        <v>41997.507905092592</v>
      </c>
      <c r="T3568" s="15">
        <f t="shared" si="283"/>
        <v>42027.507905092592</v>
      </c>
      <c r="U3568">
        <f t="shared" si="284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0"/>
        <v>109</v>
      </c>
      <c r="P3569">
        <f t="shared" si="281"/>
        <v>26.54</v>
      </c>
      <c r="Q3569" s="11" t="s">
        <v>8315</v>
      </c>
      <c r="R3569" t="s">
        <v>8316</v>
      </c>
      <c r="S3569" s="15">
        <f t="shared" si="282"/>
        <v>42135.810694444444</v>
      </c>
      <c r="T3569" s="15">
        <f t="shared" si="283"/>
        <v>42165.810694444444</v>
      </c>
      <c r="U3569">
        <f t="shared" si="284"/>
        <v>2015</v>
      </c>
    </row>
    <row r="3570" spans="1:21" ht="48" x14ac:dyDescent="0.2">
      <c r="A3570">
        <v>3398</v>
      </c>
      <c r="B3570" s="3" t="s">
        <v>3397</v>
      </c>
      <c r="C3570" s="3" t="s">
        <v>7508</v>
      </c>
      <c r="D3570" s="6">
        <v>4000</v>
      </c>
      <c r="E3570" s="8">
        <v>4443</v>
      </c>
      <c r="F3570" t="s">
        <v>8218</v>
      </c>
      <c r="G3570" t="s">
        <v>8223</v>
      </c>
      <c r="H3570" t="s">
        <v>8245</v>
      </c>
      <c r="I3570">
        <v>1416589200</v>
      </c>
      <c r="J3570">
        <v>1414605776</v>
      </c>
      <c r="K3570" t="b">
        <v>0</v>
      </c>
      <c r="L3570">
        <v>65</v>
      </c>
      <c r="M3570" t="b">
        <v>1</v>
      </c>
      <c r="N3570" t="s">
        <v>8269</v>
      </c>
      <c r="O3570">
        <f t="shared" si="280"/>
        <v>111</v>
      </c>
      <c r="P3570">
        <f t="shared" si="281"/>
        <v>68.349999999999994</v>
      </c>
      <c r="Q3570" s="11" t="s">
        <v>8315</v>
      </c>
      <c r="R3570" t="s">
        <v>8316</v>
      </c>
      <c r="S3570" s="15">
        <f t="shared" si="282"/>
        <v>41941.75203703704</v>
      </c>
      <c r="T3570" s="15">
        <f t="shared" si="283"/>
        <v>41964.708333333328</v>
      </c>
      <c r="U3570">
        <f t="shared" si="284"/>
        <v>2014</v>
      </c>
    </row>
    <row r="3571" spans="1:21" ht="48" x14ac:dyDescent="0.2">
      <c r="A3571">
        <v>3396</v>
      </c>
      <c r="B3571" s="3" t="s">
        <v>3395</v>
      </c>
      <c r="C3571" s="3" t="s">
        <v>7506</v>
      </c>
      <c r="D3571" s="6">
        <v>1500</v>
      </c>
      <c r="E3571" s="8">
        <v>1565</v>
      </c>
      <c r="F3571" t="s">
        <v>8218</v>
      </c>
      <c r="G3571" t="s">
        <v>8223</v>
      </c>
      <c r="H3571" t="s">
        <v>8245</v>
      </c>
      <c r="I3571">
        <v>1401595140</v>
      </c>
      <c r="J3571">
        <v>1399286589</v>
      </c>
      <c r="K3571" t="b">
        <v>0</v>
      </c>
      <c r="L3571">
        <v>28</v>
      </c>
      <c r="M3571" t="b">
        <v>1</v>
      </c>
      <c r="N3571" t="s">
        <v>8269</v>
      </c>
      <c r="O3571">
        <f t="shared" si="280"/>
        <v>104</v>
      </c>
      <c r="P3571">
        <f t="shared" si="281"/>
        <v>55.89</v>
      </c>
      <c r="Q3571" s="11" t="s">
        <v>8315</v>
      </c>
      <c r="R3571" t="s">
        <v>8316</v>
      </c>
      <c r="S3571" s="15">
        <f t="shared" si="282"/>
        <v>41764.44663194444</v>
      </c>
      <c r="T3571" s="15">
        <f t="shared" si="283"/>
        <v>41791.165972222225</v>
      </c>
      <c r="U3571">
        <f t="shared" si="284"/>
        <v>2014</v>
      </c>
    </row>
    <row r="3572" spans="1:21" ht="48" x14ac:dyDescent="0.2">
      <c r="A3572">
        <v>3393</v>
      </c>
      <c r="B3572" s="3" t="s">
        <v>3392</v>
      </c>
      <c r="C3572" s="3" t="s">
        <v>7503</v>
      </c>
      <c r="D3572" s="6">
        <v>1500</v>
      </c>
      <c r="E3572" s="8">
        <v>1587</v>
      </c>
      <c r="F3572" t="s">
        <v>8218</v>
      </c>
      <c r="G3572" t="s">
        <v>8223</v>
      </c>
      <c r="H3572" t="s">
        <v>8245</v>
      </c>
      <c r="I3572">
        <v>1415234760</v>
      </c>
      <c r="J3572">
        <v>1413065230</v>
      </c>
      <c r="K3572" t="b">
        <v>0</v>
      </c>
      <c r="L3572">
        <v>44</v>
      </c>
      <c r="M3572" t="b">
        <v>1</v>
      </c>
      <c r="N3572" t="s">
        <v>8269</v>
      </c>
      <c r="O3572">
        <f t="shared" si="280"/>
        <v>106</v>
      </c>
      <c r="P3572">
        <f t="shared" si="281"/>
        <v>36.07</v>
      </c>
      <c r="Q3572" s="11" t="s">
        <v>8315</v>
      </c>
      <c r="R3572" t="s">
        <v>8316</v>
      </c>
      <c r="S3572" s="15">
        <f t="shared" si="282"/>
        <v>41923.921643518523</v>
      </c>
      <c r="T3572" s="15">
        <f t="shared" si="283"/>
        <v>41949.031944444447</v>
      </c>
      <c r="U3572">
        <f t="shared" si="284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0"/>
        <v>122</v>
      </c>
      <c r="P3573">
        <f t="shared" si="281"/>
        <v>73.239999999999995</v>
      </c>
      <c r="Q3573" s="11" t="s">
        <v>8315</v>
      </c>
      <c r="R3573" t="s">
        <v>8316</v>
      </c>
      <c r="S3573" s="15">
        <f t="shared" si="282"/>
        <v>41912.858946759261</v>
      </c>
      <c r="T3573" s="15">
        <f t="shared" si="283"/>
        <v>41942.858946759261</v>
      </c>
      <c r="U3573">
        <f t="shared" si="284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0"/>
        <v>100</v>
      </c>
      <c r="P3574">
        <f t="shared" si="281"/>
        <v>55.56</v>
      </c>
      <c r="Q3574" s="11" t="s">
        <v>8315</v>
      </c>
      <c r="R3574" t="s">
        <v>8316</v>
      </c>
      <c r="S3574" s="15">
        <f t="shared" si="282"/>
        <v>42146.570393518516</v>
      </c>
      <c r="T3574" s="15">
        <f t="shared" si="283"/>
        <v>42176.570393518516</v>
      </c>
      <c r="U3574">
        <f t="shared" si="284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0"/>
        <v>103</v>
      </c>
      <c r="P3575">
        <f t="shared" si="281"/>
        <v>39.54</v>
      </c>
      <c r="Q3575" s="11" t="s">
        <v>8315</v>
      </c>
      <c r="R3575" t="s">
        <v>8316</v>
      </c>
      <c r="S3575" s="15">
        <f t="shared" si="282"/>
        <v>41921.375532407408</v>
      </c>
      <c r="T3575" s="15">
        <f t="shared" si="283"/>
        <v>41951.417199074072</v>
      </c>
      <c r="U3575">
        <f t="shared" si="284"/>
        <v>2014</v>
      </c>
    </row>
    <row r="3576" spans="1:21" ht="48" x14ac:dyDescent="0.2">
      <c r="A3576">
        <v>3391</v>
      </c>
      <c r="B3576" s="3" t="s">
        <v>3390</v>
      </c>
      <c r="C3576" s="3" t="s">
        <v>7501</v>
      </c>
      <c r="D3576" s="6">
        <v>500</v>
      </c>
      <c r="E3576" s="8">
        <v>1115</v>
      </c>
      <c r="F3576" t="s">
        <v>8218</v>
      </c>
      <c r="G3576" t="s">
        <v>8223</v>
      </c>
      <c r="H3576" t="s">
        <v>8245</v>
      </c>
      <c r="I3576">
        <v>1407536880</v>
      </c>
      <c r="J3576">
        <v>1404997548</v>
      </c>
      <c r="K3576" t="b">
        <v>0</v>
      </c>
      <c r="L3576">
        <v>18</v>
      </c>
      <c r="M3576" t="b">
        <v>1</v>
      </c>
      <c r="N3576" t="s">
        <v>8269</v>
      </c>
      <c r="O3576">
        <f t="shared" si="280"/>
        <v>223</v>
      </c>
      <c r="P3576">
        <f t="shared" si="281"/>
        <v>61.94</v>
      </c>
      <c r="Q3576" s="11" t="s">
        <v>8315</v>
      </c>
      <c r="R3576" t="s">
        <v>8316</v>
      </c>
      <c r="S3576" s="15">
        <f t="shared" si="282"/>
        <v>41830.545694444445</v>
      </c>
      <c r="T3576" s="15">
        <f t="shared" si="283"/>
        <v>41859.936111111114</v>
      </c>
      <c r="U3576">
        <f t="shared" si="284"/>
        <v>2014</v>
      </c>
    </row>
    <row r="3577" spans="1:21" ht="48" x14ac:dyDescent="0.2">
      <c r="A3577">
        <v>3390</v>
      </c>
      <c r="B3577" s="3" t="s">
        <v>3389</v>
      </c>
      <c r="C3577" s="3" t="s">
        <v>7500</v>
      </c>
      <c r="D3577" s="6">
        <v>1500</v>
      </c>
      <c r="E3577" s="8">
        <v>1536</v>
      </c>
      <c r="F3577" t="s">
        <v>8218</v>
      </c>
      <c r="G3577" t="s">
        <v>8223</v>
      </c>
      <c r="H3577" t="s">
        <v>8245</v>
      </c>
      <c r="I3577">
        <v>1405017345</v>
      </c>
      <c r="J3577">
        <v>1403721345</v>
      </c>
      <c r="K3577" t="b">
        <v>0</v>
      </c>
      <c r="L3577">
        <v>22</v>
      </c>
      <c r="M3577" t="b">
        <v>1</v>
      </c>
      <c r="N3577" t="s">
        <v>8269</v>
      </c>
      <c r="O3577">
        <f t="shared" si="280"/>
        <v>102</v>
      </c>
      <c r="P3577">
        <f t="shared" si="281"/>
        <v>69.819999999999993</v>
      </c>
      <c r="Q3577" s="11" t="s">
        <v>8315</v>
      </c>
      <c r="R3577" t="s">
        <v>8316</v>
      </c>
      <c r="S3577" s="15">
        <f t="shared" si="282"/>
        <v>41815.774826388886</v>
      </c>
      <c r="T3577" s="15">
        <f t="shared" si="283"/>
        <v>41830.774826388886</v>
      </c>
      <c r="U3577">
        <f t="shared" si="284"/>
        <v>2014</v>
      </c>
    </row>
    <row r="3578" spans="1:21" ht="48" x14ac:dyDescent="0.2">
      <c r="A3578">
        <v>3389</v>
      </c>
      <c r="B3578" s="3" t="s">
        <v>3388</v>
      </c>
      <c r="C3578" s="3" t="s">
        <v>7499</v>
      </c>
      <c r="D3578" s="6">
        <v>10000</v>
      </c>
      <c r="E3578" s="8">
        <v>11450</v>
      </c>
      <c r="F3578" t="s">
        <v>8218</v>
      </c>
      <c r="G3578" t="s">
        <v>8223</v>
      </c>
      <c r="H3578" t="s">
        <v>8245</v>
      </c>
      <c r="I3578">
        <v>1464960682</v>
      </c>
      <c r="J3578">
        <v>1462368682</v>
      </c>
      <c r="K3578" t="b">
        <v>0</v>
      </c>
      <c r="L3578">
        <v>62</v>
      </c>
      <c r="M3578" t="b">
        <v>1</v>
      </c>
      <c r="N3578" t="s">
        <v>8269</v>
      </c>
      <c r="O3578">
        <f t="shared" si="280"/>
        <v>115</v>
      </c>
      <c r="P3578">
        <f t="shared" si="281"/>
        <v>184.68</v>
      </c>
      <c r="Q3578" s="11" t="s">
        <v>8315</v>
      </c>
      <c r="R3578" t="s">
        <v>8316</v>
      </c>
      <c r="S3578" s="15">
        <f t="shared" si="282"/>
        <v>42494.563449074078</v>
      </c>
      <c r="T3578" s="15">
        <f t="shared" si="283"/>
        <v>42524.563449074078</v>
      </c>
      <c r="U3578">
        <f t="shared" si="284"/>
        <v>2016</v>
      </c>
    </row>
    <row r="3579" spans="1:21" ht="48" x14ac:dyDescent="0.2">
      <c r="A3579">
        <v>3387</v>
      </c>
      <c r="B3579" s="3" t="s">
        <v>3386</v>
      </c>
      <c r="C3579" s="3" t="s">
        <v>7497</v>
      </c>
      <c r="D3579" s="6">
        <v>3000</v>
      </c>
      <c r="E3579" s="8">
        <v>3506</v>
      </c>
      <c r="F3579" t="s">
        <v>8218</v>
      </c>
      <c r="G3579" t="s">
        <v>8223</v>
      </c>
      <c r="H3579" t="s">
        <v>8245</v>
      </c>
      <c r="I3579">
        <v>1418581088</v>
      </c>
      <c r="J3579">
        <v>1415125088</v>
      </c>
      <c r="K3579" t="b">
        <v>0</v>
      </c>
      <c r="L3579">
        <v>35</v>
      </c>
      <c r="M3579" t="b">
        <v>1</v>
      </c>
      <c r="N3579" t="s">
        <v>8269</v>
      </c>
      <c r="O3579">
        <f t="shared" si="280"/>
        <v>117</v>
      </c>
      <c r="P3579">
        <f t="shared" si="281"/>
        <v>100.17</v>
      </c>
      <c r="Q3579" s="11" t="s">
        <v>8315</v>
      </c>
      <c r="R3579" t="s">
        <v>8316</v>
      </c>
      <c r="S3579" s="15">
        <f t="shared" si="282"/>
        <v>41947.762592592589</v>
      </c>
      <c r="T3579" s="15">
        <f t="shared" si="283"/>
        <v>41987.762592592597</v>
      </c>
      <c r="U3579">
        <f t="shared" si="284"/>
        <v>2014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0"/>
        <v>100</v>
      </c>
      <c r="P3580">
        <f t="shared" si="281"/>
        <v>40.549999999999997</v>
      </c>
      <c r="Q3580" s="11" t="s">
        <v>8315</v>
      </c>
      <c r="R3580" t="s">
        <v>8316</v>
      </c>
      <c r="S3580" s="15">
        <f t="shared" si="282"/>
        <v>42460.733530092592</v>
      </c>
      <c r="T3580" s="15">
        <f t="shared" si="283"/>
        <v>42490.733530092592</v>
      </c>
      <c r="U3580">
        <f t="shared" si="284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0"/>
        <v>100</v>
      </c>
      <c r="P3581">
        <f t="shared" si="281"/>
        <v>35.71</v>
      </c>
      <c r="Q3581" s="11" t="s">
        <v>8315</v>
      </c>
      <c r="R3581" t="s">
        <v>8316</v>
      </c>
      <c r="S3581" s="15">
        <f t="shared" si="282"/>
        <v>42430.762222222227</v>
      </c>
      <c r="T3581" s="15">
        <f t="shared" si="283"/>
        <v>42460.720555555556</v>
      </c>
      <c r="U3581">
        <f t="shared" si="284"/>
        <v>2016</v>
      </c>
    </row>
    <row r="3582" spans="1:21" ht="48" x14ac:dyDescent="0.2">
      <c r="A3582">
        <v>3386</v>
      </c>
      <c r="B3582" s="3" t="s">
        <v>3385</v>
      </c>
      <c r="C3582" s="3" t="s">
        <v>7496</v>
      </c>
      <c r="D3582" s="6">
        <v>2000</v>
      </c>
      <c r="E3582" s="8">
        <v>2100</v>
      </c>
      <c r="F3582" t="s">
        <v>8218</v>
      </c>
      <c r="G3582" t="s">
        <v>8223</v>
      </c>
      <c r="H3582" t="s">
        <v>8245</v>
      </c>
      <c r="I3582">
        <v>1417620506</v>
      </c>
      <c r="J3582">
        <v>1415028506</v>
      </c>
      <c r="K3582" t="b">
        <v>0</v>
      </c>
      <c r="L3582">
        <v>41</v>
      </c>
      <c r="M3582" t="b">
        <v>1</v>
      </c>
      <c r="N3582" t="s">
        <v>8269</v>
      </c>
      <c r="O3582">
        <f t="shared" si="280"/>
        <v>105</v>
      </c>
      <c r="P3582">
        <f t="shared" si="281"/>
        <v>51.22</v>
      </c>
      <c r="Q3582" s="11" t="s">
        <v>8315</v>
      </c>
      <c r="R3582" t="s">
        <v>8316</v>
      </c>
      <c r="S3582" s="15">
        <f t="shared" si="282"/>
        <v>41946.644745370373</v>
      </c>
      <c r="T3582" s="15">
        <f t="shared" si="283"/>
        <v>41976.644745370373</v>
      </c>
      <c r="U3582">
        <f t="shared" si="284"/>
        <v>2014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>
        <f t="shared" si="281"/>
        <v>33.33</v>
      </c>
      <c r="Q3583" s="11" t="s">
        <v>8315</v>
      </c>
      <c r="R3583" t="s">
        <v>8316</v>
      </c>
      <c r="S3583" s="15">
        <f t="shared" si="282"/>
        <v>41836.471180555556</v>
      </c>
      <c r="T3583" s="15">
        <f t="shared" si="283"/>
        <v>41850.471180555556</v>
      </c>
      <c r="U3583">
        <f t="shared" si="284"/>
        <v>2014</v>
      </c>
    </row>
    <row r="3584" spans="1:21" ht="48" x14ac:dyDescent="0.2">
      <c r="A3584">
        <v>3385</v>
      </c>
      <c r="B3584" s="3" t="s">
        <v>3384</v>
      </c>
      <c r="C3584" s="3" t="s">
        <v>7495</v>
      </c>
      <c r="D3584" s="6">
        <v>2000</v>
      </c>
      <c r="E3584" s="8">
        <v>2000</v>
      </c>
      <c r="F3584" t="s">
        <v>8218</v>
      </c>
      <c r="G3584" t="s">
        <v>8223</v>
      </c>
      <c r="H3584" t="s">
        <v>8245</v>
      </c>
      <c r="I3584">
        <v>1418244552</v>
      </c>
      <c r="J3584">
        <v>1415652552</v>
      </c>
      <c r="K3584" t="b">
        <v>0</v>
      </c>
      <c r="L3584">
        <v>15</v>
      </c>
      <c r="M3584" t="b">
        <v>1</v>
      </c>
      <c r="N3584" t="s">
        <v>8269</v>
      </c>
      <c r="O3584">
        <f t="shared" si="280"/>
        <v>100</v>
      </c>
      <c r="P3584">
        <f t="shared" si="281"/>
        <v>133.33000000000001</v>
      </c>
      <c r="Q3584" s="11" t="s">
        <v>8315</v>
      </c>
      <c r="R3584" t="s">
        <v>8316</v>
      </c>
      <c r="S3584" s="15">
        <f t="shared" si="282"/>
        <v>41953.8675</v>
      </c>
      <c r="T3584" s="15">
        <f t="shared" si="283"/>
        <v>41983.8675</v>
      </c>
      <c r="U3584">
        <f t="shared" si="284"/>
        <v>2014</v>
      </c>
    </row>
    <row r="3585" spans="1:21" ht="48" x14ac:dyDescent="0.2">
      <c r="A3585">
        <v>3384</v>
      </c>
      <c r="B3585" s="3" t="s">
        <v>3383</v>
      </c>
      <c r="C3585" s="3" t="s">
        <v>7494</v>
      </c>
      <c r="D3585" s="6">
        <v>6000</v>
      </c>
      <c r="E3585" s="8">
        <v>6000.66</v>
      </c>
      <c r="F3585" t="s">
        <v>8218</v>
      </c>
      <c r="G3585" t="s">
        <v>8223</v>
      </c>
      <c r="H3585" t="s">
        <v>8245</v>
      </c>
      <c r="I3585">
        <v>1448074800</v>
      </c>
      <c r="J3585">
        <v>1444874768</v>
      </c>
      <c r="K3585" t="b">
        <v>0</v>
      </c>
      <c r="L3585">
        <v>64</v>
      </c>
      <c r="M3585" t="b">
        <v>1</v>
      </c>
      <c r="N3585" t="s">
        <v>8269</v>
      </c>
      <c r="O3585">
        <f t="shared" si="280"/>
        <v>100</v>
      </c>
      <c r="P3585">
        <f t="shared" si="281"/>
        <v>93.76</v>
      </c>
      <c r="Q3585" s="11" t="s">
        <v>8315</v>
      </c>
      <c r="R3585" t="s">
        <v>8316</v>
      </c>
      <c r="S3585" s="15">
        <f t="shared" si="282"/>
        <v>42292.087592592594</v>
      </c>
      <c r="T3585" s="15">
        <f t="shared" si="283"/>
        <v>42329.125</v>
      </c>
      <c r="U3585">
        <f t="shared" si="284"/>
        <v>2015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116</v>
      </c>
      <c r="P3586">
        <f t="shared" si="281"/>
        <v>30.94</v>
      </c>
      <c r="Q3586" s="11" t="s">
        <v>8315</v>
      </c>
      <c r="R3586" t="s">
        <v>8316</v>
      </c>
      <c r="S3586" s="15">
        <f t="shared" si="282"/>
        <v>42168.316481481481</v>
      </c>
      <c r="T3586" s="15">
        <f t="shared" si="283"/>
        <v>42198.316481481481</v>
      </c>
      <c r="U3586">
        <f t="shared" si="284"/>
        <v>2015</v>
      </c>
    </row>
    <row r="3587" spans="1:21" ht="48" x14ac:dyDescent="0.2">
      <c r="A3587">
        <v>3383</v>
      </c>
      <c r="B3587" s="3" t="s">
        <v>3382</v>
      </c>
      <c r="C3587" s="3" t="s">
        <v>7493</v>
      </c>
      <c r="D3587" s="6">
        <v>1750</v>
      </c>
      <c r="E3587" s="8">
        <v>1955</v>
      </c>
      <c r="F3587" t="s">
        <v>8218</v>
      </c>
      <c r="G3587" t="s">
        <v>8223</v>
      </c>
      <c r="H3587" t="s">
        <v>8245</v>
      </c>
      <c r="I3587">
        <v>1466707620</v>
      </c>
      <c r="J3587">
        <v>1464979620</v>
      </c>
      <c r="K3587" t="b">
        <v>0</v>
      </c>
      <c r="L3587">
        <v>30</v>
      </c>
      <c r="M3587" t="b">
        <v>1</v>
      </c>
      <c r="N3587" t="s">
        <v>8269</v>
      </c>
      <c r="O3587">
        <f t="shared" si="280"/>
        <v>112</v>
      </c>
      <c r="P3587">
        <f t="shared" si="281"/>
        <v>65.17</v>
      </c>
      <c r="Q3587" s="11" t="s">
        <v>8315</v>
      </c>
      <c r="R3587" t="s">
        <v>8316</v>
      </c>
      <c r="S3587" s="15">
        <f t="shared" si="282"/>
        <v>42524.782638888893</v>
      </c>
      <c r="T3587" s="15">
        <f t="shared" si="283"/>
        <v>42544.782638888893</v>
      </c>
      <c r="U3587">
        <f t="shared" si="284"/>
        <v>2016</v>
      </c>
    </row>
    <row r="3588" spans="1:21" ht="48" x14ac:dyDescent="0.2">
      <c r="A3588">
        <v>3381</v>
      </c>
      <c r="B3588" s="3" t="s">
        <v>3380</v>
      </c>
      <c r="C3588" s="3" t="s">
        <v>7491</v>
      </c>
      <c r="D3588" s="6">
        <v>4000</v>
      </c>
      <c r="E3588" s="8">
        <v>4090</v>
      </c>
      <c r="F3588" t="s">
        <v>8218</v>
      </c>
      <c r="G3588" t="s">
        <v>8223</v>
      </c>
      <c r="H3588" t="s">
        <v>8245</v>
      </c>
      <c r="I3588">
        <v>1426044383</v>
      </c>
      <c r="J3588">
        <v>1423455983</v>
      </c>
      <c r="K3588" t="b">
        <v>0</v>
      </c>
      <c r="L3588">
        <v>48</v>
      </c>
      <c r="M3588" t="b">
        <v>1</v>
      </c>
      <c r="N3588" t="s">
        <v>8269</v>
      </c>
      <c r="O3588">
        <f t="shared" si="280"/>
        <v>102</v>
      </c>
      <c r="P3588">
        <f t="shared" si="281"/>
        <v>85.21</v>
      </c>
      <c r="Q3588" s="11" t="s">
        <v>8315</v>
      </c>
      <c r="R3588" t="s">
        <v>8316</v>
      </c>
      <c r="S3588" s="15">
        <f t="shared" si="282"/>
        <v>42044.184988425928</v>
      </c>
      <c r="T3588" s="15">
        <f t="shared" si="283"/>
        <v>42074.143321759257</v>
      </c>
      <c r="U3588">
        <f t="shared" si="284"/>
        <v>2015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3380</v>
      </c>
      <c r="B3591" s="3" t="s">
        <v>3379</v>
      </c>
      <c r="C3591" s="3" t="s">
        <v>7490</v>
      </c>
      <c r="D3591" s="6">
        <v>3000</v>
      </c>
      <c r="E3591" s="8">
        <v>3133</v>
      </c>
      <c r="F3591" t="s">
        <v>8218</v>
      </c>
      <c r="G3591" t="s">
        <v>8223</v>
      </c>
      <c r="H3591" t="s">
        <v>8245</v>
      </c>
      <c r="I3591">
        <v>1417305178</v>
      </c>
      <c r="J3591">
        <v>1414277578</v>
      </c>
      <c r="K3591" t="b">
        <v>0</v>
      </c>
      <c r="L3591">
        <v>28</v>
      </c>
      <c r="M3591" t="b">
        <v>1</v>
      </c>
      <c r="N3591" t="s">
        <v>8269</v>
      </c>
      <c r="O3591">
        <f t="shared" si="280"/>
        <v>104</v>
      </c>
      <c r="P3591">
        <f t="shared" si="281"/>
        <v>111.89</v>
      </c>
      <c r="Q3591" s="11" t="s">
        <v>8315</v>
      </c>
      <c r="R3591" t="s">
        <v>8316</v>
      </c>
      <c r="S3591" s="15">
        <f t="shared" si="282"/>
        <v>41937.95344907407</v>
      </c>
      <c r="T3591" s="15">
        <f t="shared" si="283"/>
        <v>41972.995115740734</v>
      </c>
      <c r="U3591">
        <f t="shared" si="284"/>
        <v>2014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3376</v>
      </c>
      <c r="B3593" s="3" t="s">
        <v>3375</v>
      </c>
      <c r="C3593" s="3" t="s">
        <v>7486</v>
      </c>
      <c r="D3593" s="6">
        <v>8000</v>
      </c>
      <c r="E3593" s="8">
        <v>8001</v>
      </c>
      <c r="F3593" t="s">
        <v>8218</v>
      </c>
      <c r="G3593" t="s">
        <v>8223</v>
      </c>
      <c r="H3593" t="s">
        <v>8245</v>
      </c>
      <c r="I3593">
        <v>1429976994</v>
      </c>
      <c r="J3593">
        <v>1424796594</v>
      </c>
      <c r="K3593" t="b">
        <v>0</v>
      </c>
      <c r="L3593">
        <v>19</v>
      </c>
      <c r="M3593" t="b">
        <v>1</v>
      </c>
      <c r="N3593" t="s">
        <v>8269</v>
      </c>
      <c r="O3593">
        <f t="shared" si="280"/>
        <v>100</v>
      </c>
      <c r="P3593">
        <f t="shared" si="281"/>
        <v>421.11</v>
      </c>
      <c r="Q3593" s="11" t="s">
        <v>8315</v>
      </c>
      <c r="R3593" t="s">
        <v>8316</v>
      </c>
      <c r="S3593" s="15">
        <f t="shared" si="282"/>
        <v>42059.701319444444</v>
      </c>
      <c r="T3593" s="15">
        <f t="shared" si="283"/>
        <v>42119.659652777773</v>
      </c>
      <c r="U3593">
        <f t="shared" si="284"/>
        <v>2015</v>
      </c>
    </row>
    <row r="3594" spans="1:21" ht="48" x14ac:dyDescent="0.2">
      <c r="A3594">
        <v>3372</v>
      </c>
      <c r="B3594" s="3" t="s">
        <v>3371</v>
      </c>
      <c r="C3594" s="3" t="s">
        <v>7482</v>
      </c>
      <c r="D3594" s="6">
        <v>1000</v>
      </c>
      <c r="E3594" s="8">
        <v>1035</v>
      </c>
      <c r="F3594" t="s">
        <v>8218</v>
      </c>
      <c r="G3594" t="s">
        <v>8223</v>
      </c>
      <c r="H3594" t="s">
        <v>8245</v>
      </c>
      <c r="I3594">
        <v>1408942740</v>
      </c>
      <c r="J3594">
        <v>1407157756</v>
      </c>
      <c r="K3594" t="b">
        <v>0</v>
      </c>
      <c r="L3594">
        <v>27</v>
      </c>
      <c r="M3594" t="b">
        <v>1</v>
      </c>
      <c r="N3594" t="s">
        <v>8269</v>
      </c>
      <c r="O3594">
        <f t="shared" si="280"/>
        <v>104</v>
      </c>
      <c r="P3594">
        <f t="shared" si="281"/>
        <v>38.33</v>
      </c>
      <c r="Q3594" s="11" t="s">
        <v>8315</v>
      </c>
      <c r="R3594" t="s">
        <v>8316</v>
      </c>
      <c r="S3594" s="15">
        <f t="shared" si="282"/>
        <v>41855.548101851848</v>
      </c>
      <c r="T3594" s="15">
        <f t="shared" si="283"/>
        <v>41876.207638888889</v>
      </c>
      <c r="U3594">
        <f t="shared" si="284"/>
        <v>2014</v>
      </c>
    </row>
    <row r="3595" spans="1:21" ht="32" x14ac:dyDescent="0.2">
      <c r="A3595">
        <v>3371</v>
      </c>
      <c r="B3595" s="3" t="s">
        <v>3370</v>
      </c>
      <c r="C3595" s="3" t="s">
        <v>7481</v>
      </c>
      <c r="D3595" s="6">
        <v>200</v>
      </c>
      <c r="E3595" s="8">
        <v>277</v>
      </c>
      <c r="F3595" t="s">
        <v>8218</v>
      </c>
      <c r="G3595" t="s">
        <v>8223</v>
      </c>
      <c r="H3595" t="s">
        <v>8245</v>
      </c>
      <c r="I3595">
        <v>1449089965</v>
      </c>
      <c r="J3595">
        <v>1446670765</v>
      </c>
      <c r="K3595" t="b">
        <v>0</v>
      </c>
      <c r="L3595">
        <v>9</v>
      </c>
      <c r="M3595" t="b">
        <v>1</v>
      </c>
      <c r="N3595" t="s">
        <v>8269</v>
      </c>
      <c r="O3595">
        <f t="shared" si="280"/>
        <v>139</v>
      </c>
      <c r="P3595">
        <f t="shared" si="281"/>
        <v>30.78</v>
      </c>
      <c r="Q3595" s="11" t="s">
        <v>8315</v>
      </c>
      <c r="R3595" t="s">
        <v>8316</v>
      </c>
      <c r="S3595" s="15">
        <f t="shared" si="282"/>
        <v>42312.874594907407</v>
      </c>
      <c r="T3595" s="15">
        <f t="shared" si="283"/>
        <v>42340.874594907407</v>
      </c>
      <c r="U3595">
        <f t="shared" si="284"/>
        <v>2015</v>
      </c>
    </row>
    <row r="3596" spans="1:21" ht="32" x14ac:dyDescent="0.2">
      <c r="A3596">
        <v>3370</v>
      </c>
      <c r="B3596" s="3" t="s">
        <v>3369</v>
      </c>
      <c r="C3596" s="3" t="s">
        <v>7480</v>
      </c>
      <c r="D3596" s="6">
        <v>1500</v>
      </c>
      <c r="E3596" s="8">
        <v>1766</v>
      </c>
      <c r="F3596" t="s">
        <v>8218</v>
      </c>
      <c r="G3596" t="s">
        <v>8223</v>
      </c>
      <c r="H3596" t="s">
        <v>8245</v>
      </c>
      <c r="I3596">
        <v>1481961600</v>
      </c>
      <c r="J3596">
        <v>1479283285</v>
      </c>
      <c r="K3596" t="b">
        <v>0</v>
      </c>
      <c r="L3596">
        <v>26</v>
      </c>
      <c r="M3596" t="b">
        <v>1</v>
      </c>
      <c r="N3596" t="s">
        <v>8269</v>
      </c>
      <c r="O3596">
        <f t="shared" si="280"/>
        <v>118</v>
      </c>
      <c r="P3596">
        <f t="shared" si="281"/>
        <v>67.92</v>
      </c>
      <c r="Q3596" s="11" t="s">
        <v>8315</v>
      </c>
      <c r="R3596" t="s">
        <v>8316</v>
      </c>
      <c r="S3596" s="15">
        <f t="shared" si="282"/>
        <v>42690.334317129629</v>
      </c>
      <c r="T3596" s="15">
        <f t="shared" si="283"/>
        <v>42721.333333333328</v>
      </c>
      <c r="U3596">
        <f t="shared" si="284"/>
        <v>2016</v>
      </c>
    </row>
    <row r="3597" spans="1:21" ht="48" x14ac:dyDescent="0.2">
      <c r="A3597">
        <v>3368</v>
      </c>
      <c r="B3597" s="3" t="s">
        <v>3367</v>
      </c>
      <c r="C3597" s="3" t="s">
        <v>7478</v>
      </c>
      <c r="D3597" s="6">
        <v>1000</v>
      </c>
      <c r="E3597" s="8">
        <v>1046</v>
      </c>
      <c r="F3597" t="s">
        <v>8218</v>
      </c>
      <c r="G3597" t="s">
        <v>8223</v>
      </c>
      <c r="H3597" t="s">
        <v>8245</v>
      </c>
      <c r="I3597">
        <v>1420088400</v>
      </c>
      <c r="J3597">
        <v>1416977259</v>
      </c>
      <c r="K3597" t="b">
        <v>0</v>
      </c>
      <c r="L3597">
        <v>23</v>
      </c>
      <c r="M3597" t="b">
        <v>1</v>
      </c>
      <c r="N3597" t="s">
        <v>8269</v>
      </c>
      <c r="O3597">
        <f t="shared" si="280"/>
        <v>105</v>
      </c>
      <c r="P3597">
        <f t="shared" si="281"/>
        <v>45.48</v>
      </c>
      <c r="Q3597" s="11" t="s">
        <v>8315</v>
      </c>
      <c r="R3597" t="s">
        <v>8316</v>
      </c>
      <c r="S3597" s="15">
        <f t="shared" si="282"/>
        <v>41969.199756944443</v>
      </c>
      <c r="T3597" s="15">
        <f t="shared" si="283"/>
        <v>42005.208333333328</v>
      </c>
      <c r="U3597">
        <f t="shared" si="284"/>
        <v>2014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48" x14ac:dyDescent="0.2">
      <c r="A3599">
        <v>3366</v>
      </c>
      <c r="B3599" s="3" t="s">
        <v>3365</v>
      </c>
      <c r="C3599" s="3" t="s">
        <v>7476</v>
      </c>
      <c r="D3599" s="6">
        <v>500</v>
      </c>
      <c r="E3599" s="8">
        <v>1105</v>
      </c>
      <c r="F3599" t="s">
        <v>8218</v>
      </c>
      <c r="G3599" t="s">
        <v>8223</v>
      </c>
      <c r="H3599" t="s">
        <v>8245</v>
      </c>
      <c r="I3599">
        <v>1431481037</v>
      </c>
      <c r="J3599">
        <v>1428889037</v>
      </c>
      <c r="K3599" t="b">
        <v>0</v>
      </c>
      <c r="L3599">
        <v>18</v>
      </c>
      <c r="M3599" t="b">
        <v>1</v>
      </c>
      <c r="N3599" t="s">
        <v>8269</v>
      </c>
      <c r="O3599">
        <f t="shared" si="280"/>
        <v>221</v>
      </c>
      <c r="P3599">
        <f t="shared" si="281"/>
        <v>61.39</v>
      </c>
      <c r="Q3599" s="11" t="s">
        <v>8315</v>
      </c>
      <c r="R3599" t="s">
        <v>8316</v>
      </c>
      <c r="S3599" s="15">
        <f t="shared" si="282"/>
        <v>42107.067557870367</v>
      </c>
      <c r="T3599" s="15">
        <f t="shared" si="283"/>
        <v>42137.067557870367</v>
      </c>
      <c r="U3599">
        <f t="shared" si="284"/>
        <v>2015</v>
      </c>
    </row>
    <row r="3600" spans="1:21" ht="48" x14ac:dyDescent="0.2">
      <c r="A3600">
        <v>3365</v>
      </c>
      <c r="B3600" s="3" t="s">
        <v>3364</v>
      </c>
      <c r="C3600" s="3" t="s">
        <v>7475</v>
      </c>
      <c r="D3600" s="6">
        <v>2500</v>
      </c>
      <c r="E3600" s="8">
        <v>2600</v>
      </c>
      <c r="F3600" t="s">
        <v>8218</v>
      </c>
      <c r="G3600" t="s">
        <v>8223</v>
      </c>
      <c r="H3600" t="s">
        <v>8245</v>
      </c>
      <c r="I3600">
        <v>1449973592</v>
      </c>
      <c r="J3600">
        <v>1447381592</v>
      </c>
      <c r="K3600" t="b">
        <v>0</v>
      </c>
      <c r="L3600">
        <v>3</v>
      </c>
      <c r="M3600" t="b">
        <v>1</v>
      </c>
      <c r="N3600" t="s">
        <v>8269</v>
      </c>
      <c r="O3600">
        <f t="shared" si="280"/>
        <v>104</v>
      </c>
      <c r="P3600">
        <f t="shared" si="281"/>
        <v>866.67</v>
      </c>
      <c r="Q3600" s="11" t="s">
        <v>8315</v>
      </c>
      <c r="R3600" t="s">
        <v>8316</v>
      </c>
      <c r="S3600" s="15">
        <f t="shared" si="282"/>
        <v>42321.101759259262</v>
      </c>
      <c r="T3600" s="15">
        <f t="shared" si="283"/>
        <v>42351.101759259262</v>
      </c>
      <c r="U3600">
        <f t="shared" si="284"/>
        <v>2015</v>
      </c>
    </row>
    <row r="3601" spans="1:21" ht="48" x14ac:dyDescent="0.2">
      <c r="A3601">
        <v>3363</v>
      </c>
      <c r="B3601" s="3" t="s">
        <v>3362</v>
      </c>
      <c r="C3601" s="3" t="s">
        <v>7473</v>
      </c>
      <c r="D3601" s="6">
        <v>7750</v>
      </c>
      <c r="E3601" s="8">
        <v>7860</v>
      </c>
      <c r="F3601" t="s">
        <v>8218</v>
      </c>
      <c r="G3601" t="s">
        <v>8223</v>
      </c>
      <c r="H3601" t="s">
        <v>8245</v>
      </c>
      <c r="I3601">
        <v>1408464000</v>
      </c>
      <c r="J3601">
        <v>1406831445</v>
      </c>
      <c r="K3601" t="b">
        <v>0</v>
      </c>
      <c r="L3601">
        <v>26</v>
      </c>
      <c r="M3601" t="b">
        <v>1</v>
      </c>
      <c r="N3601" t="s">
        <v>8269</v>
      </c>
      <c r="O3601">
        <f t="shared" si="280"/>
        <v>101</v>
      </c>
      <c r="P3601">
        <f t="shared" si="281"/>
        <v>302.31</v>
      </c>
      <c r="Q3601" s="11" t="s">
        <v>8315</v>
      </c>
      <c r="R3601" t="s">
        <v>8316</v>
      </c>
      <c r="S3601" s="15">
        <f t="shared" si="282"/>
        <v>41851.771354166667</v>
      </c>
      <c r="T3601" s="15">
        <f t="shared" si="283"/>
        <v>41870.666666666664</v>
      </c>
      <c r="U3601">
        <f t="shared" si="284"/>
        <v>2014</v>
      </c>
    </row>
    <row r="3602" spans="1:21" ht="48" x14ac:dyDescent="0.2">
      <c r="A3602">
        <v>3362</v>
      </c>
      <c r="B3602" s="3" t="s">
        <v>3361</v>
      </c>
      <c r="C3602" s="3" t="s">
        <v>7472</v>
      </c>
      <c r="D3602" s="6">
        <v>500</v>
      </c>
      <c r="E3602" s="8">
        <v>1090</v>
      </c>
      <c r="F3602" t="s">
        <v>8218</v>
      </c>
      <c r="G3602" t="s">
        <v>8223</v>
      </c>
      <c r="H3602" t="s">
        <v>8245</v>
      </c>
      <c r="I3602">
        <v>1425704100</v>
      </c>
      <c r="J3602">
        <v>1424484717</v>
      </c>
      <c r="K3602" t="b">
        <v>0</v>
      </c>
      <c r="L3602">
        <v>20</v>
      </c>
      <c r="M3602" t="b">
        <v>1</v>
      </c>
      <c r="N3602" t="s">
        <v>8269</v>
      </c>
      <c r="O3602">
        <f t="shared" si="280"/>
        <v>218</v>
      </c>
      <c r="P3602">
        <f t="shared" si="281"/>
        <v>54.5</v>
      </c>
      <c r="Q3602" s="11" t="s">
        <v>8315</v>
      </c>
      <c r="R3602" t="s">
        <v>8316</v>
      </c>
      <c r="S3602" s="15">
        <f t="shared" si="282"/>
        <v>42056.091631944444</v>
      </c>
      <c r="T3602" s="15">
        <f t="shared" si="283"/>
        <v>42070.204861111109</v>
      </c>
      <c r="U3602">
        <f t="shared" si="284"/>
        <v>2015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3361</v>
      </c>
      <c r="B3604" s="3" t="s">
        <v>3360</v>
      </c>
      <c r="C3604" s="3" t="s">
        <v>7471</v>
      </c>
      <c r="D3604" s="6">
        <v>5000</v>
      </c>
      <c r="E3604" s="8">
        <v>5673</v>
      </c>
      <c r="F3604" t="s">
        <v>8218</v>
      </c>
      <c r="G3604" t="s">
        <v>8223</v>
      </c>
      <c r="H3604" t="s">
        <v>8245</v>
      </c>
      <c r="I3604">
        <v>1409587140</v>
      </c>
      <c r="J3604">
        <v>1408062990</v>
      </c>
      <c r="K3604" t="b">
        <v>0</v>
      </c>
      <c r="L3604">
        <v>68</v>
      </c>
      <c r="M3604" t="b">
        <v>1</v>
      </c>
      <c r="N3604" t="s">
        <v>8269</v>
      </c>
      <c r="O3604">
        <f t="shared" si="280"/>
        <v>113</v>
      </c>
      <c r="P3604">
        <f t="shared" si="281"/>
        <v>83.43</v>
      </c>
      <c r="Q3604" s="11" t="s">
        <v>8315</v>
      </c>
      <c r="R3604" t="s">
        <v>8316</v>
      </c>
      <c r="S3604" s="15">
        <f t="shared" si="282"/>
        <v>41866.025347222225</v>
      </c>
      <c r="T3604" s="15">
        <f t="shared" si="283"/>
        <v>41883.665972222225</v>
      </c>
      <c r="U3604">
        <f t="shared" si="284"/>
        <v>2014</v>
      </c>
    </row>
    <row r="3605" spans="1:21" ht="32" x14ac:dyDescent="0.2">
      <c r="A3605">
        <v>3359</v>
      </c>
      <c r="B3605" s="3" t="s">
        <v>3358</v>
      </c>
      <c r="C3605" s="3" t="s">
        <v>7469</v>
      </c>
      <c r="D3605" s="6">
        <v>4000</v>
      </c>
      <c r="E3605" s="8">
        <v>4250</v>
      </c>
      <c r="F3605" t="s">
        <v>8218</v>
      </c>
      <c r="G3605" t="s">
        <v>8223</v>
      </c>
      <c r="H3605" t="s">
        <v>8245</v>
      </c>
      <c r="I3605">
        <v>1487985734</v>
      </c>
      <c r="J3605">
        <v>1484097734</v>
      </c>
      <c r="K3605" t="b">
        <v>0</v>
      </c>
      <c r="L3605">
        <v>23</v>
      </c>
      <c r="M3605" t="b">
        <v>1</v>
      </c>
      <c r="N3605" t="s">
        <v>8269</v>
      </c>
      <c r="O3605">
        <f t="shared" si="280"/>
        <v>106</v>
      </c>
      <c r="P3605">
        <f t="shared" si="281"/>
        <v>184.78</v>
      </c>
      <c r="Q3605" s="11" t="s">
        <v>8315</v>
      </c>
      <c r="R3605" t="s">
        <v>8316</v>
      </c>
      <c r="S3605" s="15">
        <f t="shared" si="282"/>
        <v>42746.057106481487</v>
      </c>
      <c r="T3605" s="15">
        <f t="shared" si="283"/>
        <v>42791.057106481487</v>
      </c>
      <c r="U3605">
        <f t="shared" si="284"/>
        <v>2017</v>
      </c>
    </row>
    <row r="3606" spans="1:21" ht="48" x14ac:dyDescent="0.2">
      <c r="A3606">
        <v>3358</v>
      </c>
      <c r="B3606" s="3" t="s">
        <v>3357</v>
      </c>
      <c r="C3606" s="3" t="s">
        <v>7468</v>
      </c>
      <c r="D3606" s="6">
        <v>10000</v>
      </c>
      <c r="E3606" s="8">
        <v>10299</v>
      </c>
      <c r="F3606" t="s">
        <v>8218</v>
      </c>
      <c r="G3606" t="s">
        <v>8223</v>
      </c>
      <c r="H3606" t="s">
        <v>8245</v>
      </c>
      <c r="I3606">
        <v>1416385679</v>
      </c>
      <c r="J3606">
        <v>1413790079</v>
      </c>
      <c r="K3606" t="b">
        <v>0</v>
      </c>
      <c r="L3606">
        <v>162</v>
      </c>
      <c r="M3606" t="b">
        <v>1</v>
      </c>
      <c r="N3606" t="s">
        <v>8269</v>
      </c>
      <c r="O3606">
        <f t="shared" si="280"/>
        <v>103</v>
      </c>
      <c r="P3606">
        <f t="shared" si="281"/>
        <v>63.57</v>
      </c>
      <c r="Q3606" s="11" t="s">
        <v>8315</v>
      </c>
      <c r="R3606" t="s">
        <v>8316</v>
      </c>
      <c r="S3606" s="15">
        <f t="shared" si="282"/>
        <v>41932.311099537037</v>
      </c>
      <c r="T3606" s="15">
        <f t="shared" si="283"/>
        <v>41962.352766203709</v>
      </c>
      <c r="U3606">
        <f t="shared" si="284"/>
        <v>2014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3354</v>
      </c>
      <c r="B3615" s="3" t="s">
        <v>3353</v>
      </c>
      <c r="C3615" s="3" t="s">
        <v>7464</v>
      </c>
      <c r="D3615" s="6">
        <v>3000</v>
      </c>
      <c r="E3615" s="8">
        <v>3058</v>
      </c>
      <c r="F3615" t="s">
        <v>8218</v>
      </c>
      <c r="G3615" t="s">
        <v>8223</v>
      </c>
      <c r="H3615" t="s">
        <v>8245</v>
      </c>
      <c r="I3615">
        <v>1446091260</v>
      </c>
      <c r="J3615">
        <v>1443029206</v>
      </c>
      <c r="K3615" t="b">
        <v>0</v>
      </c>
      <c r="L3615">
        <v>55</v>
      </c>
      <c r="M3615" t="b">
        <v>1</v>
      </c>
      <c r="N3615" t="s">
        <v>8269</v>
      </c>
      <c r="O3615">
        <f t="shared" si="280"/>
        <v>102</v>
      </c>
      <c r="P3615">
        <f t="shared" si="281"/>
        <v>55.6</v>
      </c>
      <c r="Q3615" s="11" t="s">
        <v>8315</v>
      </c>
      <c r="R3615" t="s">
        <v>8316</v>
      </c>
      <c r="S3615" s="15">
        <f t="shared" si="282"/>
        <v>42270.7269212963</v>
      </c>
      <c r="T3615" s="15">
        <f t="shared" si="283"/>
        <v>42306.167361111111</v>
      </c>
      <c r="U3615">
        <f t="shared" si="284"/>
        <v>2015</v>
      </c>
    </row>
    <row r="3616" spans="1:21" ht="48" x14ac:dyDescent="0.2">
      <c r="A3616">
        <v>3349</v>
      </c>
      <c r="B3616" s="3" t="s">
        <v>3348</v>
      </c>
      <c r="C3616" s="3" t="s">
        <v>7459</v>
      </c>
      <c r="D3616" s="6">
        <v>1000</v>
      </c>
      <c r="E3616" s="8">
        <v>1534</v>
      </c>
      <c r="F3616" t="s">
        <v>8218</v>
      </c>
      <c r="G3616" t="s">
        <v>8223</v>
      </c>
      <c r="H3616" t="s">
        <v>8245</v>
      </c>
      <c r="I3616">
        <v>1465837200</v>
      </c>
      <c r="J3616">
        <v>1463971172</v>
      </c>
      <c r="K3616" t="b">
        <v>0</v>
      </c>
      <c r="L3616">
        <v>14</v>
      </c>
      <c r="M3616" t="b">
        <v>1</v>
      </c>
      <c r="N3616" t="s">
        <v>8269</v>
      </c>
      <c r="O3616">
        <f t="shared" si="280"/>
        <v>153</v>
      </c>
      <c r="P3616">
        <f t="shared" si="281"/>
        <v>109.57</v>
      </c>
      <c r="Q3616" s="11" t="s">
        <v>8315</v>
      </c>
      <c r="R3616" t="s">
        <v>8316</v>
      </c>
      <c r="S3616" s="15">
        <f t="shared" si="282"/>
        <v>42513.110787037032</v>
      </c>
      <c r="T3616" s="15">
        <f t="shared" si="283"/>
        <v>42534.708333333328</v>
      </c>
      <c r="U3616">
        <f t="shared" si="284"/>
        <v>2016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ref="O3618:O3681" si="285">ROUND(E3618/D3618*100,0)</f>
        <v>125</v>
      </c>
      <c r="P3618">
        <f t="shared" ref="P3618:P3681" si="286">IFERROR(ROUND(E3618/L3618,2),0)</f>
        <v>69.33</v>
      </c>
      <c r="Q3618" s="11" t="s">
        <v>8315</v>
      </c>
      <c r="R3618" t="s">
        <v>8316</v>
      </c>
      <c r="S3618" s="15">
        <f t="shared" ref="S3618:S3681" si="287">(((J3618/60)/60)/24)+DATE(1970,1,1)</f>
        <v>42052.949814814812</v>
      </c>
      <c r="T3618" s="15">
        <f t="shared" ref="T3618:T3681" si="288">(((I3618/60)/60)/24)+DATE(1970,1,1)</f>
        <v>42082.908148148148</v>
      </c>
      <c r="U3618">
        <f t="shared" ref="U3618:U3681" si="289">YEAR(S:S)</f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5"/>
        <v>119</v>
      </c>
      <c r="P3619">
        <f t="shared" si="286"/>
        <v>17.25</v>
      </c>
      <c r="Q3619" s="11" t="s">
        <v>8315</v>
      </c>
      <c r="R3619" t="s">
        <v>8316</v>
      </c>
      <c r="S3619" s="15">
        <f t="shared" si="287"/>
        <v>42779.610289351855</v>
      </c>
      <c r="T3619" s="15">
        <f t="shared" si="288"/>
        <v>42794</v>
      </c>
      <c r="U3619">
        <f t="shared" si="289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5"/>
        <v>101</v>
      </c>
      <c r="P3620">
        <f t="shared" si="286"/>
        <v>36.07</v>
      </c>
      <c r="Q3620" s="11" t="s">
        <v>8315</v>
      </c>
      <c r="R3620" t="s">
        <v>8316</v>
      </c>
      <c r="S3620" s="15">
        <f t="shared" si="287"/>
        <v>42128.627893518518</v>
      </c>
      <c r="T3620" s="15">
        <f t="shared" si="288"/>
        <v>42158.627893518518</v>
      </c>
      <c r="U3620">
        <f t="shared" si="289"/>
        <v>2015</v>
      </c>
    </row>
    <row r="3621" spans="1:21" ht="48" x14ac:dyDescent="0.2">
      <c r="A3621">
        <v>3348</v>
      </c>
      <c r="B3621" s="3" t="s">
        <v>3266</v>
      </c>
      <c r="C3621" s="3" t="s">
        <v>7458</v>
      </c>
      <c r="D3621" s="6">
        <v>5500</v>
      </c>
      <c r="E3621" s="8">
        <v>5516</v>
      </c>
      <c r="F3621" t="s">
        <v>8218</v>
      </c>
      <c r="G3621" t="s">
        <v>8223</v>
      </c>
      <c r="H3621" t="s">
        <v>8245</v>
      </c>
      <c r="I3621">
        <v>1461988740</v>
      </c>
      <c r="J3621">
        <v>1459949080</v>
      </c>
      <c r="K3621" t="b">
        <v>0</v>
      </c>
      <c r="L3621">
        <v>79</v>
      </c>
      <c r="M3621" t="b">
        <v>1</v>
      </c>
      <c r="N3621" t="s">
        <v>8269</v>
      </c>
      <c r="O3621">
        <f t="shared" si="285"/>
        <v>100</v>
      </c>
      <c r="P3621">
        <f t="shared" si="286"/>
        <v>69.819999999999993</v>
      </c>
      <c r="Q3621" s="11" t="s">
        <v>8315</v>
      </c>
      <c r="R3621" t="s">
        <v>8316</v>
      </c>
      <c r="S3621" s="15">
        <f t="shared" si="287"/>
        <v>42466.558796296296</v>
      </c>
      <c r="T3621" s="15">
        <f t="shared" si="288"/>
        <v>42490.165972222225</v>
      </c>
      <c r="U3621">
        <f t="shared" si="289"/>
        <v>2016</v>
      </c>
    </row>
    <row r="3622" spans="1:21" ht="48" x14ac:dyDescent="0.2">
      <c r="A3622">
        <v>3346</v>
      </c>
      <c r="B3622" s="3" t="s">
        <v>3346</v>
      </c>
      <c r="C3622" s="3" t="s">
        <v>7456</v>
      </c>
      <c r="D3622" s="6">
        <v>1500</v>
      </c>
      <c r="E3622" s="8">
        <v>1650</v>
      </c>
      <c r="F3622" t="s">
        <v>8218</v>
      </c>
      <c r="G3622" t="s">
        <v>8223</v>
      </c>
      <c r="H3622" t="s">
        <v>8245</v>
      </c>
      <c r="I3622">
        <v>1424910910</v>
      </c>
      <c r="J3622">
        <v>1424306110</v>
      </c>
      <c r="K3622" t="b">
        <v>0</v>
      </c>
      <c r="L3622">
        <v>18</v>
      </c>
      <c r="M3622" t="b">
        <v>1</v>
      </c>
      <c r="N3622" t="s">
        <v>8269</v>
      </c>
      <c r="O3622">
        <f t="shared" si="285"/>
        <v>110</v>
      </c>
      <c r="P3622">
        <f t="shared" si="286"/>
        <v>91.67</v>
      </c>
      <c r="Q3622" s="11" t="s">
        <v>8315</v>
      </c>
      <c r="R3622" t="s">
        <v>8316</v>
      </c>
      <c r="S3622" s="15">
        <f t="shared" si="287"/>
        <v>42054.024421296301</v>
      </c>
      <c r="T3622" s="15">
        <f t="shared" si="288"/>
        <v>42061.024421296301</v>
      </c>
      <c r="U3622">
        <f t="shared" si="289"/>
        <v>2015</v>
      </c>
    </row>
    <row r="3623" spans="1:21" ht="48" x14ac:dyDescent="0.2">
      <c r="A3623">
        <v>3345</v>
      </c>
      <c r="B3623" s="3" t="s">
        <v>3345</v>
      </c>
      <c r="C3623" s="3" t="s">
        <v>7455</v>
      </c>
      <c r="D3623" s="6">
        <v>500</v>
      </c>
      <c r="E3623" s="8">
        <v>650</v>
      </c>
      <c r="F3623" t="s">
        <v>8218</v>
      </c>
      <c r="G3623" t="s">
        <v>8223</v>
      </c>
      <c r="H3623" t="s">
        <v>8245</v>
      </c>
      <c r="I3623">
        <v>1429317420</v>
      </c>
      <c r="J3623">
        <v>1424226768</v>
      </c>
      <c r="K3623" t="b">
        <v>0</v>
      </c>
      <c r="L3623">
        <v>13</v>
      </c>
      <c r="M3623" t="b">
        <v>1</v>
      </c>
      <c r="N3623" t="s">
        <v>8269</v>
      </c>
      <c r="O3623">
        <f t="shared" si="285"/>
        <v>130</v>
      </c>
      <c r="P3623">
        <f t="shared" si="286"/>
        <v>50</v>
      </c>
      <c r="Q3623" s="11" t="s">
        <v>8315</v>
      </c>
      <c r="R3623" t="s">
        <v>8316</v>
      </c>
      <c r="S3623" s="15">
        <f t="shared" si="287"/>
        <v>42053.106111111112</v>
      </c>
      <c r="T3623" s="15">
        <f t="shared" si="288"/>
        <v>42112.025694444441</v>
      </c>
      <c r="U3623">
        <f t="shared" si="289"/>
        <v>2015</v>
      </c>
    </row>
    <row r="3624" spans="1:21" ht="48" x14ac:dyDescent="0.2">
      <c r="A3624">
        <v>3344</v>
      </c>
      <c r="B3624" s="3" t="s">
        <v>3344</v>
      </c>
      <c r="C3624" s="3" t="s">
        <v>7454</v>
      </c>
      <c r="D3624" s="6">
        <v>4500</v>
      </c>
      <c r="E3624" s="8">
        <v>4565</v>
      </c>
      <c r="F3624" t="s">
        <v>8218</v>
      </c>
      <c r="G3624" t="s">
        <v>8223</v>
      </c>
      <c r="H3624" t="s">
        <v>8245</v>
      </c>
      <c r="I3624">
        <v>1409374093</v>
      </c>
      <c r="J3624">
        <v>1406782093</v>
      </c>
      <c r="K3624" t="b">
        <v>0</v>
      </c>
      <c r="L3624">
        <v>40</v>
      </c>
      <c r="M3624" t="b">
        <v>1</v>
      </c>
      <c r="N3624" t="s">
        <v>8269</v>
      </c>
      <c r="O3624">
        <f t="shared" si="285"/>
        <v>101</v>
      </c>
      <c r="P3624">
        <f t="shared" si="286"/>
        <v>114.13</v>
      </c>
      <c r="Q3624" s="11" t="s">
        <v>8315</v>
      </c>
      <c r="R3624" t="s">
        <v>8316</v>
      </c>
      <c r="S3624" s="15">
        <f t="shared" si="287"/>
        <v>41851.200150462959</v>
      </c>
      <c r="T3624" s="15">
        <f t="shared" si="288"/>
        <v>41881.200150462959</v>
      </c>
      <c r="U3624">
        <f t="shared" si="289"/>
        <v>2014</v>
      </c>
    </row>
    <row r="3625" spans="1:21" ht="32" x14ac:dyDescent="0.2">
      <c r="A3625">
        <v>3342</v>
      </c>
      <c r="B3625" s="3" t="s">
        <v>3342</v>
      </c>
      <c r="C3625" s="3" t="s">
        <v>7452</v>
      </c>
      <c r="D3625" s="6">
        <v>6000</v>
      </c>
      <c r="E3625" s="8">
        <v>6100</v>
      </c>
      <c r="F3625" t="s">
        <v>8218</v>
      </c>
      <c r="G3625" t="s">
        <v>8223</v>
      </c>
      <c r="H3625" t="s">
        <v>8245</v>
      </c>
      <c r="I3625">
        <v>1427864340</v>
      </c>
      <c r="J3625">
        <v>1425020810</v>
      </c>
      <c r="K3625" t="b">
        <v>0</v>
      </c>
      <c r="L3625">
        <v>78</v>
      </c>
      <c r="M3625" t="b">
        <v>1</v>
      </c>
      <c r="N3625" t="s">
        <v>8269</v>
      </c>
      <c r="O3625">
        <f t="shared" si="285"/>
        <v>102</v>
      </c>
      <c r="P3625">
        <f t="shared" si="286"/>
        <v>78.209999999999994</v>
      </c>
      <c r="Q3625" s="11" t="s">
        <v>8315</v>
      </c>
      <c r="R3625" t="s">
        <v>8316</v>
      </c>
      <c r="S3625" s="15">
        <f t="shared" si="287"/>
        <v>42062.296412037031</v>
      </c>
      <c r="T3625" s="15">
        <f t="shared" si="288"/>
        <v>42095.207638888889</v>
      </c>
      <c r="U3625">
        <f t="shared" si="289"/>
        <v>2015</v>
      </c>
    </row>
    <row r="3626" spans="1:21" ht="48" x14ac:dyDescent="0.2">
      <c r="A3626">
        <v>3340</v>
      </c>
      <c r="B3626" s="3" t="s">
        <v>3340</v>
      </c>
      <c r="C3626" s="3" t="s">
        <v>7450</v>
      </c>
      <c r="D3626" s="6">
        <v>3000</v>
      </c>
      <c r="E3626" s="8">
        <v>4145</v>
      </c>
      <c r="F3626" t="s">
        <v>8218</v>
      </c>
      <c r="G3626" t="s">
        <v>8223</v>
      </c>
      <c r="H3626" t="s">
        <v>8245</v>
      </c>
      <c r="I3626">
        <v>1481066554</v>
      </c>
      <c r="J3626">
        <v>1478906554</v>
      </c>
      <c r="K3626" t="b">
        <v>0</v>
      </c>
      <c r="L3626">
        <v>38</v>
      </c>
      <c r="M3626" t="b">
        <v>1</v>
      </c>
      <c r="N3626" t="s">
        <v>8269</v>
      </c>
      <c r="O3626">
        <f t="shared" si="285"/>
        <v>138</v>
      </c>
      <c r="P3626">
        <f t="shared" si="286"/>
        <v>109.08</v>
      </c>
      <c r="Q3626" s="11" t="s">
        <v>8315</v>
      </c>
      <c r="R3626" t="s">
        <v>8316</v>
      </c>
      <c r="S3626" s="15">
        <f t="shared" si="287"/>
        <v>42685.974004629628</v>
      </c>
      <c r="T3626" s="15">
        <f t="shared" si="288"/>
        <v>42710.974004629628</v>
      </c>
      <c r="U3626">
        <f t="shared" si="289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5"/>
        <v>103</v>
      </c>
      <c r="P3627">
        <f t="shared" si="286"/>
        <v>39.49</v>
      </c>
      <c r="Q3627" s="11" t="s">
        <v>8315</v>
      </c>
      <c r="R3627" t="s">
        <v>8316</v>
      </c>
      <c r="S3627" s="15">
        <f t="shared" si="287"/>
        <v>42157.652511574073</v>
      </c>
      <c r="T3627" s="15">
        <f t="shared" si="288"/>
        <v>42187.652511574073</v>
      </c>
      <c r="U3627">
        <f t="shared" si="289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5"/>
        <v>102</v>
      </c>
      <c r="P3628">
        <f t="shared" si="286"/>
        <v>84.85</v>
      </c>
      <c r="Q3628" s="11" t="s">
        <v>8315</v>
      </c>
      <c r="R3628" t="s">
        <v>8316</v>
      </c>
      <c r="S3628" s="15">
        <f t="shared" si="287"/>
        <v>41846.667326388888</v>
      </c>
      <c r="T3628" s="15">
        <f t="shared" si="288"/>
        <v>41867.667326388888</v>
      </c>
      <c r="U3628">
        <f t="shared" si="289"/>
        <v>2014</v>
      </c>
    </row>
    <row r="3629" spans="1:21" ht="32" x14ac:dyDescent="0.2">
      <c r="A3629">
        <v>3339</v>
      </c>
      <c r="B3629" s="3" t="s">
        <v>3339</v>
      </c>
      <c r="C3629" s="3" t="s">
        <v>7449</v>
      </c>
      <c r="D3629" s="6">
        <v>8000</v>
      </c>
      <c r="E3629" s="8">
        <v>8348</v>
      </c>
      <c r="F3629" t="s">
        <v>8218</v>
      </c>
      <c r="G3629" t="s">
        <v>8223</v>
      </c>
      <c r="H3629" t="s">
        <v>8245</v>
      </c>
      <c r="I3629">
        <v>1469721518</v>
      </c>
      <c r="J3629">
        <v>1467129518</v>
      </c>
      <c r="K3629" t="b">
        <v>0</v>
      </c>
      <c r="L3629">
        <v>47</v>
      </c>
      <c r="M3629" t="b">
        <v>1</v>
      </c>
      <c r="N3629" t="s">
        <v>8269</v>
      </c>
      <c r="O3629">
        <f t="shared" si="285"/>
        <v>104</v>
      </c>
      <c r="P3629">
        <f t="shared" si="286"/>
        <v>177.62</v>
      </c>
      <c r="Q3629" s="11" t="s">
        <v>8315</v>
      </c>
      <c r="R3629" t="s">
        <v>8316</v>
      </c>
      <c r="S3629" s="15">
        <f t="shared" si="287"/>
        <v>42549.665717592594</v>
      </c>
      <c r="T3629" s="15">
        <f t="shared" si="288"/>
        <v>42579.665717592594</v>
      </c>
      <c r="U3629">
        <f t="shared" si="289"/>
        <v>2016</v>
      </c>
    </row>
    <row r="3630" spans="1:21" ht="48" x14ac:dyDescent="0.2">
      <c r="A3630">
        <v>3980</v>
      </c>
      <c r="B3630" s="3" t="s">
        <v>3977</v>
      </c>
      <c r="C3630" s="3" t="s">
        <v>8087</v>
      </c>
      <c r="D3630" s="6">
        <v>2500</v>
      </c>
      <c r="E3630" s="8">
        <v>450</v>
      </c>
      <c r="F3630" t="s">
        <v>8220</v>
      </c>
      <c r="G3630" t="s">
        <v>8223</v>
      </c>
      <c r="H3630" t="s">
        <v>8245</v>
      </c>
      <c r="I3630">
        <v>1404570147</v>
      </c>
      <c r="J3630">
        <v>1401978147</v>
      </c>
      <c r="K3630" t="b">
        <v>0</v>
      </c>
      <c r="L3630">
        <v>7</v>
      </c>
      <c r="M3630" t="b">
        <v>0</v>
      </c>
      <c r="N3630" t="s">
        <v>8269</v>
      </c>
      <c r="O3630">
        <f t="shared" si="285"/>
        <v>18</v>
      </c>
      <c r="P3630">
        <f t="shared" si="286"/>
        <v>64.290000000000006</v>
      </c>
      <c r="Q3630" s="11" t="s">
        <v>8315</v>
      </c>
      <c r="R3630" t="s">
        <v>8316</v>
      </c>
      <c r="S3630" s="15">
        <f t="shared" si="287"/>
        <v>41795.598923611113</v>
      </c>
      <c r="T3630" s="15">
        <f t="shared" si="288"/>
        <v>41825.598923611113</v>
      </c>
      <c r="U3630">
        <f t="shared" si="289"/>
        <v>2014</v>
      </c>
    </row>
    <row r="3631" spans="1:21" ht="32" x14ac:dyDescent="0.2">
      <c r="A3631">
        <v>3981</v>
      </c>
      <c r="B3631" s="3" t="s">
        <v>3358</v>
      </c>
      <c r="C3631" s="3" t="s">
        <v>7469</v>
      </c>
      <c r="D3631" s="6">
        <v>30000</v>
      </c>
      <c r="E3631" s="8">
        <v>1225</v>
      </c>
      <c r="F3631" t="s">
        <v>8220</v>
      </c>
      <c r="G3631" t="s">
        <v>8223</v>
      </c>
      <c r="H3631" t="s">
        <v>8245</v>
      </c>
      <c r="I3631">
        <v>1468729149</v>
      </c>
      <c r="J3631">
        <v>1463545149</v>
      </c>
      <c r="K3631" t="b">
        <v>0</v>
      </c>
      <c r="L3631">
        <v>7</v>
      </c>
      <c r="M3631" t="b">
        <v>0</v>
      </c>
      <c r="N3631" t="s">
        <v>8269</v>
      </c>
      <c r="O3631">
        <f t="shared" si="285"/>
        <v>4</v>
      </c>
      <c r="P3631">
        <f t="shared" si="286"/>
        <v>175</v>
      </c>
      <c r="Q3631" s="11" t="s">
        <v>8315</v>
      </c>
      <c r="R3631" t="s">
        <v>8316</v>
      </c>
      <c r="S3631" s="15">
        <f t="shared" si="287"/>
        <v>42508.179965277777</v>
      </c>
      <c r="T3631" s="15">
        <f t="shared" si="288"/>
        <v>42568.179965277777</v>
      </c>
      <c r="U3631">
        <f t="shared" si="289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s="11" t="s">
        <v>8315</v>
      </c>
      <c r="R3632" t="s">
        <v>8357</v>
      </c>
      <c r="S3632" s="15">
        <f t="shared" si="287"/>
        <v>41942.84710648148</v>
      </c>
      <c r="T3632" s="15">
        <f t="shared" si="288"/>
        <v>41972.888773148152</v>
      </c>
      <c r="U3632">
        <f t="shared" si="289"/>
        <v>2014</v>
      </c>
    </row>
    <row r="3633" spans="1:21" ht="48" x14ac:dyDescent="0.2">
      <c r="A3633">
        <v>3983</v>
      </c>
      <c r="B3633" s="3" t="s">
        <v>3979</v>
      </c>
      <c r="C3633" s="3" t="s">
        <v>8089</v>
      </c>
      <c r="D3633" s="6">
        <v>11140</v>
      </c>
      <c r="E3633" s="8">
        <v>3877</v>
      </c>
      <c r="F3633" t="s">
        <v>8220</v>
      </c>
      <c r="G3633" t="s">
        <v>8223</v>
      </c>
      <c r="H3633" t="s">
        <v>8245</v>
      </c>
      <c r="I3633">
        <v>1400569140</v>
      </c>
      <c r="J3633">
        <v>1397854356</v>
      </c>
      <c r="K3633" t="b">
        <v>0</v>
      </c>
      <c r="L3633">
        <v>46</v>
      </c>
      <c r="M3633" t="b">
        <v>0</v>
      </c>
      <c r="N3633" t="s">
        <v>8269</v>
      </c>
      <c r="O3633">
        <f t="shared" si="285"/>
        <v>35</v>
      </c>
      <c r="P3633">
        <f t="shared" si="286"/>
        <v>84.28</v>
      </c>
      <c r="Q3633" s="11" t="s">
        <v>8315</v>
      </c>
      <c r="R3633" t="s">
        <v>8316</v>
      </c>
      <c r="S3633" s="15">
        <f t="shared" si="287"/>
        <v>41747.86986111111</v>
      </c>
      <c r="T3633" s="15">
        <f t="shared" si="288"/>
        <v>41779.290972222225</v>
      </c>
      <c r="U3633">
        <f t="shared" si="289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s="11" t="s">
        <v>8315</v>
      </c>
      <c r="R3634" t="s">
        <v>8357</v>
      </c>
      <c r="S3634" s="15">
        <f t="shared" si="287"/>
        <v>41946.936909722222</v>
      </c>
      <c r="T3634" s="15">
        <f t="shared" si="288"/>
        <v>41966.936909722222</v>
      </c>
      <c r="U3634">
        <f t="shared" si="289"/>
        <v>2014</v>
      </c>
    </row>
    <row r="3635" spans="1:21" ht="48" x14ac:dyDescent="0.2">
      <c r="A3635">
        <v>3985</v>
      </c>
      <c r="B3635" s="3" t="s">
        <v>3981</v>
      </c>
      <c r="C3635" s="3" t="s">
        <v>8091</v>
      </c>
      <c r="D3635" s="6">
        <v>2000</v>
      </c>
      <c r="E3635" s="8">
        <v>641</v>
      </c>
      <c r="F3635" t="s">
        <v>8220</v>
      </c>
      <c r="G3635" t="s">
        <v>8223</v>
      </c>
      <c r="H3635" t="s">
        <v>8245</v>
      </c>
      <c r="I3635">
        <v>1456002300</v>
      </c>
      <c r="J3635">
        <v>1454173120</v>
      </c>
      <c r="K3635" t="b">
        <v>0</v>
      </c>
      <c r="L3635">
        <v>19</v>
      </c>
      <c r="M3635" t="b">
        <v>0</v>
      </c>
      <c r="N3635" t="s">
        <v>8269</v>
      </c>
      <c r="O3635">
        <f t="shared" si="285"/>
        <v>32</v>
      </c>
      <c r="P3635">
        <f t="shared" si="286"/>
        <v>33.74</v>
      </c>
      <c r="Q3635" s="11" t="s">
        <v>8315</v>
      </c>
      <c r="R3635" t="s">
        <v>8316</v>
      </c>
      <c r="S3635" s="15">
        <f t="shared" si="287"/>
        <v>42399.707407407404</v>
      </c>
      <c r="T3635" s="15">
        <f t="shared" si="288"/>
        <v>42420.878472222219</v>
      </c>
      <c r="U3635">
        <f t="shared" si="289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11" t="s">
        <v>8315</v>
      </c>
      <c r="R3636" t="s">
        <v>8357</v>
      </c>
      <c r="S3636" s="15">
        <f t="shared" si="287"/>
        <v>42701.166365740741</v>
      </c>
      <c r="T3636" s="15">
        <f t="shared" si="288"/>
        <v>42749.165972222225</v>
      </c>
      <c r="U3636">
        <f t="shared" si="289"/>
        <v>2016</v>
      </c>
    </row>
    <row r="3637" spans="1:21" ht="32" x14ac:dyDescent="0.2">
      <c r="A3637">
        <v>3988</v>
      </c>
      <c r="B3637" s="3" t="s">
        <v>3984</v>
      </c>
      <c r="C3637" s="3" t="s">
        <v>8094</v>
      </c>
      <c r="D3637" s="6">
        <v>1500</v>
      </c>
      <c r="E3637" s="8">
        <v>32</v>
      </c>
      <c r="F3637" t="s">
        <v>8220</v>
      </c>
      <c r="G3637" t="s">
        <v>8223</v>
      </c>
      <c r="H3637" t="s">
        <v>8245</v>
      </c>
      <c r="I3637">
        <v>1440813413</v>
      </c>
      <c r="J3637">
        <v>1439517413</v>
      </c>
      <c r="K3637" t="b">
        <v>0</v>
      </c>
      <c r="L3637">
        <v>4</v>
      </c>
      <c r="M3637" t="b">
        <v>0</v>
      </c>
      <c r="N3637" t="s">
        <v>8269</v>
      </c>
      <c r="O3637">
        <f t="shared" si="285"/>
        <v>2</v>
      </c>
      <c r="P3637">
        <f t="shared" si="286"/>
        <v>8</v>
      </c>
      <c r="Q3637" s="11" t="s">
        <v>8315</v>
      </c>
      <c r="R3637" t="s">
        <v>8316</v>
      </c>
      <c r="S3637" s="15">
        <f t="shared" si="287"/>
        <v>42230.08116898148</v>
      </c>
      <c r="T3637" s="15">
        <f t="shared" si="288"/>
        <v>42245.08116898148</v>
      </c>
      <c r="U3637">
        <f t="shared" si="289"/>
        <v>2015</v>
      </c>
    </row>
    <row r="3638" spans="1:21" ht="48" x14ac:dyDescent="0.2">
      <c r="A3638">
        <v>3989</v>
      </c>
      <c r="B3638" s="3" t="s">
        <v>3985</v>
      </c>
      <c r="C3638" s="3" t="s">
        <v>8095</v>
      </c>
      <c r="D3638" s="6">
        <v>3000</v>
      </c>
      <c r="E3638" s="8">
        <v>0</v>
      </c>
      <c r="F3638" t="s">
        <v>8220</v>
      </c>
      <c r="G3638" t="s">
        <v>8223</v>
      </c>
      <c r="H3638" t="s">
        <v>8245</v>
      </c>
      <c r="I3638">
        <v>1447009181</v>
      </c>
      <c r="J3638">
        <v>1444413581</v>
      </c>
      <c r="K3638" t="b">
        <v>0</v>
      </c>
      <c r="L3638">
        <v>0</v>
      </c>
      <c r="M3638" t="b">
        <v>0</v>
      </c>
      <c r="N3638" t="s">
        <v>8269</v>
      </c>
      <c r="O3638">
        <f t="shared" si="285"/>
        <v>0</v>
      </c>
      <c r="P3638">
        <f t="shared" si="286"/>
        <v>0</v>
      </c>
      <c r="Q3638" s="11" t="s">
        <v>8315</v>
      </c>
      <c r="R3638" t="s">
        <v>8316</v>
      </c>
      <c r="S3638" s="15">
        <f t="shared" si="287"/>
        <v>42286.749780092592</v>
      </c>
      <c r="T3638" s="15">
        <f t="shared" si="288"/>
        <v>42316.791446759264</v>
      </c>
      <c r="U3638">
        <f t="shared" si="289"/>
        <v>2015</v>
      </c>
    </row>
    <row r="3639" spans="1:21" ht="32" x14ac:dyDescent="0.2">
      <c r="A3639">
        <v>3991</v>
      </c>
      <c r="B3639" s="3" t="s">
        <v>3987</v>
      </c>
      <c r="C3639" s="3" t="s">
        <v>8097</v>
      </c>
      <c r="D3639" s="6">
        <v>500</v>
      </c>
      <c r="E3639" s="8">
        <v>100</v>
      </c>
      <c r="F3639" t="s">
        <v>8220</v>
      </c>
      <c r="G3639" t="s">
        <v>8223</v>
      </c>
      <c r="H3639" t="s">
        <v>8245</v>
      </c>
      <c r="I3639">
        <v>1433086082</v>
      </c>
      <c r="J3639">
        <v>1430494082</v>
      </c>
      <c r="K3639" t="b">
        <v>0</v>
      </c>
      <c r="L3639">
        <v>1</v>
      </c>
      <c r="M3639" t="b">
        <v>0</v>
      </c>
      <c r="N3639" t="s">
        <v>8269</v>
      </c>
      <c r="O3639">
        <f t="shared" si="285"/>
        <v>20</v>
      </c>
      <c r="P3639">
        <f t="shared" si="286"/>
        <v>100</v>
      </c>
      <c r="Q3639" s="11" t="s">
        <v>8315</v>
      </c>
      <c r="R3639" t="s">
        <v>8316</v>
      </c>
      <c r="S3639" s="15">
        <f t="shared" si="287"/>
        <v>42125.644467592589</v>
      </c>
      <c r="T3639" s="15">
        <f t="shared" si="288"/>
        <v>42155.644467592589</v>
      </c>
      <c r="U3639">
        <f t="shared" si="289"/>
        <v>2015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11" t="s">
        <v>8315</v>
      </c>
      <c r="R3640" t="s">
        <v>8357</v>
      </c>
      <c r="S3640" s="15">
        <f t="shared" si="287"/>
        <v>42053.672824074078</v>
      </c>
      <c r="T3640" s="15">
        <f t="shared" si="288"/>
        <v>42113.631157407406</v>
      </c>
      <c r="U3640">
        <f t="shared" si="289"/>
        <v>2015</v>
      </c>
    </row>
    <row r="3641" spans="1:21" ht="48" x14ac:dyDescent="0.2">
      <c r="A3641">
        <v>3992</v>
      </c>
      <c r="B3641" s="3" t="s">
        <v>3988</v>
      </c>
      <c r="C3641" s="3" t="s">
        <v>8098</v>
      </c>
      <c r="D3641" s="6">
        <v>10000</v>
      </c>
      <c r="E3641" s="8">
        <v>541</v>
      </c>
      <c r="F3641" t="s">
        <v>8220</v>
      </c>
      <c r="G3641" t="s">
        <v>8223</v>
      </c>
      <c r="H3641" t="s">
        <v>8245</v>
      </c>
      <c r="I3641">
        <v>1449876859</v>
      </c>
      <c r="J3641">
        <v>1444689259</v>
      </c>
      <c r="K3641" t="b">
        <v>0</v>
      </c>
      <c r="L3641">
        <v>9</v>
      </c>
      <c r="M3641" t="b">
        <v>0</v>
      </c>
      <c r="N3641" t="s">
        <v>8269</v>
      </c>
      <c r="O3641">
        <f t="shared" si="285"/>
        <v>5</v>
      </c>
      <c r="P3641">
        <f t="shared" si="286"/>
        <v>60.11</v>
      </c>
      <c r="Q3641" s="11" t="s">
        <v>8315</v>
      </c>
      <c r="R3641" t="s">
        <v>8316</v>
      </c>
      <c r="S3641" s="15">
        <f t="shared" si="287"/>
        <v>42289.94049768518</v>
      </c>
      <c r="T3641" s="15">
        <f t="shared" si="288"/>
        <v>42349.982164351852</v>
      </c>
      <c r="U3641">
        <f t="shared" si="289"/>
        <v>2015</v>
      </c>
    </row>
    <row r="3642" spans="1:21" ht="48" x14ac:dyDescent="0.2">
      <c r="A3642">
        <v>3993</v>
      </c>
      <c r="B3642" s="3" t="s">
        <v>3989</v>
      </c>
      <c r="C3642" s="3" t="s">
        <v>8099</v>
      </c>
      <c r="D3642" s="6">
        <v>50000</v>
      </c>
      <c r="E3642" s="8">
        <v>3</v>
      </c>
      <c r="F3642" t="s">
        <v>8220</v>
      </c>
      <c r="G3642" t="s">
        <v>8223</v>
      </c>
      <c r="H3642" t="s">
        <v>8245</v>
      </c>
      <c r="I3642">
        <v>1431549912</v>
      </c>
      <c r="J3642">
        <v>1428957912</v>
      </c>
      <c r="K3642" t="b">
        <v>0</v>
      </c>
      <c r="L3642">
        <v>1</v>
      </c>
      <c r="M3642" t="b">
        <v>0</v>
      </c>
      <c r="N3642" t="s">
        <v>8269</v>
      </c>
      <c r="O3642">
        <f t="shared" si="285"/>
        <v>0</v>
      </c>
      <c r="P3642">
        <f t="shared" si="286"/>
        <v>3</v>
      </c>
      <c r="Q3642" s="11" t="s">
        <v>8315</v>
      </c>
      <c r="R3642" t="s">
        <v>8316</v>
      </c>
      <c r="S3642" s="15">
        <f t="shared" si="287"/>
        <v>42107.864722222221</v>
      </c>
      <c r="T3642" s="15">
        <f t="shared" si="288"/>
        <v>42137.864722222221</v>
      </c>
      <c r="U3642">
        <f t="shared" si="289"/>
        <v>2015</v>
      </c>
    </row>
    <row r="3643" spans="1:21" ht="32" x14ac:dyDescent="0.2">
      <c r="A3643">
        <v>3994</v>
      </c>
      <c r="B3643" s="3" t="s">
        <v>3990</v>
      </c>
      <c r="C3643" s="3" t="s">
        <v>8100</v>
      </c>
      <c r="D3643" s="6">
        <v>2000</v>
      </c>
      <c r="E3643" s="8">
        <v>5</v>
      </c>
      <c r="F3643" t="s">
        <v>8220</v>
      </c>
      <c r="G3643" t="s">
        <v>8223</v>
      </c>
      <c r="H3643" t="s">
        <v>8245</v>
      </c>
      <c r="I3643">
        <v>1405761690</v>
      </c>
      <c r="J3643">
        <v>1403169690</v>
      </c>
      <c r="K3643" t="b">
        <v>0</v>
      </c>
      <c r="L3643">
        <v>1</v>
      </c>
      <c r="M3643" t="b">
        <v>0</v>
      </c>
      <c r="N3643" t="s">
        <v>8269</v>
      </c>
      <c r="O3643">
        <f t="shared" si="285"/>
        <v>0</v>
      </c>
      <c r="P3643">
        <f t="shared" si="286"/>
        <v>5</v>
      </c>
      <c r="Q3643" s="11" t="s">
        <v>8315</v>
      </c>
      <c r="R3643" t="s">
        <v>8316</v>
      </c>
      <c r="S3643" s="15">
        <f t="shared" si="287"/>
        <v>41809.389930555553</v>
      </c>
      <c r="T3643" s="15">
        <f t="shared" si="288"/>
        <v>41839.389930555553</v>
      </c>
      <c r="U3643">
        <f t="shared" si="289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1" t="s">
        <v>8315</v>
      </c>
      <c r="R3644" t="s">
        <v>8357</v>
      </c>
      <c r="S3644" s="15">
        <f t="shared" si="287"/>
        <v>42297.816284722227</v>
      </c>
      <c r="T3644" s="15">
        <f t="shared" si="288"/>
        <v>42338.708333333328</v>
      </c>
      <c r="U3644">
        <f t="shared" si="289"/>
        <v>2015</v>
      </c>
    </row>
    <row r="3645" spans="1:21" ht="48" x14ac:dyDescent="0.2">
      <c r="A3645">
        <v>3996</v>
      </c>
      <c r="B3645" s="3" t="s">
        <v>3992</v>
      </c>
      <c r="C3645" s="3" t="s">
        <v>8102</v>
      </c>
      <c r="D3645" s="6">
        <v>3000</v>
      </c>
      <c r="E3645" s="8">
        <v>497</v>
      </c>
      <c r="F3645" t="s">
        <v>8220</v>
      </c>
      <c r="G3645" t="s">
        <v>8223</v>
      </c>
      <c r="H3645" t="s">
        <v>8245</v>
      </c>
      <c r="I3645">
        <v>1416499440</v>
      </c>
      <c r="J3645">
        <v>1415341464</v>
      </c>
      <c r="K3645" t="b">
        <v>0</v>
      </c>
      <c r="L3645">
        <v>17</v>
      </c>
      <c r="M3645" t="b">
        <v>0</v>
      </c>
      <c r="N3645" t="s">
        <v>8269</v>
      </c>
      <c r="O3645">
        <f t="shared" si="285"/>
        <v>17</v>
      </c>
      <c r="P3645">
        <f t="shared" si="286"/>
        <v>29.24</v>
      </c>
      <c r="Q3645" s="11" t="s">
        <v>8315</v>
      </c>
      <c r="R3645" t="s">
        <v>8316</v>
      </c>
      <c r="S3645" s="15">
        <f t="shared" si="287"/>
        <v>41950.26694444444</v>
      </c>
      <c r="T3645" s="15">
        <f t="shared" si="288"/>
        <v>41963.669444444444</v>
      </c>
      <c r="U3645">
        <f t="shared" si="289"/>
        <v>2014</v>
      </c>
    </row>
    <row r="3646" spans="1:21" ht="48" x14ac:dyDescent="0.2">
      <c r="A3646">
        <v>3998</v>
      </c>
      <c r="B3646" s="3" t="s">
        <v>3994</v>
      </c>
      <c r="C3646" s="3" t="s">
        <v>8104</v>
      </c>
      <c r="D3646" s="6">
        <v>1250</v>
      </c>
      <c r="E3646" s="8">
        <v>715</v>
      </c>
      <c r="F3646" t="s">
        <v>8220</v>
      </c>
      <c r="G3646" t="s">
        <v>8223</v>
      </c>
      <c r="H3646" t="s">
        <v>8245</v>
      </c>
      <c r="I3646">
        <v>1427580426</v>
      </c>
      <c r="J3646">
        <v>1424992026</v>
      </c>
      <c r="K3646" t="b">
        <v>0</v>
      </c>
      <c r="L3646">
        <v>12</v>
      </c>
      <c r="M3646" t="b">
        <v>0</v>
      </c>
      <c r="N3646" t="s">
        <v>8269</v>
      </c>
      <c r="O3646">
        <f t="shared" si="285"/>
        <v>57</v>
      </c>
      <c r="P3646">
        <f t="shared" si="286"/>
        <v>59.58</v>
      </c>
      <c r="Q3646" s="11" t="s">
        <v>8315</v>
      </c>
      <c r="R3646" t="s">
        <v>8316</v>
      </c>
      <c r="S3646" s="15">
        <f t="shared" si="287"/>
        <v>42061.963263888887</v>
      </c>
      <c r="T3646" s="15">
        <f t="shared" si="288"/>
        <v>42091.921597222223</v>
      </c>
      <c r="U3646">
        <f t="shared" si="289"/>
        <v>2015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1" t="s">
        <v>8315</v>
      </c>
      <c r="R3647" t="s">
        <v>8357</v>
      </c>
      <c r="S3647" s="15">
        <f t="shared" si="287"/>
        <v>42665.970347222217</v>
      </c>
      <c r="T3647" s="15">
        <f t="shared" si="288"/>
        <v>42696.012013888889</v>
      </c>
      <c r="U3647">
        <f t="shared" si="289"/>
        <v>2016</v>
      </c>
    </row>
    <row r="3648" spans="1:21" ht="48" x14ac:dyDescent="0.2">
      <c r="A3648">
        <v>3999</v>
      </c>
      <c r="B3648" s="3" t="s">
        <v>3995</v>
      </c>
      <c r="C3648" s="3" t="s">
        <v>8105</v>
      </c>
      <c r="D3648" s="6">
        <v>7000</v>
      </c>
      <c r="E3648" s="8">
        <v>1156</v>
      </c>
      <c r="F3648" t="s">
        <v>8220</v>
      </c>
      <c r="G3648" t="s">
        <v>8223</v>
      </c>
      <c r="H3648" t="s">
        <v>8245</v>
      </c>
      <c r="I3648">
        <v>1409514709</v>
      </c>
      <c r="J3648">
        <v>1406058798</v>
      </c>
      <c r="K3648" t="b">
        <v>0</v>
      </c>
      <c r="L3648">
        <v>14</v>
      </c>
      <c r="M3648" t="b">
        <v>0</v>
      </c>
      <c r="N3648" t="s">
        <v>8269</v>
      </c>
      <c r="O3648">
        <f t="shared" si="285"/>
        <v>17</v>
      </c>
      <c r="P3648">
        <f t="shared" si="286"/>
        <v>82.57</v>
      </c>
      <c r="Q3648" s="11" t="s">
        <v>8315</v>
      </c>
      <c r="R3648" t="s">
        <v>8316</v>
      </c>
      <c r="S3648" s="15">
        <f t="shared" si="287"/>
        <v>41842.828680555554</v>
      </c>
      <c r="T3648" s="15">
        <f t="shared" si="288"/>
        <v>41882.827650462961</v>
      </c>
      <c r="U3648">
        <f t="shared" si="289"/>
        <v>2014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s="11" t="s">
        <v>8315</v>
      </c>
      <c r="R3649" t="s">
        <v>8357</v>
      </c>
      <c r="S3649" s="15">
        <f t="shared" si="287"/>
        <v>42598.749155092592</v>
      </c>
      <c r="T3649" s="15">
        <f t="shared" si="288"/>
        <v>42643.749155092592</v>
      </c>
      <c r="U3649">
        <f t="shared" si="289"/>
        <v>2016</v>
      </c>
    </row>
    <row r="3650" spans="1:21" ht="32" x14ac:dyDescent="0.2">
      <c r="A3650">
        <v>3338</v>
      </c>
      <c r="B3650" s="3" t="s">
        <v>3338</v>
      </c>
      <c r="C3650" s="3" t="s">
        <v>7448</v>
      </c>
      <c r="D3650" s="6">
        <v>15000</v>
      </c>
      <c r="E3650" s="8">
        <v>15327</v>
      </c>
      <c r="F3650" t="s">
        <v>8218</v>
      </c>
      <c r="G3650" t="s">
        <v>8223</v>
      </c>
      <c r="H3650" t="s">
        <v>8245</v>
      </c>
      <c r="I3650">
        <v>1487944080</v>
      </c>
      <c r="J3650">
        <v>1486129680</v>
      </c>
      <c r="K3650" t="b">
        <v>0</v>
      </c>
      <c r="L3650">
        <v>112</v>
      </c>
      <c r="M3650" t="b">
        <v>1</v>
      </c>
      <c r="N3650" t="s">
        <v>8269</v>
      </c>
      <c r="O3650">
        <f t="shared" si="285"/>
        <v>102</v>
      </c>
      <c r="P3650">
        <f t="shared" si="286"/>
        <v>136.85</v>
      </c>
      <c r="Q3650" s="11" t="s">
        <v>8315</v>
      </c>
      <c r="R3650" t="s">
        <v>8316</v>
      </c>
      <c r="S3650" s="15">
        <f t="shared" si="287"/>
        <v>42769.574999999997</v>
      </c>
      <c r="T3650" s="15">
        <f t="shared" si="288"/>
        <v>42790.574999999997</v>
      </c>
      <c r="U3650">
        <f t="shared" si="289"/>
        <v>2017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1" t="s">
        <v>8315</v>
      </c>
      <c r="R3651" t="s">
        <v>8316</v>
      </c>
      <c r="S3651" s="15">
        <f t="shared" si="287"/>
        <v>41780.712893518517</v>
      </c>
      <c r="T3651" s="15">
        <f t="shared" si="288"/>
        <v>41806.712893518517</v>
      </c>
      <c r="U3651">
        <f t="shared" si="289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3334</v>
      </c>
      <c r="B3653" s="3" t="s">
        <v>3334</v>
      </c>
      <c r="C3653" s="3" t="s">
        <v>7444</v>
      </c>
      <c r="D3653" s="6">
        <v>3871</v>
      </c>
      <c r="E3653" s="8">
        <v>5366</v>
      </c>
      <c r="F3653" t="s">
        <v>8218</v>
      </c>
      <c r="G3653" t="s">
        <v>8223</v>
      </c>
      <c r="H3653" t="s">
        <v>8245</v>
      </c>
      <c r="I3653">
        <v>1438259422</v>
      </c>
      <c r="J3653">
        <v>1435667422</v>
      </c>
      <c r="K3653" t="b">
        <v>0</v>
      </c>
      <c r="L3653">
        <v>46</v>
      </c>
      <c r="M3653" t="b">
        <v>1</v>
      </c>
      <c r="N3653" t="s">
        <v>8269</v>
      </c>
      <c r="O3653">
        <f t="shared" si="285"/>
        <v>139</v>
      </c>
      <c r="P3653">
        <f t="shared" si="286"/>
        <v>116.65</v>
      </c>
      <c r="Q3653" s="11" t="s">
        <v>8315</v>
      </c>
      <c r="R3653" t="s">
        <v>8316</v>
      </c>
      <c r="S3653" s="15">
        <f t="shared" si="287"/>
        <v>42185.521087962959</v>
      </c>
      <c r="T3653" s="15">
        <f t="shared" si="288"/>
        <v>42215.521087962959</v>
      </c>
      <c r="U3653">
        <f t="shared" si="289"/>
        <v>2015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3333</v>
      </c>
      <c r="B3657" s="3" t="s">
        <v>3333</v>
      </c>
      <c r="C3657" s="3" t="s">
        <v>7443</v>
      </c>
      <c r="D3657" s="6">
        <v>3500</v>
      </c>
      <c r="E3657" s="8">
        <v>3660</v>
      </c>
      <c r="F3657" t="s">
        <v>8218</v>
      </c>
      <c r="G3657" t="s">
        <v>8223</v>
      </c>
      <c r="H3657" t="s">
        <v>8245</v>
      </c>
      <c r="I3657">
        <v>1434384880</v>
      </c>
      <c r="J3657">
        <v>1432484080</v>
      </c>
      <c r="K3657" t="b">
        <v>0</v>
      </c>
      <c r="L3657">
        <v>111</v>
      </c>
      <c r="M3657" t="b">
        <v>1</v>
      </c>
      <c r="N3657" t="s">
        <v>8269</v>
      </c>
      <c r="O3657">
        <f t="shared" si="285"/>
        <v>105</v>
      </c>
      <c r="P3657">
        <f t="shared" si="286"/>
        <v>32.97</v>
      </c>
      <c r="Q3657" s="11" t="s">
        <v>8315</v>
      </c>
      <c r="R3657" t="s">
        <v>8316</v>
      </c>
      <c r="S3657" s="15">
        <f t="shared" si="287"/>
        <v>42148.676851851851</v>
      </c>
      <c r="T3657" s="15">
        <f t="shared" si="288"/>
        <v>42170.676851851851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48" x14ac:dyDescent="0.2">
      <c r="A3660">
        <v>3332</v>
      </c>
      <c r="B3660" s="3" t="s">
        <v>3332</v>
      </c>
      <c r="C3660" s="3" t="s">
        <v>7442</v>
      </c>
      <c r="D3660" s="6">
        <v>6000</v>
      </c>
      <c r="E3660" s="8">
        <v>6000</v>
      </c>
      <c r="F3660" t="s">
        <v>8218</v>
      </c>
      <c r="G3660" t="s">
        <v>8223</v>
      </c>
      <c r="H3660" t="s">
        <v>8245</v>
      </c>
      <c r="I3660">
        <v>1405802330</v>
      </c>
      <c r="J3660">
        <v>1403210330</v>
      </c>
      <c r="K3660" t="b">
        <v>0</v>
      </c>
      <c r="L3660">
        <v>83</v>
      </c>
      <c r="M3660" t="b">
        <v>1</v>
      </c>
      <c r="N3660" t="s">
        <v>8269</v>
      </c>
      <c r="O3660">
        <f t="shared" si="285"/>
        <v>100</v>
      </c>
      <c r="P3660">
        <f t="shared" si="286"/>
        <v>72.290000000000006</v>
      </c>
      <c r="Q3660" s="11" t="s">
        <v>8315</v>
      </c>
      <c r="R3660" t="s">
        <v>8316</v>
      </c>
      <c r="S3660" s="15">
        <f t="shared" si="287"/>
        <v>41809.860300925924</v>
      </c>
      <c r="T3660" s="15">
        <f t="shared" si="288"/>
        <v>41839.860300925924</v>
      </c>
      <c r="U3660">
        <f t="shared" si="289"/>
        <v>2014</v>
      </c>
    </row>
    <row r="3661" spans="1:21" ht="48" x14ac:dyDescent="0.2">
      <c r="A3661">
        <v>3331</v>
      </c>
      <c r="B3661" s="3" t="s">
        <v>3331</v>
      </c>
      <c r="C3661" s="3" t="s">
        <v>7441</v>
      </c>
      <c r="D3661" s="6">
        <v>5000</v>
      </c>
      <c r="E3661" s="8">
        <v>5226</v>
      </c>
      <c r="F3661" t="s">
        <v>8218</v>
      </c>
      <c r="G3661" t="s">
        <v>8223</v>
      </c>
      <c r="H3661" t="s">
        <v>8245</v>
      </c>
      <c r="I3661">
        <v>1444149886</v>
      </c>
      <c r="J3661">
        <v>1441125886</v>
      </c>
      <c r="K3661" t="b">
        <v>0</v>
      </c>
      <c r="L3661">
        <v>65</v>
      </c>
      <c r="M3661" t="b">
        <v>1</v>
      </c>
      <c r="N3661" t="s">
        <v>8269</v>
      </c>
      <c r="O3661">
        <f t="shared" si="285"/>
        <v>105</v>
      </c>
      <c r="P3661">
        <f t="shared" si="286"/>
        <v>80.400000000000006</v>
      </c>
      <c r="Q3661" s="11" t="s">
        <v>8315</v>
      </c>
      <c r="R3661" t="s">
        <v>8316</v>
      </c>
      <c r="S3661" s="15">
        <f t="shared" si="287"/>
        <v>42248.697754629626</v>
      </c>
      <c r="T3661" s="15">
        <f t="shared" si="288"/>
        <v>42283.697754629626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3328</v>
      </c>
      <c r="B3663" s="3" t="s">
        <v>3328</v>
      </c>
      <c r="C3663" s="3" t="s">
        <v>7438</v>
      </c>
      <c r="D3663" s="6">
        <v>1800</v>
      </c>
      <c r="E3663" s="8">
        <v>2635</v>
      </c>
      <c r="F3663" t="s">
        <v>8218</v>
      </c>
      <c r="G3663" t="s">
        <v>8223</v>
      </c>
      <c r="H3663" t="s">
        <v>8245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8269</v>
      </c>
      <c r="O3663">
        <f t="shared" si="285"/>
        <v>146</v>
      </c>
      <c r="P3663">
        <f t="shared" si="286"/>
        <v>292.77999999999997</v>
      </c>
      <c r="Q3663" s="11" t="s">
        <v>8315</v>
      </c>
      <c r="R3663" t="s">
        <v>8316</v>
      </c>
      <c r="S3663" s="15">
        <f t="shared" si="287"/>
        <v>41822.57503472222</v>
      </c>
      <c r="T3663" s="15">
        <f t="shared" si="288"/>
        <v>41825.041666666664</v>
      </c>
      <c r="U3663">
        <f t="shared" si="289"/>
        <v>2014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3326</v>
      </c>
      <c r="B3666" s="3" t="s">
        <v>3326</v>
      </c>
      <c r="C3666" s="3" t="s">
        <v>7436</v>
      </c>
      <c r="D3666" s="6">
        <v>8000</v>
      </c>
      <c r="E3666" s="8">
        <v>8110</v>
      </c>
      <c r="F3666" t="s">
        <v>8218</v>
      </c>
      <c r="G3666" t="s">
        <v>8223</v>
      </c>
      <c r="H3666" t="s">
        <v>8245</v>
      </c>
      <c r="I3666">
        <v>1425830905</v>
      </c>
      <c r="J3666">
        <v>1423242505</v>
      </c>
      <c r="K3666" t="b">
        <v>0</v>
      </c>
      <c r="L3666">
        <v>57</v>
      </c>
      <c r="M3666" t="b">
        <v>1</v>
      </c>
      <c r="N3666" t="s">
        <v>8269</v>
      </c>
      <c r="O3666">
        <f t="shared" si="285"/>
        <v>101</v>
      </c>
      <c r="P3666">
        <f t="shared" si="286"/>
        <v>142.28</v>
      </c>
      <c r="Q3666" s="11" t="s">
        <v>8315</v>
      </c>
      <c r="R3666" t="s">
        <v>8316</v>
      </c>
      <c r="S3666" s="15">
        <f t="shared" si="287"/>
        <v>42041.714178240742</v>
      </c>
      <c r="T3666" s="15">
        <f t="shared" si="288"/>
        <v>42071.67251157407</v>
      </c>
      <c r="U3666">
        <f t="shared" si="289"/>
        <v>2015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48" x14ac:dyDescent="0.2">
      <c r="A3668">
        <v>3322</v>
      </c>
      <c r="B3668" s="3" t="s">
        <v>3322</v>
      </c>
      <c r="C3668" s="3" t="s">
        <v>7432</v>
      </c>
      <c r="D3668" s="6">
        <v>3300</v>
      </c>
      <c r="E3668" s="8">
        <v>3350</v>
      </c>
      <c r="F3668" t="s">
        <v>8218</v>
      </c>
      <c r="G3668" t="s">
        <v>8223</v>
      </c>
      <c r="H3668" t="s">
        <v>8245</v>
      </c>
      <c r="I3668">
        <v>1466567700</v>
      </c>
      <c r="J3668">
        <v>1464653696</v>
      </c>
      <c r="K3668" t="b">
        <v>0</v>
      </c>
      <c r="L3668">
        <v>23</v>
      </c>
      <c r="M3668" t="b">
        <v>1</v>
      </c>
      <c r="N3668" t="s">
        <v>8269</v>
      </c>
      <c r="O3668">
        <f t="shared" si="285"/>
        <v>102</v>
      </c>
      <c r="P3668">
        <f t="shared" si="286"/>
        <v>145.65</v>
      </c>
      <c r="Q3668" s="11" t="s">
        <v>8315</v>
      </c>
      <c r="R3668" t="s">
        <v>8316</v>
      </c>
      <c r="S3668" s="15">
        <f t="shared" si="287"/>
        <v>42521.010370370372</v>
      </c>
      <c r="T3668" s="15">
        <f t="shared" si="288"/>
        <v>42543.163194444445</v>
      </c>
      <c r="U3668">
        <f t="shared" si="289"/>
        <v>2016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3321</v>
      </c>
      <c r="B3670" s="3" t="s">
        <v>3321</v>
      </c>
      <c r="C3670" s="3" t="s">
        <v>7431</v>
      </c>
      <c r="D3670" s="6">
        <v>500</v>
      </c>
      <c r="E3670" s="8">
        <v>537</v>
      </c>
      <c r="F3670" t="s">
        <v>8218</v>
      </c>
      <c r="G3670" t="s">
        <v>8223</v>
      </c>
      <c r="H3670" t="s">
        <v>8245</v>
      </c>
      <c r="I3670">
        <v>1413431940</v>
      </c>
      <c r="J3670">
        <v>1412216665</v>
      </c>
      <c r="K3670" t="b">
        <v>0</v>
      </c>
      <c r="L3670">
        <v>15</v>
      </c>
      <c r="M3670" t="b">
        <v>1</v>
      </c>
      <c r="N3670" t="s">
        <v>8269</v>
      </c>
      <c r="O3670">
        <f t="shared" si="285"/>
        <v>107</v>
      </c>
      <c r="P3670">
        <f t="shared" si="286"/>
        <v>35.799999999999997</v>
      </c>
      <c r="Q3670" s="11" t="s">
        <v>8315</v>
      </c>
      <c r="R3670" t="s">
        <v>8316</v>
      </c>
      <c r="S3670" s="15">
        <f t="shared" si="287"/>
        <v>41914.100289351853</v>
      </c>
      <c r="T3670" s="15">
        <f t="shared" si="288"/>
        <v>41928.165972222225</v>
      </c>
      <c r="U3670">
        <f t="shared" si="289"/>
        <v>2014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3320</v>
      </c>
      <c r="B3673" s="3" t="s">
        <v>3320</v>
      </c>
      <c r="C3673" s="3" t="s">
        <v>7430</v>
      </c>
      <c r="D3673" s="6">
        <v>2500</v>
      </c>
      <c r="E3673" s="8">
        <v>2525</v>
      </c>
      <c r="F3673" t="s">
        <v>8218</v>
      </c>
      <c r="G3673" t="s">
        <v>8223</v>
      </c>
      <c r="H3673" t="s">
        <v>8245</v>
      </c>
      <c r="I3673">
        <v>1466557557</v>
      </c>
      <c r="J3673">
        <v>1463965557</v>
      </c>
      <c r="K3673" t="b">
        <v>0</v>
      </c>
      <c r="L3673">
        <v>38</v>
      </c>
      <c r="M3673" t="b">
        <v>1</v>
      </c>
      <c r="N3673" t="s">
        <v>8269</v>
      </c>
      <c r="O3673">
        <f t="shared" si="285"/>
        <v>101</v>
      </c>
      <c r="P3673">
        <f t="shared" si="286"/>
        <v>66.45</v>
      </c>
      <c r="Q3673" s="11" t="s">
        <v>8315</v>
      </c>
      <c r="R3673" t="s">
        <v>8316</v>
      </c>
      <c r="S3673" s="15">
        <f t="shared" si="287"/>
        <v>42513.045798611114</v>
      </c>
      <c r="T3673" s="15">
        <f t="shared" si="288"/>
        <v>42543.045798611114</v>
      </c>
      <c r="U3673">
        <f t="shared" si="289"/>
        <v>2016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3317</v>
      </c>
      <c r="B3678" s="3" t="s">
        <v>3317</v>
      </c>
      <c r="C3678" s="3" t="s">
        <v>7427</v>
      </c>
      <c r="D3678" s="6">
        <v>1050</v>
      </c>
      <c r="E3678" s="8">
        <v>1115</v>
      </c>
      <c r="F3678" t="s">
        <v>8218</v>
      </c>
      <c r="G3678" t="s">
        <v>8223</v>
      </c>
      <c r="H3678" t="s">
        <v>8245</v>
      </c>
      <c r="I3678">
        <v>1465347424</v>
      </c>
      <c r="J3678">
        <v>1462755424</v>
      </c>
      <c r="K3678" t="b">
        <v>0</v>
      </c>
      <c r="L3678">
        <v>18</v>
      </c>
      <c r="M3678" t="b">
        <v>1</v>
      </c>
      <c r="N3678" t="s">
        <v>8269</v>
      </c>
      <c r="O3678">
        <f t="shared" si="285"/>
        <v>106</v>
      </c>
      <c r="P3678">
        <f t="shared" si="286"/>
        <v>61.94</v>
      </c>
      <c r="Q3678" s="11" t="s">
        <v>8315</v>
      </c>
      <c r="R3678" t="s">
        <v>8316</v>
      </c>
      <c r="S3678" s="15">
        <f t="shared" si="287"/>
        <v>42499.039629629624</v>
      </c>
      <c r="T3678" s="15">
        <f t="shared" si="288"/>
        <v>42529.039629629624</v>
      </c>
      <c r="U3678">
        <f t="shared" si="289"/>
        <v>2016</v>
      </c>
    </row>
    <row r="3679" spans="1:21" ht="80" x14ac:dyDescent="0.2">
      <c r="A3679">
        <v>3316</v>
      </c>
      <c r="B3679" s="3" t="s">
        <v>3316</v>
      </c>
      <c r="C3679" s="3" t="s">
        <v>7426</v>
      </c>
      <c r="D3679" s="6">
        <v>11737</v>
      </c>
      <c r="E3679" s="8">
        <v>11747.18</v>
      </c>
      <c r="F3679" t="s">
        <v>8218</v>
      </c>
      <c r="G3679" t="s">
        <v>8223</v>
      </c>
      <c r="H3679" t="s">
        <v>8245</v>
      </c>
      <c r="I3679">
        <v>1407506040</v>
      </c>
      <c r="J3679">
        <v>1404680075</v>
      </c>
      <c r="K3679" t="b">
        <v>0</v>
      </c>
      <c r="L3679">
        <v>125</v>
      </c>
      <c r="M3679" t="b">
        <v>1</v>
      </c>
      <c r="N3679" t="s">
        <v>8269</v>
      </c>
      <c r="O3679">
        <f t="shared" si="285"/>
        <v>100</v>
      </c>
      <c r="P3679">
        <f t="shared" si="286"/>
        <v>93.98</v>
      </c>
      <c r="Q3679" s="11" t="s">
        <v>8315</v>
      </c>
      <c r="R3679" t="s">
        <v>8316</v>
      </c>
      <c r="S3679" s="15">
        <f t="shared" si="287"/>
        <v>41826.871238425927</v>
      </c>
      <c r="T3679" s="15">
        <f t="shared" si="288"/>
        <v>41859.57916666667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3313</v>
      </c>
      <c r="B3681" s="3" t="s">
        <v>3313</v>
      </c>
      <c r="C3681" s="3" t="s">
        <v>7423</v>
      </c>
      <c r="D3681" s="6">
        <v>2000</v>
      </c>
      <c r="E3681" s="8">
        <v>2321</v>
      </c>
      <c r="F3681" t="s">
        <v>8218</v>
      </c>
      <c r="G3681" t="s">
        <v>8223</v>
      </c>
      <c r="H3681" t="s">
        <v>8245</v>
      </c>
      <c r="I3681">
        <v>1453856400</v>
      </c>
      <c r="J3681">
        <v>1452664317</v>
      </c>
      <c r="K3681" t="b">
        <v>0</v>
      </c>
      <c r="L3681">
        <v>29</v>
      </c>
      <c r="M3681" t="b">
        <v>1</v>
      </c>
      <c r="N3681" t="s">
        <v>8269</v>
      </c>
      <c r="O3681">
        <f t="shared" si="285"/>
        <v>116</v>
      </c>
      <c r="P3681">
        <f t="shared" si="286"/>
        <v>80.03</v>
      </c>
      <c r="Q3681" s="11" t="s">
        <v>8315</v>
      </c>
      <c r="R3681" t="s">
        <v>8316</v>
      </c>
      <c r="S3681" s="15">
        <f t="shared" si="287"/>
        <v>42382.244409722218</v>
      </c>
      <c r="T3681" s="15">
        <f t="shared" si="288"/>
        <v>42396.041666666672</v>
      </c>
      <c r="U3681">
        <f t="shared" si="289"/>
        <v>2016</v>
      </c>
    </row>
    <row r="3682" spans="1:21" ht="48" x14ac:dyDescent="0.2">
      <c r="A3682">
        <v>3312</v>
      </c>
      <c r="B3682" s="3" t="s">
        <v>3312</v>
      </c>
      <c r="C3682" s="3" t="s">
        <v>7422</v>
      </c>
      <c r="D3682" s="6">
        <v>2500</v>
      </c>
      <c r="E3682" s="8">
        <v>2501</v>
      </c>
      <c r="F3682" t="s">
        <v>8218</v>
      </c>
      <c r="G3682" t="s">
        <v>8223</v>
      </c>
      <c r="H3682" t="s">
        <v>8245</v>
      </c>
      <c r="I3682">
        <v>1478901600</v>
      </c>
      <c r="J3682">
        <v>1477077946</v>
      </c>
      <c r="K3682" t="b">
        <v>0</v>
      </c>
      <c r="L3682">
        <v>41</v>
      </c>
      <c r="M3682" t="b">
        <v>1</v>
      </c>
      <c r="N3682" t="s">
        <v>8269</v>
      </c>
      <c r="O3682">
        <f t="shared" ref="O3682:O3745" si="290">ROUND(E3682/D3682*100,0)</f>
        <v>100</v>
      </c>
      <c r="P3682">
        <f t="shared" ref="P3682:P3745" si="291">IFERROR(ROUND(E3682/L3682,2),0)</f>
        <v>61</v>
      </c>
      <c r="Q3682" s="11" t="s">
        <v>8315</v>
      </c>
      <c r="R3682" t="s">
        <v>8316</v>
      </c>
      <c r="S3682" s="15">
        <f t="shared" ref="S3682:S3745" si="292">(((J3682/60)/60)/24)+DATE(1970,1,1)</f>
        <v>42664.809560185182</v>
      </c>
      <c r="T3682" s="15">
        <f t="shared" ref="T3682:T3745" si="293">(((I3682/60)/60)/24)+DATE(1970,1,1)</f>
        <v>42685.916666666672</v>
      </c>
      <c r="U3682">
        <f t="shared" ref="U3682:U3745" si="294">YEAR(S:S)</f>
        <v>2016</v>
      </c>
    </row>
    <row r="3683" spans="1:21" ht="48" x14ac:dyDescent="0.2">
      <c r="A3683">
        <v>3311</v>
      </c>
      <c r="B3683" s="3" t="s">
        <v>3311</v>
      </c>
      <c r="C3683" s="3" t="s">
        <v>7421</v>
      </c>
      <c r="D3683" s="6">
        <v>2500</v>
      </c>
      <c r="E3683" s="8">
        <v>2746</v>
      </c>
      <c r="F3683" t="s">
        <v>8218</v>
      </c>
      <c r="G3683" t="s">
        <v>8223</v>
      </c>
      <c r="H3683" t="s">
        <v>8245</v>
      </c>
      <c r="I3683">
        <v>1445065210</v>
      </c>
      <c r="J3683">
        <v>1442473210</v>
      </c>
      <c r="K3683" t="b">
        <v>0</v>
      </c>
      <c r="L3683">
        <v>45</v>
      </c>
      <c r="M3683" t="b">
        <v>1</v>
      </c>
      <c r="N3683" t="s">
        <v>8269</v>
      </c>
      <c r="O3683">
        <f t="shared" si="290"/>
        <v>110</v>
      </c>
      <c r="P3683">
        <f t="shared" si="291"/>
        <v>61.02</v>
      </c>
      <c r="Q3683" s="11" t="s">
        <v>8315</v>
      </c>
      <c r="R3683" t="s">
        <v>8316</v>
      </c>
      <c r="S3683" s="15">
        <f t="shared" si="292"/>
        <v>42264.29178240741</v>
      </c>
      <c r="T3683" s="15">
        <f t="shared" si="293"/>
        <v>42294.29178240741</v>
      </c>
      <c r="U3683">
        <f t="shared" si="294"/>
        <v>2015</v>
      </c>
    </row>
    <row r="3684" spans="1:21" ht="32" x14ac:dyDescent="0.2">
      <c r="A3684">
        <v>3310</v>
      </c>
      <c r="B3684" s="3" t="s">
        <v>3310</v>
      </c>
      <c r="C3684" s="3" t="s">
        <v>7420</v>
      </c>
      <c r="D3684" s="6">
        <v>6500</v>
      </c>
      <c r="E3684" s="8">
        <v>6505</v>
      </c>
      <c r="F3684" t="s">
        <v>8218</v>
      </c>
      <c r="G3684" t="s">
        <v>8223</v>
      </c>
      <c r="H3684" t="s">
        <v>8245</v>
      </c>
      <c r="I3684">
        <v>1444169825</v>
      </c>
      <c r="J3684">
        <v>1441577825</v>
      </c>
      <c r="K3684" t="b">
        <v>0</v>
      </c>
      <c r="L3684">
        <v>31</v>
      </c>
      <c r="M3684" t="b">
        <v>1</v>
      </c>
      <c r="N3684" t="s">
        <v>8269</v>
      </c>
      <c r="O3684">
        <f t="shared" si="290"/>
        <v>100</v>
      </c>
      <c r="P3684">
        <f t="shared" si="291"/>
        <v>209.84</v>
      </c>
      <c r="Q3684" s="11" t="s">
        <v>8315</v>
      </c>
      <c r="R3684" t="s">
        <v>8316</v>
      </c>
      <c r="S3684" s="15">
        <f t="shared" si="292"/>
        <v>42253.928530092591</v>
      </c>
      <c r="T3684" s="15">
        <f t="shared" si="293"/>
        <v>42283.928530092591</v>
      </c>
      <c r="U3684">
        <f t="shared" si="294"/>
        <v>2015</v>
      </c>
    </row>
    <row r="3685" spans="1:21" ht="48" x14ac:dyDescent="0.2">
      <c r="A3685">
        <v>3308</v>
      </c>
      <c r="B3685" s="3" t="s">
        <v>3308</v>
      </c>
      <c r="C3685" s="3" t="s">
        <v>7418</v>
      </c>
      <c r="D3685" s="6">
        <v>3500</v>
      </c>
      <c r="E3685" s="8">
        <v>4280</v>
      </c>
      <c r="F3685" t="s">
        <v>8218</v>
      </c>
      <c r="G3685" t="s">
        <v>8223</v>
      </c>
      <c r="H3685" t="s">
        <v>8245</v>
      </c>
      <c r="I3685">
        <v>1460581365</v>
      </c>
      <c r="J3685">
        <v>1458766965</v>
      </c>
      <c r="K3685" t="b">
        <v>0</v>
      </c>
      <c r="L3685">
        <v>57</v>
      </c>
      <c r="M3685" t="b">
        <v>1</v>
      </c>
      <c r="N3685" t="s">
        <v>8269</v>
      </c>
      <c r="O3685">
        <f t="shared" si="290"/>
        <v>122</v>
      </c>
      <c r="P3685">
        <f t="shared" si="291"/>
        <v>75.09</v>
      </c>
      <c r="Q3685" s="11" t="s">
        <v>8315</v>
      </c>
      <c r="R3685" t="s">
        <v>8316</v>
      </c>
      <c r="S3685" s="15">
        <f t="shared" si="292"/>
        <v>42452.876909722225</v>
      </c>
      <c r="T3685" s="15">
        <f t="shared" si="293"/>
        <v>42473.876909722225</v>
      </c>
      <c r="U3685">
        <f t="shared" si="294"/>
        <v>2016</v>
      </c>
    </row>
    <row r="3686" spans="1:21" ht="48" x14ac:dyDescent="0.2">
      <c r="A3686">
        <v>3307</v>
      </c>
      <c r="B3686" s="3" t="s">
        <v>3307</v>
      </c>
      <c r="C3686" s="3" t="s">
        <v>7417</v>
      </c>
      <c r="D3686" s="6">
        <v>1000</v>
      </c>
      <c r="E3686" s="8">
        <v>1066.8</v>
      </c>
      <c r="F3686" t="s">
        <v>8218</v>
      </c>
      <c r="G3686" t="s">
        <v>8223</v>
      </c>
      <c r="H3686" t="s">
        <v>8245</v>
      </c>
      <c r="I3686">
        <v>1463275339</v>
      </c>
      <c r="J3686">
        <v>1460683339</v>
      </c>
      <c r="K3686" t="b">
        <v>0</v>
      </c>
      <c r="L3686">
        <v>20</v>
      </c>
      <c r="M3686" t="b">
        <v>1</v>
      </c>
      <c r="N3686" t="s">
        <v>8269</v>
      </c>
      <c r="O3686">
        <f t="shared" si="290"/>
        <v>107</v>
      </c>
      <c r="P3686">
        <f t="shared" si="291"/>
        <v>53.34</v>
      </c>
      <c r="Q3686" s="11" t="s">
        <v>8315</v>
      </c>
      <c r="R3686" t="s">
        <v>8316</v>
      </c>
      <c r="S3686" s="15">
        <f t="shared" si="292"/>
        <v>42475.057164351849</v>
      </c>
      <c r="T3686" s="15">
        <f t="shared" si="293"/>
        <v>42505.057164351849</v>
      </c>
      <c r="U3686">
        <f t="shared" si="294"/>
        <v>2016</v>
      </c>
    </row>
    <row r="3687" spans="1:21" ht="48" x14ac:dyDescent="0.2">
      <c r="A3687">
        <v>3306</v>
      </c>
      <c r="B3687" s="3" t="s">
        <v>3306</v>
      </c>
      <c r="C3687" s="3" t="s">
        <v>7416</v>
      </c>
      <c r="D3687" s="6">
        <v>1500</v>
      </c>
      <c r="E3687" s="8">
        <v>2630</v>
      </c>
      <c r="F3687" t="s">
        <v>8218</v>
      </c>
      <c r="G3687" t="s">
        <v>8223</v>
      </c>
      <c r="H3687" t="s">
        <v>8245</v>
      </c>
      <c r="I3687">
        <v>1465527600</v>
      </c>
      <c r="J3687">
        <v>1462252542</v>
      </c>
      <c r="K3687" t="b">
        <v>0</v>
      </c>
      <c r="L3687">
        <v>54</v>
      </c>
      <c r="M3687" t="b">
        <v>1</v>
      </c>
      <c r="N3687" t="s">
        <v>8269</v>
      </c>
      <c r="O3687">
        <f t="shared" si="290"/>
        <v>175</v>
      </c>
      <c r="P3687">
        <f t="shared" si="291"/>
        <v>48.7</v>
      </c>
      <c r="Q3687" s="11" t="s">
        <v>8315</v>
      </c>
      <c r="R3687" t="s">
        <v>8316</v>
      </c>
      <c r="S3687" s="15">
        <f t="shared" si="292"/>
        <v>42493.219236111108</v>
      </c>
      <c r="T3687" s="15">
        <f t="shared" si="293"/>
        <v>42531.125</v>
      </c>
      <c r="U3687">
        <f t="shared" si="294"/>
        <v>2016</v>
      </c>
    </row>
    <row r="3688" spans="1:21" ht="48" x14ac:dyDescent="0.2">
      <c r="A3688">
        <v>3305</v>
      </c>
      <c r="B3688" s="3" t="s">
        <v>3305</v>
      </c>
      <c r="C3688" s="3" t="s">
        <v>7415</v>
      </c>
      <c r="D3688" s="6">
        <v>4000</v>
      </c>
      <c r="E3688" s="8">
        <v>4081</v>
      </c>
      <c r="F3688" t="s">
        <v>8218</v>
      </c>
      <c r="G3688" t="s">
        <v>8223</v>
      </c>
      <c r="H3688" t="s">
        <v>8245</v>
      </c>
      <c r="I3688">
        <v>1438374748</v>
      </c>
      <c r="J3688">
        <v>1435782748</v>
      </c>
      <c r="K3688" t="b">
        <v>0</v>
      </c>
      <c r="L3688">
        <v>20</v>
      </c>
      <c r="M3688" t="b">
        <v>1</v>
      </c>
      <c r="N3688" t="s">
        <v>8269</v>
      </c>
      <c r="O3688">
        <f t="shared" si="290"/>
        <v>102</v>
      </c>
      <c r="P3688">
        <f t="shared" si="291"/>
        <v>204.05</v>
      </c>
      <c r="Q3688" s="11" t="s">
        <v>8315</v>
      </c>
      <c r="R3688" t="s">
        <v>8316</v>
      </c>
      <c r="S3688" s="15">
        <f t="shared" si="292"/>
        <v>42186.855879629627</v>
      </c>
      <c r="T3688" s="15">
        <f t="shared" si="293"/>
        <v>42216.855879629627</v>
      </c>
      <c r="U3688">
        <f t="shared" si="294"/>
        <v>2015</v>
      </c>
    </row>
    <row r="3689" spans="1:21" ht="48" x14ac:dyDescent="0.2">
      <c r="A3689">
        <v>3304</v>
      </c>
      <c r="B3689" s="3" t="s">
        <v>3304</v>
      </c>
      <c r="C3689" s="3" t="s">
        <v>7414</v>
      </c>
      <c r="D3689" s="6">
        <v>15000</v>
      </c>
      <c r="E3689" s="8">
        <v>15677.5</v>
      </c>
      <c r="F3689" t="s">
        <v>8218</v>
      </c>
      <c r="G3689" t="s">
        <v>8223</v>
      </c>
      <c r="H3689" t="s">
        <v>8245</v>
      </c>
      <c r="I3689">
        <v>1482418752</v>
      </c>
      <c r="J3689">
        <v>1479826752</v>
      </c>
      <c r="K3689" t="b">
        <v>0</v>
      </c>
      <c r="L3689">
        <v>175</v>
      </c>
      <c r="M3689" t="b">
        <v>1</v>
      </c>
      <c r="N3689" t="s">
        <v>8269</v>
      </c>
      <c r="O3689">
        <f t="shared" si="290"/>
        <v>105</v>
      </c>
      <c r="P3689">
        <f t="shared" si="291"/>
        <v>89.59</v>
      </c>
      <c r="Q3689" s="11" t="s">
        <v>8315</v>
      </c>
      <c r="R3689" t="s">
        <v>8316</v>
      </c>
      <c r="S3689" s="15">
        <f t="shared" si="292"/>
        <v>42696.624444444446</v>
      </c>
      <c r="T3689" s="15">
        <f t="shared" si="293"/>
        <v>42726.624444444446</v>
      </c>
      <c r="U3689">
        <f t="shared" si="294"/>
        <v>2016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0"/>
        <v>109</v>
      </c>
      <c r="P3690">
        <f t="shared" si="291"/>
        <v>83.97</v>
      </c>
      <c r="Q3690" s="11" t="s">
        <v>8315</v>
      </c>
      <c r="R3690" t="s">
        <v>8316</v>
      </c>
      <c r="S3690" s="15">
        <f t="shared" si="292"/>
        <v>41829.787083333329</v>
      </c>
      <c r="T3690" s="15">
        <f t="shared" si="293"/>
        <v>41859.787083333329</v>
      </c>
      <c r="U3690">
        <f t="shared" si="294"/>
        <v>2014</v>
      </c>
    </row>
    <row r="3691" spans="1:21" ht="48" x14ac:dyDescent="0.2">
      <c r="A3691">
        <v>3303</v>
      </c>
      <c r="B3691" s="3" t="s">
        <v>3303</v>
      </c>
      <c r="C3691" s="3" t="s">
        <v>7413</v>
      </c>
      <c r="D3691" s="6">
        <v>1800</v>
      </c>
      <c r="E3691" s="8">
        <v>2086</v>
      </c>
      <c r="F3691" t="s">
        <v>8218</v>
      </c>
      <c r="G3691" t="s">
        <v>8223</v>
      </c>
      <c r="H3691" t="s">
        <v>8245</v>
      </c>
      <c r="I3691">
        <v>1427553484</v>
      </c>
      <c r="J3691">
        <v>1424533084</v>
      </c>
      <c r="K3691" t="b">
        <v>0</v>
      </c>
      <c r="L3691">
        <v>35</v>
      </c>
      <c r="M3691" t="b">
        <v>1</v>
      </c>
      <c r="N3691" t="s">
        <v>8269</v>
      </c>
      <c r="O3691">
        <f t="shared" si="290"/>
        <v>116</v>
      </c>
      <c r="P3691">
        <f t="shared" si="291"/>
        <v>59.6</v>
      </c>
      <c r="Q3691" s="11" t="s">
        <v>8315</v>
      </c>
      <c r="R3691" t="s">
        <v>8316</v>
      </c>
      <c r="S3691" s="15">
        <f t="shared" si="292"/>
        <v>42056.65143518518</v>
      </c>
      <c r="T3691" s="15">
        <f t="shared" si="293"/>
        <v>42091.609768518523</v>
      </c>
      <c r="U3691">
        <f t="shared" si="294"/>
        <v>2015</v>
      </c>
    </row>
    <row r="3692" spans="1:21" ht="48" x14ac:dyDescent="0.2">
      <c r="A3692">
        <v>3301</v>
      </c>
      <c r="B3692" s="3" t="s">
        <v>3301</v>
      </c>
      <c r="C3692" s="3" t="s">
        <v>7411</v>
      </c>
      <c r="D3692" s="6">
        <v>3000</v>
      </c>
      <c r="E3692" s="8">
        <v>4004</v>
      </c>
      <c r="F3692" t="s">
        <v>8218</v>
      </c>
      <c r="G3692" t="s">
        <v>8223</v>
      </c>
      <c r="H3692" t="s">
        <v>8245</v>
      </c>
      <c r="I3692">
        <v>1470034740</v>
      </c>
      <c r="J3692">
        <v>1466185176</v>
      </c>
      <c r="K3692" t="b">
        <v>0</v>
      </c>
      <c r="L3692">
        <v>70</v>
      </c>
      <c r="M3692" t="b">
        <v>1</v>
      </c>
      <c r="N3692" t="s">
        <v>8269</v>
      </c>
      <c r="O3692">
        <f t="shared" si="290"/>
        <v>133</v>
      </c>
      <c r="P3692">
        <f t="shared" si="291"/>
        <v>57.2</v>
      </c>
      <c r="Q3692" s="11" t="s">
        <v>8315</v>
      </c>
      <c r="R3692" t="s">
        <v>8316</v>
      </c>
      <c r="S3692" s="15">
        <f t="shared" si="292"/>
        <v>42538.73583333334</v>
      </c>
      <c r="T3692" s="15">
        <f t="shared" si="293"/>
        <v>42583.290972222225</v>
      </c>
      <c r="U3692">
        <f t="shared" si="294"/>
        <v>2016</v>
      </c>
    </row>
    <row r="3693" spans="1:21" ht="48" x14ac:dyDescent="0.2">
      <c r="A3693">
        <v>3300</v>
      </c>
      <c r="B3693" s="3" t="s">
        <v>3300</v>
      </c>
      <c r="C3693" s="3" t="s">
        <v>7410</v>
      </c>
      <c r="D3693" s="6">
        <v>3000</v>
      </c>
      <c r="E3693" s="8">
        <v>4085</v>
      </c>
      <c r="F3693" t="s">
        <v>8218</v>
      </c>
      <c r="G3693" t="s">
        <v>8223</v>
      </c>
      <c r="H3693" t="s">
        <v>8245</v>
      </c>
      <c r="I3693">
        <v>1430329862</v>
      </c>
      <c r="J3693">
        <v>1428515462</v>
      </c>
      <c r="K3693" t="b">
        <v>0</v>
      </c>
      <c r="L3693">
        <v>88</v>
      </c>
      <c r="M3693" t="b">
        <v>1</v>
      </c>
      <c r="N3693" t="s">
        <v>8269</v>
      </c>
      <c r="O3693">
        <f t="shared" si="290"/>
        <v>136</v>
      </c>
      <c r="P3693">
        <f t="shared" si="291"/>
        <v>46.42</v>
      </c>
      <c r="Q3693" s="11" t="s">
        <v>8315</v>
      </c>
      <c r="R3693" t="s">
        <v>8316</v>
      </c>
      <c r="S3693" s="15">
        <f t="shared" si="292"/>
        <v>42102.743773148148</v>
      </c>
      <c r="T3693" s="15">
        <f t="shared" si="293"/>
        <v>42123.743773148148</v>
      </c>
      <c r="U3693">
        <f t="shared" si="294"/>
        <v>2015</v>
      </c>
    </row>
    <row r="3694" spans="1:21" ht="48" x14ac:dyDescent="0.2">
      <c r="A3694">
        <v>3299</v>
      </c>
      <c r="B3694" s="3" t="s">
        <v>3299</v>
      </c>
      <c r="C3694" s="3" t="s">
        <v>7409</v>
      </c>
      <c r="D3694" s="6">
        <v>3000</v>
      </c>
      <c r="E3694" s="8">
        <v>3486</v>
      </c>
      <c r="F3694" t="s">
        <v>8218</v>
      </c>
      <c r="G3694" t="s">
        <v>8223</v>
      </c>
      <c r="H3694" t="s">
        <v>8245</v>
      </c>
      <c r="I3694">
        <v>1444860063</v>
      </c>
      <c r="J3694">
        <v>1442268063</v>
      </c>
      <c r="K3694" t="b">
        <v>0</v>
      </c>
      <c r="L3694">
        <v>63</v>
      </c>
      <c r="M3694" t="b">
        <v>1</v>
      </c>
      <c r="N3694" t="s">
        <v>8269</v>
      </c>
      <c r="O3694">
        <f t="shared" si="290"/>
        <v>116</v>
      </c>
      <c r="P3694">
        <f t="shared" si="291"/>
        <v>55.33</v>
      </c>
      <c r="Q3694" s="11" t="s">
        <v>8315</v>
      </c>
      <c r="R3694" t="s">
        <v>8316</v>
      </c>
      <c r="S3694" s="15">
        <f t="shared" si="292"/>
        <v>42261.917395833334</v>
      </c>
      <c r="T3694" s="15">
        <f t="shared" si="293"/>
        <v>42291.917395833334</v>
      </c>
      <c r="U3694">
        <f t="shared" si="294"/>
        <v>2015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0"/>
        <v>129</v>
      </c>
      <c r="P3695">
        <f t="shared" si="291"/>
        <v>30.71</v>
      </c>
      <c r="Q3695" s="11" t="s">
        <v>8315</v>
      </c>
      <c r="R3695" t="s">
        <v>8316</v>
      </c>
      <c r="S3695" s="15">
        <f t="shared" si="292"/>
        <v>42309.191307870366</v>
      </c>
      <c r="T3695" s="15">
        <f t="shared" si="293"/>
        <v>42338.9375</v>
      </c>
      <c r="U3695">
        <f t="shared" si="294"/>
        <v>2015</v>
      </c>
    </row>
    <row r="3696" spans="1:21" ht="48" x14ac:dyDescent="0.2">
      <c r="A3696">
        <v>3298</v>
      </c>
      <c r="B3696" s="3" t="s">
        <v>3298</v>
      </c>
      <c r="C3696" s="3" t="s">
        <v>7408</v>
      </c>
      <c r="D3696" s="6">
        <v>10000</v>
      </c>
      <c r="E3696" s="8">
        <v>10173</v>
      </c>
      <c r="F3696" t="s">
        <v>8218</v>
      </c>
      <c r="G3696" t="s">
        <v>8223</v>
      </c>
      <c r="H3696" t="s">
        <v>8245</v>
      </c>
      <c r="I3696">
        <v>1442102400</v>
      </c>
      <c r="J3696">
        <v>1440370768</v>
      </c>
      <c r="K3696" t="b">
        <v>0</v>
      </c>
      <c r="L3696">
        <v>72</v>
      </c>
      <c r="M3696" t="b">
        <v>1</v>
      </c>
      <c r="N3696" t="s">
        <v>8269</v>
      </c>
      <c r="O3696">
        <f t="shared" si="290"/>
        <v>102</v>
      </c>
      <c r="P3696">
        <f t="shared" si="291"/>
        <v>141.29</v>
      </c>
      <c r="Q3696" s="11" t="s">
        <v>8315</v>
      </c>
      <c r="R3696" t="s">
        <v>8316</v>
      </c>
      <c r="S3696" s="15">
        <f t="shared" si="292"/>
        <v>42239.957962962959</v>
      </c>
      <c r="T3696" s="15">
        <f t="shared" si="293"/>
        <v>42260</v>
      </c>
      <c r="U3696">
        <f t="shared" si="294"/>
        <v>2015</v>
      </c>
    </row>
    <row r="3697" spans="1:21" ht="48" x14ac:dyDescent="0.2">
      <c r="A3697">
        <v>3291</v>
      </c>
      <c r="B3697" s="3" t="s">
        <v>3291</v>
      </c>
      <c r="C3697" s="3" t="s">
        <v>7401</v>
      </c>
      <c r="D3697" s="6">
        <v>500</v>
      </c>
      <c r="E3697" s="8">
        <v>570</v>
      </c>
      <c r="F3697" t="s">
        <v>8218</v>
      </c>
      <c r="G3697" t="s">
        <v>8223</v>
      </c>
      <c r="H3697" t="s">
        <v>8245</v>
      </c>
      <c r="I3697">
        <v>1442462340</v>
      </c>
      <c r="J3697">
        <v>1439743900</v>
      </c>
      <c r="K3697" t="b">
        <v>0</v>
      </c>
      <c r="L3697">
        <v>14</v>
      </c>
      <c r="M3697" t="b">
        <v>1</v>
      </c>
      <c r="N3697" t="s">
        <v>8269</v>
      </c>
      <c r="O3697">
        <f t="shared" si="290"/>
        <v>114</v>
      </c>
      <c r="P3697">
        <f t="shared" si="291"/>
        <v>40.71</v>
      </c>
      <c r="Q3697" s="11" t="s">
        <v>8315</v>
      </c>
      <c r="R3697" t="s">
        <v>8316</v>
      </c>
      <c r="S3697" s="15">
        <f t="shared" si="292"/>
        <v>42232.702546296292</v>
      </c>
      <c r="T3697" s="15">
        <f t="shared" si="293"/>
        <v>42264.165972222225</v>
      </c>
      <c r="U3697">
        <f t="shared" si="294"/>
        <v>2015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0"/>
        <v>155</v>
      </c>
      <c r="P3698">
        <f t="shared" si="291"/>
        <v>39.74</v>
      </c>
      <c r="Q3698" s="11" t="s">
        <v>8315</v>
      </c>
      <c r="R3698" t="s">
        <v>8316</v>
      </c>
      <c r="S3698" s="15">
        <f t="shared" si="292"/>
        <v>41988.617083333331</v>
      </c>
      <c r="T3698" s="15">
        <f t="shared" si="293"/>
        <v>42048.617083333331</v>
      </c>
      <c r="U3698">
        <f t="shared" si="294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0"/>
        <v>108</v>
      </c>
      <c r="P3699">
        <f t="shared" si="291"/>
        <v>72</v>
      </c>
      <c r="Q3699" s="11" t="s">
        <v>8315</v>
      </c>
      <c r="R3699" t="s">
        <v>8316</v>
      </c>
      <c r="S3699" s="15">
        <f t="shared" si="292"/>
        <v>42479.465833333335</v>
      </c>
      <c r="T3699" s="15">
        <f t="shared" si="293"/>
        <v>42500.465833333335</v>
      </c>
      <c r="U3699">
        <f t="shared" si="294"/>
        <v>2016</v>
      </c>
    </row>
    <row r="3700" spans="1:21" ht="48" x14ac:dyDescent="0.2">
      <c r="A3700">
        <v>3286</v>
      </c>
      <c r="B3700" s="3" t="s">
        <v>3286</v>
      </c>
      <c r="C3700" s="3" t="s">
        <v>7396</v>
      </c>
      <c r="D3700" s="6">
        <v>15000</v>
      </c>
      <c r="E3700" s="8">
        <v>15265</v>
      </c>
      <c r="F3700" t="s">
        <v>8218</v>
      </c>
      <c r="G3700" t="s">
        <v>8223</v>
      </c>
      <c r="H3700" t="s">
        <v>8245</v>
      </c>
      <c r="I3700">
        <v>1471291782</v>
      </c>
      <c r="J3700">
        <v>1468699782</v>
      </c>
      <c r="K3700" t="b">
        <v>0</v>
      </c>
      <c r="L3700">
        <v>122</v>
      </c>
      <c r="M3700" t="b">
        <v>1</v>
      </c>
      <c r="N3700" t="s">
        <v>8269</v>
      </c>
      <c r="O3700">
        <f t="shared" si="290"/>
        <v>102</v>
      </c>
      <c r="P3700">
        <f t="shared" si="291"/>
        <v>125.12</v>
      </c>
      <c r="Q3700" s="11" t="s">
        <v>8315</v>
      </c>
      <c r="R3700" t="s">
        <v>8316</v>
      </c>
      <c r="S3700" s="15">
        <f t="shared" si="292"/>
        <v>42567.840069444443</v>
      </c>
      <c r="T3700" s="15">
        <f t="shared" si="293"/>
        <v>42597.840069444443</v>
      </c>
      <c r="U3700">
        <f t="shared" si="294"/>
        <v>2016</v>
      </c>
    </row>
    <row r="3701" spans="1:21" ht="16" x14ac:dyDescent="0.2">
      <c r="A3701">
        <v>3285</v>
      </c>
      <c r="B3701" s="3" t="s">
        <v>3285</v>
      </c>
      <c r="C3701" s="3" t="s">
        <v>7395</v>
      </c>
      <c r="D3701" s="6">
        <v>4999</v>
      </c>
      <c r="E3701" s="8">
        <v>5604</v>
      </c>
      <c r="F3701" t="s">
        <v>8218</v>
      </c>
      <c r="G3701" t="s">
        <v>8223</v>
      </c>
      <c r="H3701" t="s">
        <v>8245</v>
      </c>
      <c r="I3701">
        <v>1488258000</v>
      </c>
      <c r="J3701">
        <v>1485556626</v>
      </c>
      <c r="K3701" t="b">
        <v>0</v>
      </c>
      <c r="L3701">
        <v>81</v>
      </c>
      <c r="M3701" t="b">
        <v>1</v>
      </c>
      <c r="N3701" t="s">
        <v>8269</v>
      </c>
      <c r="O3701">
        <f t="shared" si="290"/>
        <v>112</v>
      </c>
      <c r="P3701">
        <f t="shared" si="291"/>
        <v>69.19</v>
      </c>
      <c r="Q3701" s="11" t="s">
        <v>8315</v>
      </c>
      <c r="R3701" t="s">
        <v>8316</v>
      </c>
      <c r="S3701" s="15">
        <f t="shared" si="292"/>
        <v>42762.942430555559</v>
      </c>
      <c r="T3701" s="15">
        <f t="shared" si="293"/>
        <v>42794.208333333328</v>
      </c>
      <c r="U3701">
        <f t="shared" si="294"/>
        <v>2017</v>
      </c>
    </row>
    <row r="3702" spans="1:21" ht="48" x14ac:dyDescent="0.2">
      <c r="A3702">
        <v>3284</v>
      </c>
      <c r="B3702" s="3" t="s">
        <v>3284</v>
      </c>
      <c r="C3702" s="3" t="s">
        <v>7394</v>
      </c>
      <c r="D3702" s="6">
        <v>3000</v>
      </c>
      <c r="E3702" s="8">
        <v>3048</v>
      </c>
      <c r="F3702" t="s">
        <v>8218</v>
      </c>
      <c r="G3702" t="s">
        <v>8223</v>
      </c>
      <c r="H3702" t="s">
        <v>8245</v>
      </c>
      <c r="I3702">
        <v>1454047140</v>
      </c>
      <c r="J3702">
        <v>1452546853</v>
      </c>
      <c r="K3702" t="b">
        <v>0</v>
      </c>
      <c r="L3702">
        <v>15</v>
      </c>
      <c r="M3702" t="b">
        <v>1</v>
      </c>
      <c r="N3702" t="s">
        <v>8269</v>
      </c>
      <c r="O3702">
        <f t="shared" si="290"/>
        <v>102</v>
      </c>
      <c r="P3702">
        <f t="shared" si="291"/>
        <v>203.2</v>
      </c>
      <c r="Q3702" s="11" t="s">
        <v>8315</v>
      </c>
      <c r="R3702" t="s">
        <v>8316</v>
      </c>
      <c r="S3702" s="15">
        <f t="shared" si="292"/>
        <v>42380.884872685187</v>
      </c>
      <c r="T3702" s="15">
        <f t="shared" si="293"/>
        <v>42398.249305555553</v>
      </c>
      <c r="U3702">
        <f t="shared" si="294"/>
        <v>2016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0"/>
        <v>100</v>
      </c>
      <c r="P3703">
        <f t="shared" si="291"/>
        <v>38.590000000000003</v>
      </c>
      <c r="Q3703" s="11" t="s">
        <v>8315</v>
      </c>
      <c r="R3703" t="s">
        <v>8316</v>
      </c>
      <c r="S3703" s="15">
        <f t="shared" si="292"/>
        <v>42129.541585648149</v>
      </c>
      <c r="T3703" s="15">
        <f t="shared" si="293"/>
        <v>42159.541585648149</v>
      </c>
      <c r="U3703">
        <f t="shared" si="294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109</v>
      </c>
      <c r="P3704">
        <f t="shared" si="291"/>
        <v>155.94999999999999</v>
      </c>
      <c r="Q3704" s="11" t="s">
        <v>8315</v>
      </c>
      <c r="R3704" t="s">
        <v>8316</v>
      </c>
      <c r="S3704" s="15">
        <f t="shared" si="292"/>
        <v>42524.53800925926</v>
      </c>
      <c r="T3704" s="15">
        <f t="shared" si="293"/>
        <v>42561.957638888889</v>
      </c>
      <c r="U3704">
        <f t="shared" si="294"/>
        <v>2016</v>
      </c>
    </row>
    <row r="3705" spans="1:21" ht="48" x14ac:dyDescent="0.2">
      <c r="A3705">
        <v>3282</v>
      </c>
      <c r="B3705" s="3" t="s">
        <v>3282</v>
      </c>
      <c r="C3705" s="3" t="s">
        <v>7392</v>
      </c>
      <c r="D3705" s="6">
        <v>31000</v>
      </c>
      <c r="E3705" s="8">
        <v>31820.5</v>
      </c>
      <c r="F3705" t="s">
        <v>8218</v>
      </c>
      <c r="G3705" t="s">
        <v>8223</v>
      </c>
      <c r="H3705" t="s">
        <v>8245</v>
      </c>
      <c r="I3705">
        <v>1461904788</v>
      </c>
      <c r="J3705">
        <v>1458103188</v>
      </c>
      <c r="K3705" t="b">
        <v>0</v>
      </c>
      <c r="L3705">
        <v>237</v>
      </c>
      <c r="M3705" t="b">
        <v>1</v>
      </c>
      <c r="N3705" t="s">
        <v>8269</v>
      </c>
      <c r="O3705">
        <f t="shared" si="290"/>
        <v>103</v>
      </c>
      <c r="P3705">
        <f t="shared" si="291"/>
        <v>134.26</v>
      </c>
      <c r="Q3705" s="11" t="s">
        <v>8315</v>
      </c>
      <c r="R3705" t="s">
        <v>8316</v>
      </c>
      <c r="S3705" s="15">
        <f t="shared" si="292"/>
        <v>42445.19430555556</v>
      </c>
      <c r="T3705" s="15">
        <f t="shared" si="293"/>
        <v>42489.19430555556</v>
      </c>
      <c r="U3705">
        <f t="shared" si="294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0"/>
        <v>136</v>
      </c>
      <c r="P3706">
        <f t="shared" si="291"/>
        <v>15.15</v>
      </c>
      <c r="Q3706" s="11" t="s">
        <v>8315</v>
      </c>
      <c r="R3706" t="s">
        <v>8316</v>
      </c>
      <c r="S3706" s="15">
        <f t="shared" si="292"/>
        <v>42461.689745370371</v>
      </c>
      <c r="T3706" s="15">
        <f t="shared" si="293"/>
        <v>42521.689745370371</v>
      </c>
      <c r="U3706">
        <f t="shared" si="294"/>
        <v>2016</v>
      </c>
    </row>
    <row r="3707" spans="1:21" ht="32" x14ac:dyDescent="0.2">
      <c r="A3707">
        <v>3281</v>
      </c>
      <c r="B3707" s="3" t="s">
        <v>3281</v>
      </c>
      <c r="C3707" s="3" t="s">
        <v>7391</v>
      </c>
      <c r="D3707" s="6">
        <v>5000</v>
      </c>
      <c r="E3707" s="8">
        <v>6080</v>
      </c>
      <c r="F3707" t="s">
        <v>8218</v>
      </c>
      <c r="G3707" t="s">
        <v>8223</v>
      </c>
      <c r="H3707" t="s">
        <v>8245</v>
      </c>
      <c r="I3707">
        <v>1441153705</v>
      </c>
      <c r="J3707">
        <v>1438561705</v>
      </c>
      <c r="K3707" t="b">
        <v>0</v>
      </c>
      <c r="L3707">
        <v>47</v>
      </c>
      <c r="M3707" t="b">
        <v>1</v>
      </c>
      <c r="N3707" t="s">
        <v>8269</v>
      </c>
      <c r="O3707">
        <f t="shared" si="290"/>
        <v>122</v>
      </c>
      <c r="P3707">
        <f t="shared" si="291"/>
        <v>129.36000000000001</v>
      </c>
      <c r="Q3707" s="11" t="s">
        <v>8315</v>
      </c>
      <c r="R3707" t="s">
        <v>8316</v>
      </c>
      <c r="S3707" s="15">
        <f t="shared" si="292"/>
        <v>42219.019733796296</v>
      </c>
      <c r="T3707" s="15">
        <f t="shared" si="293"/>
        <v>42249.019733796296</v>
      </c>
      <c r="U3707">
        <f t="shared" si="294"/>
        <v>2015</v>
      </c>
    </row>
    <row r="3708" spans="1:21" ht="48" x14ac:dyDescent="0.2">
      <c r="A3708">
        <v>3280</v>
      </c>
      <c r="B3708" s="3" t="s">
        <v>3280</v>
      </c>
      <c r="C3708" s="3" t="s">
        <v>7390</v>
      </c>
      <c r="D3708" s="6">
        <v>2000</v>
      </c>
      <c r="E3708" s="8">
        <v>2060</v>
      </c>
      <c r="F3708" t="s">
        <v>8218</v>
      </c>
      <c r="G3708" t="s">
        <v>8223</v>
      </c>
      <c r="H3708" t="s">
        <v>8245</v>
      </c>
      <c r="I3708">
        <v>1433134800</v>
      </c>
      <c r="J3708">
        <v>1430158198</v>
      </c>
      <c r="K3708" t="b">
        <v>0</v>
      </c>
      <c r="L3708">
        <v>30</v>
      </c>
      <c r="M3708" t="b">
        <v>1</v>
      </c>
      <c r="N3708" t="s">
        <v>8269</v>
      </c>
      <c r="O3708">
        <f t="shared" si="290"/>
        <v>103</v>
      </c>
      <c r="P3708">
        <f t="shared" si="291"/>
        <v>68.67</v>
      </c>
      <c r="Q3708" s="11" t="s">
        <v>8315</v>
      </c>
      <c r="R3708" t="s">
        <v>8316</v>
      </c>
      <c r="S3708" s="15">
        <f t="shared" si="292"/>
        <v>42121.756921296299</v>
      </c>
      <c r="T3708" s="15">
        <f t="shared" si="293"/>
        <v>42156.208333333328</v>
      </c>
      <c r="U3708">
        <f t="shared" si="294"/>
        <v>2015</v>
      </c>
    </row>
    <row r="3709" spans="1:21" ht="48" x14ac:dyDescent="0.2">
      <c r="A3709">
        <v>3279</v>
      </c>
      <c r="B3709" s="3" t="s">
        <v>3279</v>
      </c>
      <c r="C3709" s="3" t="s">
        <v>7389</v>
      </c>
      <c r="D3709" s="6">
        <v>5800</v>
      </c>
      <c r="E3709" s="8">
        <v>6628</v>
      </c>
      <c r="F3709" t="s">
        <v>8218</v>
      </c>
      <c r="G3709" t="s">
        <v>8223</v>
      </c>
      <c r="H3709" t="s">
        <v>8245</v>
      </c>
      <c r="I3709">
        <v>1459474059</v>
      </c>
      <c r="J3709">
        <v>1456885659</v>
      </c>
      <c r="K3709" t="b">
        <v>0</v>
      </c>
      <c r="L3709">
        <v>63</v>
      </c>
      <c r="M3709" t="b">
        <v>1</v>
      </c>
      <c r="N3709" t="s">
        <v>8269</v>
      </c>
      <c r="O3709">
        <f t="shared" si="290"/>
        <v>114</v>
      </c>
      <c r="P3709">
        <f t="shared" si="291"/>
        <v>105.21</v>
      </c>
      <c r="Q3709" s="11" t="s">
        <v>8315</v>
      </c>
      <c r="R3709" t="s">
        <v>8316</v>
      </c>
      <c r="S3709" s="15">
        <f t="shared" si="292"/>
        <v>42431.102534722217</v>
      </c>
      <c r="T3709" s="15">
        <f t="shared" si="293"/>
        <v>42461.06086805556</v>
      </c>
      <c r="U3709">
        <f t="shared" si="294"/>
        <v>2016</v>
      </c>
    </row>
    <row r="3710" spans="1:21" ht="48" x14ac:dyDescent="0.2">
      <c r="A3710">
        <v>3275</v>
      </c>
      <c r="B3710" s="3" t="s">
        <v>3275</v>
      </c>
      <c r="C3710" s="3" t="s">
        <v>7385</v>
      </c>
      <c r="D3710" s="6">
        <v>1800</v>
      </c>
      <c r="E3710" s="8">
        <v>1805</v>
      </c>
      <c r="F3710" t="s">
        <v>8218</v>
      </c>
      <c r="G3710" t="s">
        <v>8223</v>
      </c>
      <c r="H3710" t="s">
        <v>8245</v>
      </c>
      <c r="I3710">
        <v>1423456200</v>
      </c>
      <c r="J3710">
        <v>1421183271</v>
      </c>
      <c r="K3710" t="b">
        <v>1</v>
      </c>
      <c r="L3710">
        <v>12</v>
      </c>
      <c r="M3710" t="b">
        <v>1</v>
      </c>
      <c r="N3710" t="s">
        <v>8269</v>
      </c>
      <c r="O3710">
        <f t="shared" si="290"/>
        <v>100</v>
      </c>
      <c r="P3710">
        <f t="shared" si="291"/>
        <v>150.41999999999999</v>
      </c>
      <c r="Q3710" s="11" t="s">
        <v>8315</v>
      </c>
      <c r="R3710" t="s">
        <v>8316</v>
      </c>
      <c r="S3710" s="15">
        <f t="shared" si="292"/>
        <v>42017.88045138889</v>
      </c>
      <c r="T3710" s="15">
        <f t="shared" si="293"/>
        <v>42044.1875</v>
      </c>
      <c r="U3710">
        <f t="shared" si="294"/>
        <v>2015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>
        <f t="shared" si="291"/>
        <v>30.93</v>
      </c>
      <c r="Q3711" s="11" t="s">
        <v>8315</v>
      </c>
      <c r="R3711" t="s">
        <v>8316</v>
      </c>
      <c r="S3711" s="15">
        <f t="shared" si="292"/>
        <v>41785.707708333335</v>
      </c>
      <c r="T3711" s="15">
        <f t="shared" si="293"/>
        <v>41815.707708333335</v>
      </c>
      <c r="U3711">
        <f t="shared" si="294"/>
        <v>2014</v>
      </c>
    </row>
    <row r="3712" spans="1:21" ht="48" x14ac:dyDescent="0.2">
      <c r="A3712">
        <v>3274</v>
      </c>
      <c r="B3712" s="3" t="s">
        <v>3274</v>
      </c>
      <c r="C3712" s="3" t="s">
        <v>7384</v>
      </c>
      <c r="D3712" s="6">
        <v>15500</v>
      </c>
      <c r="E3712" s="8">
        <v>15705</v>
      </c>
      <c r="F3712" t="s">
        <v>8218</v>
      </c>
      <c r="G3712" t="s">
        <v>8223</v>
      </c>
      <c r="H3712" t="s">
        <v>8245</v>
      </c>
      <c r="I3712">
        <v>1458075600</v>
      </c>
      <c r="J3712">
        <v>1454259272</v>
      </c>
      <c r="K3712" t="b">
        <v>1</v>
      </c>
      <c r="L3712">
        <v>286</v>
      </c>
      <c r="M3712" t="b">
        <v>1</v>
      </c>
      <c r="N3712" t="s">
        <v>8269</v>
      </c>
      <c r="O3712">
        <f t="shared" si="290"/>
        <v>101</v>
      </c>
      <c r="P3712">
        <f t="shared" si="291"/>
        <v>54.91</v>
      </c>
      <c r="Q3712" s="11" t="s">
        <v>8315</v>
      </c>
      <c r="R3712" t="s">
        <v>8316</v>
      </c>
      <c r="S3712" s="15">
        <f t="shared" si="292"/>
        <v>42400.704537037032</v>
      </c>
      <c r="T3712" s="15">
        <f t="shared" si="293"/>
        <v>42444.875</v>
      </c>
      <c r="U3712">
        <f t="shared" si="294"/>
        <v>2016</v>
      </c>
    </row>
    <row r="3713" spans="1:21" ht="48" x14ac:dyDescent="0.2">
      <c r="A3713">
        <v>3273</v>
      </c>
      <c r="B3713" s="3" t="s">
        <v>3273</v>
      </c>
      <c r="C3713" s="3" t="s">
        <v>7383</v>
      </c>
      <c r="D3713" s="6">
        <v>4000</v>
      </c>
      <c r="E3713" s="8">
        <v>4296</v>
      </c>
      <c r="F3713" t="s">
        <v>8218</v>
      </c>
      <c r="G3713" t="s">
        <v>8223</v>
      </c>
      <c r="H3713" t="s">
        <v>8245</v>
      </c>
      <c r="I3713">
        <v>1473879600</v>
      </c>
      <c r="J3713">
        <v>1472498042</v>
      </c>
      <c r="K3713" t="b">
        <v>1</v>
      </c>
      <c r="L3713">
        <v>21</v>
      </c>
      <c r="M3713" t="b">
        <v>1</v>
      </c>
      <c r="N3713" t="s">
        <v>8269</v>
      </c>
      <c r="O3713">
        <f t="shared" si="290"/>
        <v>107</v>
      </c>
      <c r="P3713">
        <f t="shared" si="291"/>
        <v>204.57</v>
      </c>
      <c r="Q3713" s="11" t="s">
        <v>8315</v>
      </c>
      <c r="R3713" t="s">
        <v>8316</v>
      </c>
      <c r="S3713" s="15">
        <f t="shared" si="292"/>
        <v>42611.801412037035</v>
      </c>
      <c r="T3713" s="15">
        <f t="shared" si="293"/>
        <v>42627.791666666672</v>
      </c>
      <c r="U3713">
        <f t="shared" si="294"/>
        <v>2016</v>
      </c>
    </row>
    <row r="3714" spans="1:21" ht="48" x14ac:dyDescent="0.2">
      <c r="A3714">
        <v>3272</v>
      </c>
      <c r="B3714" s="3" t="s">
        <v>3272</v>
      </c>
      <c r="C3714" s="3" t="s">
        <v>7382</v>
      </c>
      <c r="D3714" s="6">
        <v>10000</v>
      </c>
      <c r="E3714" s="8">
        <v>15443</v>
      </c>
      <c r="F3714" t="s">
        <v>8218</v>
      </c>
      <c r="G3714" t="s">
        <v>8223</v>
      </c>
      <c r="H3714" t="s">
        <v>8245</v>
      </c>
      <c r="I3714">
        <v>1446814809</v>
      </c>
      <c r="J3714">
        <v>1444219209</v>
      </c>
      <c r="K3714" t="b">
        <v>1</v>
      </c>
      <c r="L3714">
        <v>145</v>
      </c>
      <c r="M3714" t="b">
        <v>1</v>
      </c>
      <c r="N3714" t="s">
        <v>8269</v>
      </c>
      <c r="O3714">
        <f t="shared" si="290"/>
        <v>154</v>
      </c>
      <c r="P3714">
        <f t="shared" si="291"/>
        <v>106.5</v>
      </c>
      <c r="Q3714" s="11" t="s">
        <v>8315</v>
      </c>
      <c r="R3714" t="s">
        <v>8316</v>
      </c>
      <c r="S3714" s="15">
        <f t="shared" si="292"/>
        <v>42284.500104166669</v>
      </c>
      <c r="T3714" s="15">
        <f t="shared" si="293"/>
        <v>42314.541770833333</v>
      </c>
      <c r="U3714">
        <f t="shared" si="294"/>
        <v>2015</v>
      </c>
    </row>
    <row r="3715" spans="1:21" ht="48" x14ac:dyDescent="0.2">
      <c r="A3715">
        <v>3268</v>
      </c>
      <c r="B3715" s="3" t="s">
        <v>3268</v>
      </c>
      <c r="C3715" s="3" t="s">
        <v>7378</v>
      </c>
      <c r="D3715" s="6">
        <v>2000</v>
      </c>
      <c r="E3715" s="8">
        <v>2560</v>
      </c>
      <c r="F3715" t="s">
        <v>8218</v>
      </c>
      <c r="G3715" t="s">
        <v>8223</v>
      </c>
      <c r="H3715" t="s">
        <v>8245</v>
      </c>
      <c r="I3715">
        <v>1472074928</v>
      </c>
      <c r="J3715">
        <v>1470692528</v>
      </c>
      <c r="K3715" t="b">
        <v>1</v>
      </c>
      <c r="L3715">
        <v>42</v>
      </c>
      <c r="M3715" t="b">
        <v>1</v>
      </c>
      <c r="N3715" t="s">
        <v>8269</v>
      </c>
      <c r="O3715">
        <f t="shared" si="290"/>
        <v>128</v>
      </c>
      <c r="P3715">
        <f t="shared" si="291"/>
        <v>60.95</v>
      </c>
      <c r="Q3715" s="11" t="s">
        <v>8315</v>
      </c>
      <c r="R3715" t="s">
        <v>8316</v>
      </c>
      <c r="S3715" s="15">
        <f t="shared" si="292"/>
        <v>42590.90425925926</v>
      </c>
      <c r="T3715" s="15">
        <f t="shared" si="293"/>
        <v>42606.90425925926</v>
      </c>
      <c r="U3715">
        <f t="shared" si="294"/>
        <v>2016</v>
      </c>
    </row>
    <row r="3716" spans="1:21" ht="48" x14ac:dyDescent="0.2">
      <c r="A3716">
        <v>3267</v>
      </c>
      <c r="B3716" s="3" t="s">
        <v>3267</v>
      </c>
      <c r="C3716" s="3" t="s">
        <v>7377</v>
      </c>
      <c r="D3716" s="6">
        <v>15000</v>
      </c>
      <c r="E3716" s="8">
        <v>15315</v>
      </c>
      <c r="F3716" t="s">
        <v>8218</v>
      </c>
      <c r="G3716" t="s">
        <v>8223</v>
      </c>
      <c r="H3716" t="s">
        <v>8245</v>
      </c>
      <c r="I3716">
        <v>1437156660</v>
      </c>
      <c r="J3716">
        <v>1434564660</v>
      </c>
      <c r="K3716" t="b">
        <v>1</v>
      </c>
      <c r="L3716">
        <v>288</v>
      </c>
      <c r="M3716" t="b">
        <v>1</v>
      </c>
      <c r="N3716" t="s">
        <v>8269</v>
      </c>
      <c r="O3716">
        <f t="shared" si="290"/>
        <v>102</v>
      </c>
      <c r="P3716">
        <f t="shared" si="291"/>
        <v>53.18</v>
      </c>
      <c r="Q3716" s="11" t="s">
        <v>8315</v>
      </c>
      <c r="R3716" t="s">
        <v>8316</v>
      </c>
      <c r="S3716" s="15">
        <f t="shared" si="292"/>
        <v>42172.757638888885</v>
      </c>
      <c r="T3716" s="15">
        <f t="shared" si="293"/>
        <v>42202.757638888885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3266</v>
      </c>
      <c r="B3718" s="3" t="s">
        <v>3266</v>
      </c>
      <c r="C3718" s="3" t="s">
        <v>7376</v>
      </c>
      <c r="D3718" s="6">
        <v>6000</v>
      </c>
      <c r="E3718" s="8">
        <v>7877</v>
      </c>
      <c r="F3718" t="s">
        <v>8218</v>
      </c>
      <c r="G3718" t="s">
        <v>8223</v>
      </c>
      <c r="H3718" t="s">
        <v>8245</v>
      </c>
      <c r="I3718">
        <v>1434142800</v>
      </c>
      <c r="J3718">
        <v>1431435122</v>
      </c>
      <c r="K3718" t="b">
        <v>1</v>
      </c>
      <c r="L3718">
        <v>163</v>
      </c>
      <c r="M3718" t="b">
        <v>1</v>
      </c>
      <c r="N3718" t="s">
        <v>8269</v>
      </c>
      <c r="O3718">
        <f t="shared" si="290"/>
        <v>131</v>
      </c>
      <c r="P3718">
        <f t="shared" si="291"/>
        <v>48.33</v>
      </c>
      <c r="Q3718" s="11" t="s">
        <v>8315</v>
      </c>
      <c r="R3718" t="s">
        <v>8316</v>
      </c>
      <c r="S3718" s="15">
        <f t="shared" si="292"/>
        <v>42136.536134259266</v>
      </c>
      <c r="T3718" s="15">
        <f t="shared" si="293"/>
        <v>42167.875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3264</v>
      </c>
      <c r="B3722" s="3" t="s">
        <v>3264</v>
      </c>
      <c r="C3722" s="3" t="s">
        <v>7374</v>
      </c>
      <c r="D3722" s="6">
        <v>2500</v>
      </c>
      <c r="E3722" s="8">
        <v>2575</v>
      </c>
      <c r="F3722" t="s">
        <v>8218</v>
      </c>
      <c r="G3722" t="s">
        <v>8223</v>
      </c>
      <c r="H3722" t="s">
        <v>8245</v>
      </c>
      <c r="I3722">
        <v>1422482400</v>
      </c>
      <c r="J3722">
        <v>1421089938</v>
      </c>
      <c r="K3722" t="b">
        <v>1</v>
      </c>
      <c r="L3722">
        <v>49</v>
      </c>
      <c r="M3722" t="b">
        <v>1</v>
      </c>
      <c r="N3722" t="s">
        <v>8269</v>
      </c>
      <c r="O3722">
        <f t="shared" si="290"/>
        <v>103</v>
      </c>
      <c r="P3722">
        <f t="shared" si="291"/>
        <v>52.55</v>
      </c>
      <c r="Q3722" s="11" t="s">
        <v>8315</v>
      </c>
      <c r="R3722" t="s">
        <v>8316</v>
      </c>
      <c r="S3722" s="15">
        <f t="shared" si="292"/>
        <v>42016.800208333334</v>
      </c>
      <c r="T3722" s="15">
        <f t="shared" si="293"/>
        <v>42032.916666666672</v>
      </c>
      <c r="U3722">
        <f t="shared" si="294"/>
        <v>2015</v>
      </c>
    </row>
    <row r="3723" spans="1:21" ht="32" x14ac:dyDescent="0.2">
      <c r="A3723">
        <v>3263</v>
      </c>
      <c r="B3723" s="3" t="s">
        <v>3263</v>
      </c>
      <c r="C3723" s="3" t="s">
        <v>7373</v>
      </c>
      <c r="D3723" s="6">
        <v>2500</v>
      </c>
      <c r="E3723" s="8">
        <v>2804.16</v>
      </c>
      <c r="F3723" t="s">
        <v>8218</v>
      </c>
      <c r="G3723" t="s">
        <v>8223</v>
      </c>
      <c r="H3723" t="s">
        <v>8245</v>
      </c>
      <c r="I3723">
        <v>1446238800</v>
      </c>
      <c r="J3723">
        <v>1444220588</v>
      </c>
      <c r="K3723" t="b">
        <v>1</v>
      </c>
      <c r="L3723">
        <v>68</v>
      </c>
      <c r="M3723" t="b">
        <v>1</v>
      </c>
      <c r="N3723" t="s">
        <v>8269</v>
      </c>
      <c r="O3723">
        <f t="shared" si="290"/>
        <v>112</v>
      </c>
      <c r="P3723">
        <f t="shared" si="291"/>
        <v>41.24</v>
      </c>
      <c r="Q3723" s="11" t="s">
        <v>8315</v>
      </c>
      <c r="R3723" t="s">
        <v>8316</v>
      </c>
      <c r="S3723" s="15">
        <f t="shared" si="292"/>
        <v>42284.516064814816</v>
      </c>
      <c r="T3723" s="15">
        <f t="shared" si="293"/>
        <v>42307.875</v>
      </c>
      <c r="U3723">
        <f t="shared" si="294"/>
        <v>2015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32" x14ac:dyDescent="0.2">
      <c r="A3728">
        <v>3262</v>
      </c>
      <c r="B3728" s="3" t="s">
        <v>3262</v>
      </c>
      <c r="C3728" s="3" t="s">
        <v>7372</v>
      </c>
      <c r="D3728" s="6">
        <v>12200</v>
      </c>
      <c r="E3728" s="8">
        <v>12571</v>
      </c>
      <c r="F3728" t="s">
        <v>8218</v>
      </c>
      <c r="G3728" t="s">
        <v>8223</v>
      </c>
      <c r="H3728" t="s">
        <v>8245</v>
      </c>
      <c r="I3728">
        <v>1419220800</v>
      </c>
      <c r="J3728">
        <v>1416555262</v>
      </c>
      <c r="K3728" t="b">
        <v>1</v>
      </c>
      <c r="L3728">
        <v>134</v>
      </c>
      <c r="M3728" t="b">
        <v>1</v>
      </c>
      <c r="N3728" t="s">
        <v>8269</v>
      </c>
      <c r="O3728">
        <f t="shared" si="290"/>
        <v>103</v>
      </c>
      <c r="P3728">
        <f t="shared" si="291"/>
        <v>93.81</v>
      </c>
      <c r="Q3728" s="11" t="s">
        <v>8315</v>
      </c>
      <c r="R3728" t="s">
        <v>8316</v>
      </c>
      <c r="S3728" s="15">
        <f t="shared" si="292"/>
        <v>41964.315532407403</v>
      </c>
      <c r="T3728" s="15">
        <f t="shared" si="293"/>
        <v>41995.166666666672</v>
      </c>
      <c r="U3728">
        <f t="shared" si="294"/>
        <v>2014</v>
      </c>
    </row>
    <row r="3729" spans="1:21" ht="48" x14ac:dyDescent="0.2">
      <c r="A3729">
        <v>3261</v>
      </c>
      <c r="B3729" s="3" t="s">
        <v>3261</v>
      </c>
      <c r="C3729" s="3" t="s">
        <v>7371</v>
      </c>
      <c r="D3729" s="6">
        <v>3300</v>
      </c>
      <c r="E3729" s="8">
        <v>3315</v>
      </c>
      <c r="F3729" t="s">
        <v>8218</v>
      </c>
      <c r="G3729" t="s">
        <v>8223</v>
      </c>
      <c r="H3729" t="s">
        <v>8245</v>
      </c>
      <c r="I3729">
        <v>1437067476</v>
      </c>
      <c r="J3729">
        <v>1434475476</v>
      </c>
      <c r="K3729" t="b">
        <v>1</v>
      </c>
      <c r="L3729">
        <v>49</v>
      </c>
      <c r="M3729" t="b">
        <v>1</v>
      </c>
      <c r="N3729" t="s">
        <v>8269</v>
      </c>
      <c r="O3729">
        <f t="shared" si="290"/>
        <v>100</v>
      </c>
      <c r="P3729">
        <f t="shared" si="291"/>
        <v>67.650000000000006</v>
      </c>
      <c r="Q3729" s="11" t="s">
        <v>8315</v>
      </c>
      <c r="R3729" t="s">
        <v>8316</v>
      </c>
      <c r="S3729" s="15">
        <f t="shared" si="292"/>
        <v>42171.725416666668</v>
      </c>
      <c r="T3729" s="15">
        <f t="shared" si="293"/>
        <v>42201.725416666668</v>
      </c>
      <c r="U3729">
        <f t="shared" si="294"/>
        <v>2015</v>
      </c>
    </row>
    <row r="3730" spans="1:21" ht="48" x14ac:dyDescent="0.2">
      <c r="A3730">
        <v>3260</v>
      </c>
      <c r="B3730" s="3" t="s">
        <v>3260</v>
      </c>
      <c r="C3730" s="3" t="s">
        <v>7370</v>
      </c>
      <c r="D3730" s="6">
        <v>5000</v>
      </c>
      <c r="E3730" s="8">
        <v>5462</v>
      </c>
      <c r="F3730" t="s">
        <v>8218</v>
      </c>
      <c r="G3730" t="s">
        <v>8223</v>
      </c>
      <c r="H3730" t="s">
        <v>8245</v>
      </c>
      <c r="I3730">
        <v>1448903318</v>
      </c>
      <c r="J3730">
        <v>1445875718</v>
      </c>
      <c r="K3730" t="b">
        <v>1</v>
      </c>
      <c r="L3730">
        <v>73</v>
      </c>
      <c r="M3730" t="b">
        <v>1</v>
      </c>
      <c r="N3730" t="s">
        <v>8269</v>
      </c>
      <c r="O3730">
        <f t="shared" si="290"/>
        <v>109</v>
      </c>
      <c r="P3730">
        <f t="shared" si="291"/>
        <v>74.819999999999993</v>
      </c>
      <c r="Q3730" s="11" t="s">
        <v>8315</v>
      </c>
      <c r="R3730" t="s">
        <v>8316</v>
      </c>
      <c r="S3730" s="15">
        <f t="shared" si="292"/>
        <v>42303.672662037032</v>
      </c>
      <c r="T3730" s="15">
        <f t="shared" si="293"/>
        <v>42338.714328703703</v>
      </c>
      <c r="U3730">
        <f t="shared" si="294"/>
        <v>2015</v>
      </c>
    </row>
    <row r="3731" spans="1:21" ht="48" x14ac:dyDescent="0.2">
      <c r="A3731">
        <v>3259</v>
      </c>
      <c r="B3731" s="3" t="s">
        <v>3259</v>
      </c>
      <c r="C3731" s="3" t="s">
        <v>7369</v>
      </c>
      <c r="D3731" s="6">
        <v>23000</v>
      </c>
      <c r="E3731" s="8">
        <v>24418.6</v>
      </c>
      <c r="F3731" t="s">
        <v>8218</v>
      </c>
      <c r="G3731" t="s">
        <v>8223</v>
      </c>
      <c r="H3731" t="s">
        <v>8245</v>
      </c>
      <c r="I3731">
        <v>1475294340</v>
      </c>
      <c r="J3731">
        <v>1472753745</v>
      </c>
      <c r="K3731" t="b">
        <v>1</v>
      </c>
      <c r="L3731">
        <v>97</v>
      </c>
      <c r="M3731" t="b">
        <v>1</v>
      </c>
      <c r="N3731" t="s">
        <v>8269</v>
      </c>
      <c r="O3731">
        <f t="shared" si="290"/>
        <v>106</v>
      </c>
      <c r="P3731">
        <f t="shared" si="291"/>
        <v>251.74</v>
      </c>
      <c r="Q3731" s="11" t="s">
        <v>8315</v>
      </c>
      <c r="R3731" t="s">
        <v>8316</v>
      </c>
      <c r="S3731" s="15">
        <f t="shared" si="292"/>
        <v>42614.760937500003</v>
      </c>
      <c r="T3731" s="15">
        <f t="shared" si="293"/>
        <v>42644.165972222225</v>
      </c>
      <c r="U3731">
        <f t="shared" si="294"/>
        <v>2016</v>
      </c>
    </row>
    <row r="3732" spans="1:21" ht="32" x14ac:dyDescent="0.2">
      <c r="A3732">
        <v>3258</v>
      </c>
      <c r="B3732" s="3" t="s">
        <v>3258</v>
      </c>
      <c r="C3732" s="3" t="s">
        <v>7368</v>
      </c>
      <c r="D3732" s="6">
        <v>7000</v>
      </c>
      <c r="E3732" s="8">
        <v>7365</v>
      </c>
      <c r="F3732" t="s">
        <v>8218</v>
      </c>
      <c r="G3732" t="s">
        <v>8223</v>
      </c>
      <c r="H3732" t="s">
        <v>8245</v>
      </c>
      <c r="I3732">
        <v>1420751861</v>
      </c>
      <c r="J3732">
        <v>1418159861</v>
      </c>
      <c r="K3732" t="b">
        <v>1</v>
      </c>
      <c r="L3732">
        <v>75</v>
      </c>
      <c r="M3732" t="b">
        <v>1</v>
      </c>
      <c r="N3732" t="s">
        <v>8269</v>
      </c>
      <c r="O3732">
        <f t="shared" si="290"/>
        <v>105</v>
      </c>
      <c r="P3732">
        <f t="shared" si="291"/>
        <v>98.2</v>
      </c>
      <c r="Q3732" s="11" t="s">
        <v>8315</v>
      </c>
      <c r="R3732" t="s">
        <v>8316</v>
      </c>
      <c r="S3732" s="15">
        <f t="shared" si="292"/>
        <v>41982.887280092589</v>
      </c>
      <c r="T3732" s="15">
        <f t="shared" si="293"/>
        <v>42012.887280092589</v>
      </c>
      <c r="U3732">
        <f t="shared" si="294"/>
        <v>2014</v>
      </c>
    </row>
    <row r="3733" spans="1:21" ht="48" x14ac:dyDescent="0.2">
      <c r="A3733">
        <v>3256</v>
      </c>
      <c r="B3733" s="3" t="s">
        <v>3256</v>
      </c>
      <c r="C3733" s="3" t="s">
        <v>7366</v>
      </c>
      <c r="D3733" s="6">
        <v>10000</v>
      </c>
      <c r="E3733" s="8">
        <v>12806</v>
      </c>
      <c r="F3733" t="s">
        <v>8218</v>
      </c>
      <c r="G3733" t="s">
        <v>8223</v>
      </c>
      <c r="H3733" t="s">
        <v>8245</v>
      </c>
      <c r="I3733">
        <v>1433995140</v>
      </c>
      <c r="J3733">
        <v>1432129577</v>
      </c>
      <c r="K3733" t="b">
        <v>1</v>
      </c>
      <c r="L3733">
        <v>176</v>
      </c>
      <c r="M3733" t="b">
        <v>1</v>
      </c>
      <c r="N3733" t="s">
        <v>8269</v>
      </c>
      <c r="O3733">
        <f t="shared" si="290"/>
        <v>128</v>
      </c>
      <c r="P3733">
        <f t="shared" si="291"/>
        <v>72.760000000000005</v>
      </c>
      <c r="Q3733" s="11" t="s">
        <v>8315</v>
      </c>
      <c r="R3733" t="s">
        <v>8316</v>
      </c>
      <c r="S3733" s="15">
        <f t="shared" si="292"/>
        <v>42144.573807870373</v>
      </c>
      <c r="T3733" s="15">
        <f t="shared" si="293"/>
        <v>42166.165972222225</v>
      </c>
      <c r="U3733">
        <f t="shared" si="294"/>
        <v>2015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3253</v>
      </c>
      <c r="B3735" s="3" t="s">
        <v>3253</v>
      </c>
      <c r="C3735" s="3" t="s">
        <v>7363</v>
      </c>
      <c r="D3735" s="6">
        <v>20000</v>
      </c>
      <c r="E3735" s="8">
        <v>20365</v>
      </c>
      <c r="F3735" t="s">
        <v>8218</v>
      </c>
      <c r="G3735" t="s">
        <v>8223</v>
      </c>
      <c r="H3735" t="s">
        <v>8245</v>
      </c>
      <c r="I3735">
        <v>1473306300</v>
      </c>
      <c r="J3735">
        <v>1471701028</v>
      </c>
      <c r="K3735" t="b">
        <v>1</v>
      </c>
      <c r="L3735">
        <v>115</v>
      </c>
      <c r="M3735" t="b">
        <v>1</v>
      </c>
      <c r="N3735" t="s">
        <v>8269</v>
      </c>
      <c r="O3735">
        <f t="shared" si="290"/>
        <v>102</v>
      </c>
      <c r="P3735">
        <f t="shared" si="291"/>
        <v>177.09</v>
      </c>
      <c r="Q3735" s="11" t="s">
        <v>8315</v>
      </c>
      <c r="R3735" t="s">
        <v>8316</v>
      </c>
      <c r="S3735" s="15">
        <f t="shared" si="292"/>
        <v>42602.576712962968</v>
      </c>
      <c r="T3735" s="15">
        <f t="shared" si="293"/>
        <v>42621.15625</v>
      </c>
      <c r="U3735">
        <f t="shared" si="294"/>
        <v>2016</v>
      </c>
    </row>
    <row r="3736" spans="1:21" ht="48" x14ac:dyDescent="0.2">
      <c r="A3736">
        <v>3251</v>
      </c>
      <c r="B3736" s="3" t="s">
        <v>3251</v>
      </c>
      <c r="C3736" s="3" t="s">
        <v>7361</v>
      </c>
      <c r="D3736" s="6">
        <v>1500</v>
      </c>
      <c r="E3736" s="8">
        <v>1661</v>
      </c>
      <c r="F3736" t="s">
        <v>8218</v>
      </c>
      <c r="G3736" t="s">
        <v>8223</v>
      </c>
      <c r="H3736" t="s">
        <v>8245</v>
      </c>
      <c r="I3736">
        <v>1434907966</v>
      </c>
      <c r="J3736">
        <v>1432315966</v>
      </c>
      <c r="K3736" t="b">
        <v>1</v>
      </c>
      <c r="L3736">
        <v>20</v>
      </c>
      <c r="M3736" t="b">
        <v>1</v>
      </c>
      <c r="N3736" t="s">
        <v>8269</v>
      </c>
      <c r="O3736">
        <f t="shared" si="290"/>
        <v>111</v>
      </c>
      <c r="P3736">
        <f t="shared" si="291"/>
        <v>83.05</v>
      </c>
      <c r="Q3736" s="11" t="s">
        <v>8315</v>
      </c>
      <c r="R3736" t="s">
        <v>8316</v>
      </c>
      <c r="S3736" s="15">
        <f t="shared" si="292"/>
        <v>42146.731087962966</v>
      </c>
      <c r="T3736" s="15">
        <f t="shared" si="293"/>
        <v>42176.731087962966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8" x14ac:dyDescent="0.2">
      <c r="A3739">
        <v>3250</v>
      </c>
      <c r="B3739" s="3" t="s">
        <v>3250</v>
      </c>
      <c r="C3739" s="3" t="s">
        <v>7360</v>
      </c>
      <c r="D3739" s="6">
        <v>25000</v>
      </c>
      <c r="E3739" s="8">
        <v>25388</v>
      </c>
      <c r="F3739" t="s">
        <v>8218</v>
      </c>
      <c r="G3739" t="s">
        <v>8223</v>
      </c>
      <c r="H3739" t="s">
        <v>8245</v>
      </c>
      <c r="I3739">
        <v>1415213324</v>
      </c>
      <c r="J3739">
        <v>1412617724</v>
      </c>
      <c r="K3739" t="b">
        <v>1</v>
      </c>
      <c r="L3739">
        <v>213</v>
      </c>
      <c r="M3739" t="b">
        <v>1</v>
      </c>
      <c r="N3739" t="s">
        <v>8269</v>
      </c>
      <c r="O3739">
        <f t="shared" si="290"/>
        <v>102</v>
      </c>
      <c r="P3739">
        <f t="shared" si="291"/>
        <v>119.19</v>
      </c>
      <c r="Q3739" s="11" t="s">
        <v>8315</v>
      </c>
      <c r="R3739" t="s">
        <v>8316</v>
      </c>
      <c r="S3739" s="15">
        <f t="shared" si="292"/>
        <v>41918.742175925923</v>
      </c>
      <c r="T3739" s="15">
        <f t="shared" si="293"/>
        <v>41948.783842592595</v>
      </c>
      <c r="U3739">
        <f t="shared" si="294"/>
        <v>2014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3249</v>
      </c>
      <c r="B3742" s="3" t="s">
        <v>3249</v>
      </c>
      <c r="C3742" s="3" t="s">
        <v>7359</v>
      </c>
      <c r="D3742" s="6">
        <v>5500</v>
      </c>
      <c r="E3742" s="8">
        <v>5771</v>
      </c>
      <c r="F3742" t="s">
        <v>8218</v>
      </c>
      <c r="G3742" t="s">
        <v>8223</v>
      </c>
      <c r="H3742" t="s">
        <v>8245</v>
      </c>
      <c r="I3742">
        <v>1434822914</v>
      </c>
      <c r="J3742">
        <v>1432230914</v>
      </c>
      <c r="K3742" t="b">
        <v>1</v>
      </c>
      <c r="L3742">
        <v>88</v>
      </c>
      <c r="M3742" t="b">
        <v>1</v>
      </c>
      <c r="N3742" t="s">
        <v>8269</v>
      </c>
      <c r="O3742">
        <f t="shared" si="290"/>
        <v>105</v>
      </c>
      <c r="P3742">
        <f t="shared" si="291"/>
        <v>65.58</v>
      </c>
      <c r="Q3742" s="11" t="s">
        <v>8315</v>
      </c>
      <c r="R3742" t="s">
        <v>8316</v>
      </c>
      <c r="S3742" s="15">
        <f t="shared" si="292"/>
        <v>42145.746689814812</v>
      </c>
      <c r="T3742" s="15">
        <f t="shared" si="293"/>
        <v>42175.746689814812</v>
      </c>
      <c r="U3742">
        <f t="shared" si="294"/>
        <v>2015</v>
      </c>
    </row>
    <row r="3743" spans="1:21" ht="32" x14ac:dyDescent="0.2">
      <c r="A3743">
        <v>3248</v>
      </c>
      <c r="B3743" s="3" t="s">
        <v>3248</v>
      </c>
      <c r="C3743" s="3" t="s">
        <v>7358</v>
      </c>
      <c r="D3743" s="6">
        <v>12000</v>
      </c>
      <c r="E3743" s="8">
        <v>12095</v>
      </c>
      <c r="F3743" t="s">
        <v>8218</v>
      </c>
      <c r="G3743" t="s">
        <v>8223</v>
      </c>
      <c r="H3743" t="s">
        <v>8245</v>
      </c>
      <c r="I3743">
        <v>1428178757</v>
      </c>
      <c r="J3743">
        <v>1425590357</v>
      </c>
      <c r="K3743" t="b">
        <v>1</v>
      </c>
      <c r="L3743">
        <v>200</v>
      </c>
      <c r="M3743" t="b">
        <v>1</v>
      </c>
      <c r="N3743" t="s">
        <v>8269</v>
      </c>
      <c r="O3743">
        <f t="shared" si="290"/>
        <v>101</v>
      </c>
      <c r="P3743">
        <f t="shared" si="291"/>
        <v>60.48</v>
      </c>
      <c r="Q3743" s="11" t="s">
        <v>8315</v>
      </c>
      <c r="R3743" t="s">
        <v>8316</v>
      </c>
      <c r="S3743" s="15">
        <f t="shared" si="292"/>
        <v>42068.888391203705</v>
      </c>
      <c r="T3743" s="15">
        <f t="shared" si="293"/>
        <v>42098.846724537041</v>
      </c>
      <c r="U3743">
        <f t="shared" si="294"/>
        <v>2015</v>
      </c>
    </row>
    <row r="3744" spans="1:21" ht="48" x14ac:dyDescent="0.2">
      <c r="A3744">
        <v>3246</v>
      </c>
      <c r="B3744" s="3" t="s">
        <v>3246</v>
      </c>
      <c r="C3744" s="3" t="s">
        <v>7356</v>
      </c>
      <c r="D3744" s="6">
        <v>10000</v>
      </c>
      <c r="E3744" s="8">
        <v>11122</v>
      </c>
      <c r="F3744" t="s">
        <v>8218</v>
      </c>
      <c r="G3744" t="s">
        <v>8223</v>
      </c>
      <c r="H3744" t="s">
        <v>8245</v>
      </c>
      <c r="I3744">
        <v>1442030340</v>
      </c>
      <c r="J3744">
        <v>1439551200</v>
      </c>
      <c r="K3744" t="b">
        <v>1</v>
      </c>
      <c r="L3744">
        <v>193</v>
      </c>
      <c r="M3744" t="b">
        <v>1</v>
      </c>
      <c r="N3744" t="s">
        <v>8269</v>
      </c>
      <c r="O3744">
        <f t="shared" si="290"/>
        <v>111</v>
      </c>
      <c r="P3744">
        <f t="shared" si="291"/>
        <v>57.63</v>
      </c>
      <c r="Q3744" s="11" t="s">
        <v>8315</v>
      </c>
      <c r="R3744" t="s">
        <v>8316</v>
      </c>
      <c r="S3744" s="15">
        <f t="shared" si="292"/>
        <v>42230.472222222219</v>
      </c>
      <c r="T3744" s="15">
        <f t="shared" si="293"/>
        <v>42259.165972222225</v>
      </c>
      <c r="U3744">
        <f t="shared" si="294"/>
        <v>2015</v>
      </c>
    </row>
    <row r="3745" spans="1:21" ht="48" x14ac:dyDescent="0.2">
      <c r="A3745">
        <v>3245</v>
      </c>
      <c r="B3745" s="3" t="s">
        <v>3245</v>
      </c>
      <c r="C3745" s="3" t="s">
        <v>7355</v>
      </c>
      <c r="D3745" s="6">
        <v>21000</v>
      </c>
      <c r="E3745" s="8">
        <v>21904</v>
      </c>
      <c r="F3745" t="s">
        <v>8218</v>
      </c>
      <c r="G3745" t="s">
        <v>8223</v>
      </c>
      <c r="H3745" t="s">
        <v>8245</v>
      </c>
      <c r="I3745">
        <v>1434074400</v>
      </c>
      <c r="J3745">
        <v>1431354258</v>
      </c>
      <c r="K3745" t="b">
        <v>0</v>
      </c>
      <c r="L3745">
        <v>270</v>
      </c>
      <c r="M3745" t="b">
        <v>1</v>
      </c>
      <c r="N3745" t="s">
        <v>8269</v>
      </c>
      <c r="O3745">
        <f t="shared" si="290"/>
        <v>104</v>
      </c>
      <c r="P3745">
        <f t="shared" si="291"/>
        <v>81.13</v>
      </c>
      <c r="Q3745" s="11" t="s">
        <v>8315</v>
      </c>
      <c r="R3745" t="s">
        <v>8316</v>
      </c>
      <c r="S3745" s="15">
        <f t="shared" si="292"/>
        <v>42135.60020833333</v>
      </c>
      <c r="T3745" s="15">
        <f t="shared" si="293"/>
        <v>42167.083333333328</v>
      </c>
      <c r="U3745">
        <f t="shared" si="294"/>
        <v>2015</v>
      </c>
    </row>
    <row r="3746" spans="1:21" ht="48" x14ac:dyDescent="0.2">
      <c r="A3746">
        <v>3243</v>
      </c>
      <c r="B3746" s="3" t="s">
        <v>3243</v>
      </c>
      <c r="C3746" s="3" t="s">
        <v>7353</v>
      </c>
      <c r="D3746" s="6">
        <v>8000</v>
      </c>
      <c r="E3746" s="8">
        <v>8227</v>
      </c>
      <c r="F3746" t="s">
        <v>8218</v>
      </c>
      <c r="G3746" t="s">
        <v>8223</v>
      </c>
      <c r="H3746" t="s">
        <v>8245</v>
      </c>
      <c r="I3746">
        <v>1444348800</v>
      </c>
      <c r="J3746">
        <v>1442283562</v>
      </c>
      <c r="K3746" t="b">
        <v>1</v>
      </c>
      <c r="L3746">
        <v>71</v>
      </c>
      <c r="M3746" t="b">
        <v>1</v>
      </c>
      <c r="N3746" t="s">
        <v>8269</v>
      </c>
      <c r="O3746">
        <f t="shared" ref="O3746:O3809" si="295">ROUND(E3746/D3746*100,0)</f>
        <v>103</v>
      </c>
      <c r="P3746">
        <f t="shared" ref="P3746:P3809" si="296">IFERROR(ROUND(E3746/L3746,2),0)</f>
        <v>115.87</v>
      </c>
      <c r="Q3746" s="11" t="s">
        <v>8315</v>
      </c>
      <c r="R3746" t="s">
        <v>8316</v>
      </c>
      <c r="S3746" s="15">
        <f t="shared" ref="S3746:S3809" si="297">(((J3746/60)/60)/24)+DATE(1970,1,1)</f>
        <v>42262.096782407403</v>
      </c>
      <c r="T3746" s="15">
        <f t="shared" ref="T3746:T3809" si="298">(((I3746/60)/60)/24)+DATE(1970,1,1)</f>
        <v>42286</v>
      </c>
      <c r="U3746">
        <f t="shared" ref="U3746:U3809" si="299">YEAR(S:S)</f>
        <v>2015</v>
      </c>
    </row>
    <row r="3747" spans="1:21" ht="32" x14ac:dyDescent="0.2">
      <c r="A3747">
        <v>3242</v>
      </c>
      <c r="B3747" s="3" t="s">
        <v>3242</v>
      </c>
      <c r="C3747" s="3" t="s">
        <v>7352</v>
      </c>
      <c r="D3747" s="6">
        <v>10000</v>
      </c>
      <c r="E3747" s="8">
        <v>12730.42</v>
      </c>
      <c r="F3747" t="s">
        <v>8218</v>
      </c>
      <c r="G3747" t="s">
        <v>8223</v>
      </c>
      <c r="H3747" t="s">
        <v>8245</v>
      </c>
      <c r="I3747">
        <v>1411150092</v>
      </c>
      <c r="J3747">
        <v>1408558092</v>
      </c>
      <c r="K3747" t="b">
        <v>1</v>
      </c>
      <c r="L3747">
        <v>183</v>
      </c>
      <c r="M3747" t="b">
        <v>1</v>
      </c>
      <c r="N3747" t="s">
        <v>8269</v>
      </c>
      <c r="O3747">
        <f t="shared" si="295"/>
        <v>127</v>
      </c>
      <c r="P3747">
        <f t="shared" si="296"/>
        <v>69.569999999999993</v>
      </c>
      <c r="Q3747" s="11" t="s">
        <v>8315</v>
      </c>
      <c r="R3747" t="s">
        <v>8316</v>
      </c>
      <c r="S3747" s="15">
        <f t="shared" si="297"/>
        <v>41871.755694444444</v>
      </c>
      <c r="T3747" s="15">
        <f t="shared" si="298"/>
        <v>41901.755694444444</v>
      </c>
      <c r="U3747">
        <f t="shared" si="299"/>
        <v>2014</v>
      </c>
    </row>
    <row r="3748" spans="1:21" ht="64" x14ac:dyDescent="0.2">
      <c r="A3748">
        <v>3241</v>
      </c>
      <c r="B3748" s="3" t="s">
        <v>3241</v>
      </c>
      <c r="C3748" s="3" t="s">
        <v>7351</v>
      </c>
      <c r="D3748" s="6">
        <v>8500</v>
      </c>
      <c r="E3748" s="8">
        <v>9801</v>
      </c>
      <c r="F3748" t="s">
        <v>8218</v>
      </c>
      <c r="G3748" t="s">
        <v>8223</v>
      </c>
      <c r="H3748" t="s">
        <v>8245</v>
      </c>
      <c r="I3748">
        <v>1413269940</v>
      </c>
      <c r="J3748">
        <v>1410421670</v>
      </c>
      <c r="K3748" t="b">
        <v>1</v>
      </c>
      <c r="L3748">
        <v>167</v>
      </c>
      <c r="M3748" t="b">
        <v>1</v>
      </c>
      <c r="N3748" t="s">
        <v>8269</v>
      </c>
      <c r="O3748">
        <f t="shared" si="295"/>
        <v>115</v>
      </c>
      <c r="P3748">
        <f t="shared" si="296"/>
        <v>58.69</v>
      </c>
      <c r="Q3748" s="11" t="s">
        <v>8315</v>
      </c>
      <c r="R3748" t="s">
        <v>8316</v>
      </c>
      <c r="S3748" s="15">
        <f t="shared" si="297"/>
        <v>41893.324884259258</v>
      </c>
      <c r="T3748" s="15">
        <f t="shared" si="298"/>
        <v>41926.290972222225</v>
      </c>
      <c r="U3748">
        <f t="shared" si="299"/>
        <v>2014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6"/>
        <v>25</v>
      </c>
      <c r="Q3749" s="11" t="s">
        <v>8315</v>
      </c>
      <c r="R3749" t="s">
        <v>8316</v>
      </c>
      <c r="S3749" s="15">
        <f t="shared" si="297"/>
        <v>42164.299722222218</v>
      </c>
      <c r="T3749" s="15">
        <f t="shared" si="298"/>
        <v>42190.957638888889</v>
      </c>
      <c r="U3749">
        <f t="shared" si="299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s="11" t="s">
        <v>8315</v>
      </c>
      <c r="R3750" t="s">
        <v>8357</v>
      </c>
      <c r="S3750" s="15">
        <f t="shared" si="297"/>
        <v>42395.706435185188</v>
      </c>
      <c r="T3750" s="15">
        <f t="shared" si="298"/>
        <v>42416.249305555553</v>
      </c>
      <c r="U3750">
        <f t="shared" si="299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s="11" t="s">
        <v>8315</v>
      </c>
      <c r="R3751" t="s">
        <v>8357</v>
      </c>
      <c r="S3751" s="15">
        <f t="shared" si="297"/>
        <v>42458.127175925925</v>
      </c>
      <c r="T3751" s="15">
        <f t="shared" si="298"/>
        <v>42489.165972222225</v>
      </c>
      <c r="U3751">
        <f t="shared" si="299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s="11" t="s">
        <v>8315</v>
      </c>
      <c r="R3752" t="s">
        <v>8357</v>
      </c>
      <c r="S3752" s="15">
        <f t="shared" si="297"/>
        <v>42016.981574074074</v>
      </c>
      <c r="T3752" s="15">
        <f t="shared" si="298"/>
        <v>42045.332638888889</v>
      </c>
      <c r="U3752">
        <f t="shared" si="299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s="11" t="s">
        <v>8315</v>
      </c>
      <c r="R3753" t="s">
        <v>8357</v>
      </c>
      <c r="S3753" s="15">
        <f t="shared" si="297"/>
        <v>42403.035567129627</v>
      </c>
      <c r="T3753" s="15">
        <f t="shared" si="298"/>
        <v>42462.993900462956</v>
      </c>
      <c r="U3753">
        <f t="shared" si="299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 s="11" t="s">
        <v>8315</v>
      </c>
      <c r="R3754" t="s">
        <v>8357</v>
      </c>
      <c r="S3754" s="15">
        <f t="shared" si="297"/>
        <v>42619.802488425921</v>
      </c>
      <c r="T3754" s="15">
        <f t="shared" si="298"/>
        <v>42659.875</v>
      </c>
      <c r="U3754">
        <f t="shared" si="299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s="11" t="s">
        <v>8315</v>
      </c>
      <c r="R3755" t="s">
        <v>8357</v>
      </c>
      <c r="S3755" s="15">
        <f t="shared" si="297"/>
        <v>42128.824074074073</v>
      </c>
      <c r="T3755" s="15">
        <f t="shared" si="298"/>
        <v>42158</v>
      </c>
      <c r="U3755">
        <f t="shared" si="299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s="11" t="s">
        <v>8315</v>
      </c>
      <c r="R3756" t="s">
        <v>8357</v>
      </c>
      <c r="S3756" s="15">
        <f t="shared" si="297"/>
        <v>41808.881215277775</v>
      </c>
      <c r="T3756" s="15">
        <f t="shared" si="298"/>
        <v>41846.207638888889</v>
      </c>
      <c r="U3756">
        <f t="shared" si="299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s="11" t="s">
        <v>8315</v>
      </c>
      <c r="R3757" t="s">
        <v>8357</v>
      </c>
      <c r="S3757" s="15">
        <f t="shared" si="297"/>
        <v>42445.866979166662</v>
      </c>
      <c r="T3757" s="15">
        <f t="shared" si="298"/>
        <v>42475.866979166662</v>
      </c>
      <c r="U3757">
        <f t="shared" si="299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11" t="s">
        <v>8315</v>
      </c>
      <c r="R3758" t="s">
        <v>8357</v>
      </c>
      <c r="S3758" s="15">
        <f t="shared" si="297"/>
        <v>41771.814791666664</v>
      </c>
      <c r="T3758" s="15">
        <f t="shared" si="298"/>
        <v>41801.814791666664</v>
      </c>
      <c r="U3758">
        <f t="shared" si="299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11" t="s">
        <v>8315</v>
      </c>
      <c r="R3759" t="s">
        <v>8357</v>
      </c>
      <c r="S3759" s="15">
        <f t="shared" si="297"/>
        <v>41954.850868055553</v>
      </c>
      <c r="T3759" s="15">
        <f t="shared" si="298"/>
        <v>41974.850868055553</v>
      </c>
      <c r="U3759">
        <f t="shared" si="299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11" t="s">
        <v>8315</v>
      </c>
      <c r="R3760" t="s">
        <v>8357</v>
      </c>
      <c r="S3760" s="15">
        <f t="shared" si="297"/>
        <v>41747.471504629626</v>
      </c>
      <c r="T3760" s="15">
        <f t="shared" si="298"/>
        <v>41778.208333333336</v>
      </c>
      <c r="U3760">
        <f t="shared" si="299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11" t="s">
        <v>8315</v>
      </c>
      <c r="R3761" t="s">
        <v>8357</v>
      </c>
      <c r="S3761" s="15">
        <f t="shared" si="297"/>
        <v>42182.108252314814</v>
      </c>
      <c r="T3761" s="15">
        <f t="shared" si="298"/>
        <v>42242.108252314814</v>
      </c>
      <c r="U3761">
        <f t="shared" si="299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11" t="s">
        <v>8315</v>
      </c>
      <c r="R3762" t="s">
        <v>8357</v>
      </c>
      <c r="S3762" s="15">
        <f t="shared" si="297"/>
        <v>41739.525300925925</v>
      </c>
      <c r="T3762" s="15">
        <f t="shared" si="298"/>
        <v>41764.525300925925</v>
      </c>
      <c r="U3762">
        <f t="shared" si="299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s="11" t="s">
        <v>8315</v>
      </c>
      <c r="R3763" t="s">
        <v>8357</v>
      </c>
      <c r="S3763" s="15">
        <f t="shared" si="297"/>
        <v>42173.466863425929</v>
      </c>
      <c r="T3763" s="15">
        <f t="shared" si="298"/>
        <v>42226.958333333328</v>
      </c>
      <c r="U3763">
        <f t="shared" si="299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s="11" t="s">
        <v>8315</v>
      </c>
      <c r="R3764" t="s">
        <v>8357</v>
      </c>
      <c r="S3764" s="15">
        <f t="shared" si="297"/>
        <v>42193.813530092593</v>
      </c>
      <c r="T3764" s="15">
        <f t="shared" si="298"/>
        <v>42218.813530092593</v>
      </c>
      <c r="U3764">
        <f t="shared" si="299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11" t="s">
        <v>8315</v>
      </c>
      <c r="R3765" t="s">
        <v>8357</v>
      </c>
      <c r="S3765" s="15">
        <f t="shared" si="297"/>
        <v>42065.750300925924</v>
      </c>
      <c r="T3765" s="15">
        <f t="shared" si="298"/>
        <v>42095.708634259259</v>
      </c>
      <c r="U3765">
        <f t="shared" si="299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11" t="s">
        <v>8315</v>
      </c>
      <c r="R3766" t="s">
        <v>8357</v>
      </c>
      <c r="S3766" s="15">
        <f t="shared" si="297"/>
        <v>42499.842962962968</v>
      </c>
      <c r="T3766" s="15">
        <f t="shared" si="298"/>
        <v>42519.024999999994</v>
      </c>
      <c r="U3766">
        <f t="shared" si="299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11" t="s">
        <v>8315</v>
      </c>
      <c r="R3767" t="s">
        <v>8357</v>
      </c>
      <c r="S3767" s="15">
        <f t="shared" si="297"/>
        <v>41820.776412037041</v>
      </c>
      <c r="T3767" s="15">
        <f t="shared" si="298"/>
        <v>41850.776412037041</v>
      </c>
      <c r="U3767">
        <f t="shared" si="299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11" t="s">
        <v>8315</v>
      </c>
      <c r="R3768" t="s">
        <v>8357</v>
      </c>
      <c r="S3768" s="15">
        <f t="shared" si="297"/>
        <v>41788.167187500003</v>
      </c>
      <c r="T3768" s="15">
        <f t="shared" si="298"/>
        <v>41823.167187500003</v>
      </c>
      <c r="U3768">
        <f t="shared" si="299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11" t="s">
        <v>8315</v>
      </c>
      <c r="R3769" t="s">
        <v>8357</v>
      </c>
      <c r="S3769" s="15">
        <f t="shared" si="297"/>
        <v>42050.019641203704</v>
      </c>
      <c r="T3769" s="15">
        <f t="shared" si="298"/>
        <v>42064.207638888889</v>
      </c>
      <c r="U3769">
        <f t="shared" si="299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11" t="s">
        <v>8315</v>
      </c>
      <c r="R3770" t="s">
        <v>8357</v>
      </c>
      <c r="S3770" s="15">
        <f t="shared" si="297"/>
        <v>41772.727893518517</v>
      </c>
      <c r="T3770" s="15">
        <f t="shared" si="298"/>
        <v>41802.727893518517</v>
      </c>
      <c r="U3770">
        <f t="shared" si="299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1" t="s">
        <v>8315</v>
      </c>
      <c r="R3771" t="s">
        <v>8357</v>
      </c>
      <c r="S3771" s="15">
        <f t="shared" si="297"/>
        <v>42445.598136574074</v>
      </c>
      <c r="T3771" s="15">
        <f t="shared" si="298"/>
        <v>42475.598136574074</v>
      </c>
      <c r="U3771">
        <f t="shared" si="299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s="11" t="s">
        <v>8315</v>
      </c>
      <c r="R3772" t="s">
        <v>8357</v>
      </c>
      <c r="S3772" s="15">
        <f t="shared" si="297"/>
        <v>42138.930671296301</v>
      </c>
      <c r="T3772" s="15">
        <f t="shared" si="298"/>
        <v>42168.930671296301</v>
      </c>
      <c r="U3772">
        <f t="shared" si="299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1" t="s">
        <v>8315</v>
      </c>
      <c r="R3773" t="s">
        <v>8357</v>
      </c>
      <c r="S3773" s="15">
        <f t="shared" si="297"/>
        <v>42493.857083333336</v>
      </c>
      <c r="T3773" s="15">
        <f t="shared" si="298"/>
        <v>42508</v>
      </c>
      <c r="U3773">
        <f t="shared" si="299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1" t="s">
        <v>8315</v>
      </c>
      <c r="R3774" t="s">
        <v>8357</v>
      </c>
      <c r="S3774" s="15">
        <f t="shared" si="297"/>
        <v>42682.616967592592</v>
      </c>
      <c r="T3774" s="15">
        <f t="shared" si="298"/>
        <v>42703.25</v>
      </c>
      <c r="U3774">
        <f t="shared" si="299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1" t="s">
        <v>8315</v>
      </c>
      <c r="R3775" t="s">
        <v>8357</v>
      </c>
      <c r="S3775" s="15">
        <f t="shared" si="297"/>
        <v>42656.005173611105</v>
      </c>
      <c r="T3775" s="15">
        <f t="shared" si="298"/>
        <v>42689.088888888888</v>
      </c>
      <c r="U3775">
        <f t="shared" si="299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1" t="s">
        <v>8315</v>
      </c>
      <c r="R3776" t="s">
        <v>8357</v>
      </c>
      <c r="S3776" s="15">
        <f t="shared" si="297"/>
        <v>42087.792303240742</v>
      </c>
      <c r="T3776" s="15">
        <f t="shared" si="298"/>
        <v>42103.792303240742</v>
      </c>
      <c r="U3776">
        <f t="shared" si="299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1" t="s">
        <v>8315</v>
      </c>
      <c r="R3777" t="s">
        <v>8357</v>
      </c>
      <c r="S3777" s="15">
        <f t="shared" si="297"/>
        <v>42075.942627314813</v>
      </c>
      <c r="T3777" s="15">
        <f t="shared" si="298"/>
        <v>42103.166666666672</v>
      </c>
      <c r="U3777">
        <f t="shared" si="299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1" t="s">
        <v>8315</v>
      </c>
      <c r="R3778" t="s">
        <v>8357</v>
      </c>
      <c r="S3778" s="15">
        <f t="shared" si="297"/>
        <v>41814.367800925924</v>
      </c>
      <c r="T3778" s="15">
        <f t="shared" si="298"/>
        <v>41852.041666666664</v>
      </c>
      <c r="U3778">
        <f t="shared" si="299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si="299"/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16" x14ac:dyDescent="0.2">
      <c r="A3790">
        <v>4000</v>
      </c>
      <c r="B3790" s="3" t="s">
        <v>3996</v>
      </c>
      <c r="C3790" s="3" t="s">
        <v>8106</v>
      </c>
      <c r="D3790" s="6">
        <v>8000</v>
      </c>
      <c r="E3790" s="8">
        <v>10</v>
      </c>
      <c r="F3790" t="s">
        <v>8220</v>
      </c>
      <c r="G3790" t="s">
        <v>8223</v>
      </c>
      <c r="H3790" t="s">
        <v>8245</v>
      </c>
      <c r="I3790">
        <v>1462631358</v>
      </c>
      <c r="J3790">
        <v>1457450958</v>
      </c>
      <c r="K3790" t="b">
        <v>0</v>
      </c>
      <c r="L3790">
        <v>1</v>
      </c>
      <c r="M3790" t="b">
        <v>0</v>
      </c>
      <c r="N3790" t="s">
        <v>8269</v>
      </c>
      <c r="O3790">
        <f t="shared" si="295"/>
        <v>0</v>
      </c>
      <c r="P3790">
        <f t="shared" si="296"/>
        <v>10</v>
      </c>
      <c r="Q3790" s="11" t="s">
        <v>8315</v>
      </c>
      <c r="R3790" t="s">
        <v>8316</v>
      </c>
      <c r="S3790" s="15">
        <f t="shared" si="297"/>
        <v>42437.64534722222</v>
      </c>
      <c r="T3790" s="15">
        <f t="shared" si="298"/>
        <v>42497.603680555556</v>
      </c>
      <c r="U3790">
        <f t="shared" si="299"/>
        <v>2016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4002</v>
      </c>
      <c r="B3792" s="3" t="s">
        <v>3998</v>
      </c>
      <c r="C3792" s="3" t="s">
        <v>8108</v>
      </c>
      <c r="D3792" s="6">
        <v>1250</v>
      </c>
      <c r="E3792" s="8">
        <v>23</v>
      </c>
      <c r="F3792" t="s">
        <v>8220</v>
      </c>
      <c r="G3792" t="s">
        <v>8223</v>
      </c>
      <c r="H3792" t="s">
        <v>8245</v>
      </c>
      <c r="I3792">
        <v>1411779761</v>
      </c>
      <c r="J3792">
        <v>1409187761</v>
      </c>
      <c r="K3792" t="b">
        <v>0</v>
      </c>
      <c r="L3792">
        <v>4</v>
      </c>
      <c r="M3792" t="b">
        <v>0</v>
      </c>
      <c r="N3792" t="s">
        <v>8269</v>
      </c>
      <c r="O3792">
        <f t="shared" si="295"/>
        <v>2</v>
      </c>
      <c r="P3792">
        <f t="shared" si="296"/>
        <v>5.75</v>
      </c>
      <c r="Q3792" s="11" t="s">
        <v>8315</v>
      </c>
      <c r="R3792" t="s">
        <v>8316</v>
      </c>
      <c r="S3792" s="15">
        <f t="shared" si="297"/>
        <v>41879.043530092589</v>
      </c>
      <c r="T3792" s="15">
        <f t="shared" si="298"/>
        <v>41909.043530092589</v>
      </c>
      <c r="U3792">
        <f t="shared" si="299"/>
        <v>2014</v>
      </c>
    </row>
    <row r="3793" spans="1:21" ht="48" x14ac:dyDescent="0.2">
      <c r="A3793">
        <v>4003</v>
      </c>
      <c r="B3793" s="3" t="s">
        <v>3999</v>
      </c>
      <c r="C3793" s="3" t="s">
        <v>8071</v>
      </c>
      <c r="D3793" s="6">
        <v>2000</v>
      </c>
      <c r="E3793" s="8">
        <v>201</v>
      </c>
      <c r="F3793" t="s">
        <v>8220</v>
      </c>
      <c r="G3793" t="s">
        <v>8223</v>
      </c>
      <c r="H3793" t="s">
        <v>8245</v>
      </c>
      <c r="I3793">
        <v>1424009147</v>
      </c>
      <c r="J3793">
        <v>1421417147</v>
      </c>
      <c r="K3793" t="b">
        <v>0</v>
      </c>
      <c r="L3793">
        <v>2</v>
      </c>
      <c r="M3793" t="b">
        <v>0</v>
      </c>
      <c r="N3793" t="s">
        <v>8269</v>
      </c>
      <c r="O3793">
        <f t="shared" si="295"/>
        <v>10</v>
      </c>
      <c r="P3793">
        <f t="shared" si="296"/>
        <v>100.5</v>
      </c>
      <c r="Q3793" s="11" t="s">
        <v>8315</v>
      </c>
      <c r="R3793" t="s">
        <v>8316</v>
      </c>
      <c r="S3793" s="15">
        <f t="shared" si="297"/>
        <v>42020.587349537032</v>
      </c>
      <c r="T3793" s="15">
        <f t="shared" si="298"/>
        <v>42050.587349537032</v>
      </c>
      <c r="U3793">
        <f t="shared" si="299"/>
        <v>2015</v>
      </c>
    </row>
    <row r="3794" spans="1:21" ht="16" x14ac:dyDescent="0.2">
      <c r="A3794">
        <v>4004</v>
      </c>
      <c r="B3794" s="3" t="s">
        <v>4000</v>
      </c>
      <c r="C3794" s="3" t="s">
        <v>8109</v>
      </c>
      <c r="D3794" s="6">
        <v>500</v>
      </c>
      <c r="E3794" s="8">
        <v>1</v>
      </c>
      <c r="F3794" t="s">
        <v>8220</v>
      </c>
      <c r="G3794" t="s">
        <v>8223</v>
      </c>
      <c r="H3794" t="s">
        <v>8245</v>
      </c>
      <c r="I3794">
        <v>1412740457</v>
      </c>
      <c r="J3794">
        <v>1410148457</v>
      </c>
      <c r="K3794" t="b">
        <v>0</v>
      </c>
      <c r="L3794">
        <v>1</v>
      </c>
      <c r="M3794" t="b">
        <v>0</v>
      </c>
      <c r="N3794" t="s">
        <v>8269</v>
      </c>
      <c r="O3794">
        <f t="shared" si="295"/>
        <v>0</v>
      </c>
      <c r="P3794">
        <f t="shared" si="296"/>
        <v>1</v>
      </c>
      <c r="Q3794" s="11" t="s">
        <v>8315</v>
      </c>
      <c r="R3794" t="s">
        <v>8316</v>
      </c>
      <c r="S3794" s="15">
        <f t="shared" si="297"/>
        <v>41890.16269675926</v>
      </c>
      <c r="T3794" s="15">
        <f t="shared" si="298"/>
        <v>41920.16269675926</v>
      </c>
      <c r="U3794">
        <f t="shared" si="299"/>
        <v>2014</v>
      </c>
    </row>
    <row r="3795" spans="1:21" ht="48" x14ac:dyDescent="0.2">
      <c r="A3795">
        <v>4005</v>
      </c>
      <c r="B3795" s="3" t="s">
        <v>4001</v>
      </c>
      <c r="C3795" s="3" t="s">
        <v>8110</v>
      </c>
      <c r="D3795" s="6">
        <v>3000</v>
      </c>
      <c r="E3795" s="8">
        <v>40</v>
      </c>
      <c r="F3795" t="s">
        <v>8220</v>
      </c>
      <c r="G3795" t="s">
        <v>8223</v>
      </c>
      <c r="H3795" t="s">
        <v>8245</v>
      </c>
      <c r="I3795">
        <v>1413832985</v>
      </c>
      <c r="J3795">
        <v>1408648985</v>
      </c>
      <c r="K3795" t="b">
        <v>0</v>
      </c>
      <c r="L3795">
        <v>2</v>
      </c>
      <c r="M3795" t="b">
        <v>0</v>
      </c>
      <c r="N3795" t="s">
        <v>8269</v>
      </c>
      <c r="O3795">
        <f t="shared" si="295"/>
        <v>1</v>
      </c>
      <c r="P3795">
        <f t="shared" si="296"/>
        <v>20</v>
      </c>
      <c r="Q3795" s="11" t="s">
        <v>8315</v>
      </c>
      <c r="R3795" t="s">
        <v>8316</v>
      </c>
      <c r="S3795" s="15">
        <f t="shared" si="297"/>
        <v>41872.807696759257</v>
      </c>
      <c r="T3795" s="15">
        <f t="shared" si="298"/>
        <v>41932.807696759257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4006</v>
      </c>
      <c r="B3798" s="3" t="s">
        <v>4002</v>
      </c>
      <c r="C3798" s="3" t="s">
        <v>8111</v>
      </c>
      <c r="D3798" s="6">
        <v>30000</v>
      </c>
      <c r="E3798" s="8">
        <v>2</v>
      </c>
      <c r="F3798" t="s">
        <v>8220</v>
      </c>
      <c r="G3798" t="s">
        <v>8223</v>
      </c>
      <c r="H3798" t="s">
        <v>8245</v>
      </c>
      <c r="I3798">
        <v>1455647587</v>
      </c>
      <c r="J3798">
        <v>1453487587</v>
      </c>
      <c r="K3798" t="b">
        <v>0</v>
      </c>
      <c r="L3798">
        <v>1</v>
      </c>
      <c r="M3798" t="b">
        <v>0</v>
      </c>
      <c r="N3798" t="s">
        <v>8269</v>
      </c>
      <c r="O3798">
        <f t="shared" si="295"/>
        <v>0</v>
      </c>
      <c r="P3798">
        <f t="shared" si="296"/>
        <v>2</v>
      </c>
      <c r="Q3798" s="11" t="s">
        <v>8315</v>
      </c>
      <c r="R3798" t="s">
        <v>8316</v>
      </c>
      <c r="S3798" s="15">
        <f t="shared" si="297"/>
        <v>42391.772997685184</v>
      </c>
      <c r="T3798" s="15">
        <f t="shared" si="298"/>
        <v>42416.772997685184</v>
      </c>
      <c r="U3798">
        <f t="shared" si="299"/>
        <v>2016</v>
      </c>
    </row>
    <row r="3799" spans="1:21" ht="48" x14ac:dyDescent="0.2">
      <c r="A3799">
        <v>4007</v>
      </c>
      <c r="B3799" s="3" t="s">
        <v>4003</v>
      </c>
      <c r="C3799" s="3" t="s">
        <v>8112</v>
      </c>
      <c r="D3799" s="6">
        <v>2000</v>
      </c>
      <c r="E3799" s="8">
        <v>5</v>
      </c>
      <c r="F3799" t="s">
        <v>8220</v>
      </c>
      <c r="G3799" t="s">
        <v>8223</v>
      </c>
      <c r="H3799" t="s">
        <v>8245</v>
      </c>
      <c r="I3799">
        <v>1409070480</v>
      </c>
      <c r="J3799">
        <v>1406572381</v>
      </c>
      <c r="K3799" t="b">
        <v>0</v>
      </c>
      <c r="L3799">
        <v>1</v>
      </c>
      <c r="M3799" t="b">
        <v>0</v>
      </c>
      <c r="N3799" t="s">
        <v>8269</v>
      </c>
      <c r="O3799">
        <f t="shared" si="295"/>
        <v>0</v>
      </c>
      <c r="P3799">
        <f t="shared" si="296"/>
        <v>5</v>
      </c>
      <c r="Q3799" s="11" t="s">
        <v>8315</v>
      </c>
      <c r="R3799" t="s">
        <v>8316</v>
      </c>
      <c r="S3799" s="15">
        <f t="shared" si="297"/>
        <v>41848.772928240738</v>
      </c>
      <c r="T3799" s="15">
        <f t="shared" si="298"/>
        <v>41877.686111111114</v>
      </c>
      <c r="U3799">
        <f t="shared" si="299"/>
        <v>2014</v>
      </c>
    </row>
    <row r="3800" spans="1:21" ht="48" x14ac:dyDescent="0.2">
      <c r="A3800">
        <v>4010</v>
      </c>
      <c r="B3800" s="3" t="s">
        <v>4006</v>
      </c>
      <c r="C3800" s="3" t="s">
        <v>8115</v>
      </c>
      <c r="D3800" s="6">
        <v>7200</v>
      </c>
      <c r="E3800" s="8">
        <v>1742</v>
      </c>
      <c r="F3800" t="s">
        <v>8220</v>
      </c>
      <c r="G3800" t="s">
        <v>8223</v>
      </c>
      <c r="H3800" t="s">
        <v>8245</v>
      </c>
      <c r="I3800">
        <v>1414348166</v>
      </c>
      <c r="J3800">
        <v>1412879366</v>
      </c>
      <c r="K3800" t="b">
        <v>0</v>
      </c>
      <c r="L3800">
        <v>38</v>
      </c>
      <c r="M3800" t="b">
        <v>0</v>
      </c>
      <c r="N3800" t="s">
        <v>8269</v>
      </c>
      <c r="O3800">
        <f t="shared" si="295"/>
        <v>24</v>
      </c>
      <c r="P3800">
        <f t="shared" si="296"/>
        <v>45.84</v>
      </c>
      <c r="Q3800" s="11" t="s">
        <v>8315</v>
      </c>
      <c r="R3800" t="s">
        <v>8316</v>
      </c>
      <c r="S3800" s="15">
        <f t="shared" si="297"/>
        <v>41921.770439814813</v>
      </c>
      <c r="T3800" s="15">
        <f t="shared" si="298"/>
        <v>41938.770439814813</v>
      </c>
      <c r="U3800">
        <f t="shared" si="299"/>
        <v>2014</v>
      </c>
    </row>
    <row r="3801" spans="1:21" ht="48" x14ac:dyDescent="0.2">
      <c r="A3801">
        <v>4013</v>
      </c>
      <c r="B3801" s="3" t="s">
        <v>4009</v>
      </c>
      <c r="C3801" s="3" t="s">
        <v>8118</v>
      </c>
      <c r="D3801" s="6">
        <v>2000</v>
      </c>
      <c r="E3801" s="8">
        <v>26</v>
      </c>
      <c r="F3801" t="s">
        <v>8220</v>
      </c>
      <c r="G3801" t="s">
        <v>8223</v>
      </c>
      <c r="H3801" t="s">
        <v>8245</v>
      </c>
      <c r="I3801">
        <v>1424070823</v>
      </c>
      <c r="J3801">
        <v>1421478823</v>
      </c>
      <c r="K3801" t="b">
        <v>0</v>
      </c>
      <c r="L3801">
        <v>2</v>
      </c>
      <c r="M3801" t="b">
        <v>0</v>
      </c>
      <c r="N3801" t="s">
        <v>8269</v>
      </c>
      <c r="O3801">
        <f t="shared" si="295"/>
        <v>1</v>
      </c>
      <c r="P3801">
        <f t="shared" si="296"/>
        <v>13</v>
      </c>
      <c r="Q3801" s="11" t="s">
        <v>8315</v>
      </c>
      <c r="R3801" t="s">
        <v>8316</v>
      </c>
      <c r="S3801" s="15">
        <f t="shared" si="297"/>
        <v>42021.301192129627</v>
      </c>
      <c r="T3801" s="15">
        <f t="shared" si="298"/>
        <v>42051.301192129627</v>
      </c>
      <c r="U3801">
        <f t="shared" si="299"/>
        <v>2015</v>
      </c>
    </row>
    <row r="3802" spans="1:21" ht="48" x14ac:dyDescent="0.2">
      <c r="A3802">
        <v>4014</v>
      </c>
      <c r="B3802" s="3" t="s">
        <v>4010</v>
      </c>
      <c r="C3802" s="3" t="s">
        <v>8119</v>
      </c>
      <c r="D3802" s="6">
        <v>9000</v>
      </c>
      <c r="E3802" s="8">
        <v>0</v>
      </c>
      <c r="F3802" t="s">
        <v>8220</v>
      </c>
      <c r="G3802" t="s">
        <v>8223</v>
      </c>
      <c r="H3802" t="s">
        <v>8245</v>
      </c>
      <c r="I3802">
        <v>1457157269</v>
      </c>
      <c r="J3802">
        <v>1455861269</v>
      </c>
      <c r="K3802" t="b">
        <v>0</v>
      </c>
      <c r="L3802">
        <v>0</v>
      </c>
      <c r="M3802" t="b">
        <v>0</v>
      </c>
      <c r="N3802" t="s">
        <v>8269</v>
      </c>
      <c r="O3802">
        <f t="shared" si="295"/>
        <v>0</v>
      </c>
      <c r="P3802">
        <f t="shared" si="296"/>
        <v>0</v>
      </c>
      <c r="Q3802" s="11" t="s">
        <v>8315</v>
      </c>
      <c r="R3802" t="s">
        <v>8316</v>
      </c>
      <c r="S3802" s="15">
        <f t="shared" si="297"/>
        <v>42419.246168981481</v>
      </c>
      <c r="T3802" s="15">
        <f t="shared" si="298"/>
        <v>42434.246168981481</v>
      </c>
      <c r="U3802">
        <f t="shared" si="299"/>
        <v>2016</v>
      </c>
    </row>
    <row r="3803" spans="1:21" ht="48" x14ac:dyDescent="0.2">
      <c r="A3803">
        <v>4015</v>
      </c>
      <c r="B3803" s="3" t="s">
        <v>4011</v>
      </c>
      <c r="C3803" s="3" t="s">
        <v>8120</v>
      </c>
      <c r="D3803" s="6">
        <v>7000</v>
      </c>
      <c r="E3803" s="8">
        <v>1</v>
      </c>
      <c r="F3803" t="s">
        <v>8220</v>
      </c>
      <c r="G3803" t="s">
        <v>8223</v>
      </c>
      <c r="H3803" t="s">
        <v>8245</v>
      </c>
      <c r="I3803">
        <v>1437331463</v>
      </c>
      <c r="J3803">
        <v>1434739463</v>
      </c>
      <c r="K3803" t="b">
        <v>0</v>
      </c>
      <c r="L3803">
        <v>1</v>
      </c>
      <c r="M3803" t="b">
        <v>0</v>
      </c>
      <c r="N3803" t="s">
        <v>8269</v>
      </c>
      <c r="O3803">
        <f t="shared" si="295"/>
        <v>0</v>
      </c>
      <c r="P3803">
        <f t="shared" si="296"/>
        <v>1</v>
      </c>
      <c r="Q3803" s="11" t="s">
        <v>8315</v>
      </c>
      <c r="R3803" t="s">
        <v>8316</v>
      </c>
      <c r="S3803" s="15">
        <f t="shared" si="297"/>
        <v>42174.780821759254</v>
      </c>
      <c r="T3803" s="15">
        <f t="shared" si="298"/>
        <v>42204.780821759254</v>
      </c>
      <c r="U3803">
        <f t="shared" si="299"/>
        <v>2015</v>
      </c>
    </row>
    <row r="3804" spans="1:21" ht="48" x14ac:dyDescent="0.2">
      <c r="A3804">
        <v>4017</v>
      </c>
      <c r="B3804" s="3" t="s">
        <v>4013</v>
      </c>
      <c r="C3804" s="3" t="s">
        <v>8122</v>
      </c>
      <c r="D3804" s="6">
        <v>10000</v>
      </c>
      <c r="E3804" s="8">
        <v>105</v>
      </c>
      <c r="F3804" t="s">
        <v>8220</v>
      </c>
      <c r="G3804" t="s">
        <v>8223</v>
      </c>
      <c r="H3804" t="s">
        <v>8245</v>
      </c>
      <c r="I3804">
        <v>1409846874</v>
      </c>
      <c r="J3804">
        <v>1407254874</v>
      </c>
      <c r="K3804" t="b">
        <v>0</v>
      </c>
      <c r="L3804">
        <v>2</v>
      </c>
      <c r="M3804" t="b">
        <v>0</v>
      </c>
      <c r="N3804" t="s">
        <v>8269</v>
      </c>
      <c r="O3804">
        <f t="shared" si="295"/>
        <v>1</v>
      </c>
      <c r="P3804">
        <f t="shared" si="296"/>
        <v>52.5</v>
      </c>
      <c r="Q3804" s="11" t="s">
        <v>8315</v>
      </c>
      <c r="R3804" t="s">
        <v>8316</v>
      </c>
      <c r="S3804" s="15">
        <f t="shared" si="297"/>
        <v>41856.672152777777</v>
      </c>
      <c r="T3804" s="15">
        <f t="shared" si="298"/>
        <v>41886.672152777777</v>
      </c>
      <c r="U3804">
        <f t="shared" si="299"/>
        <v>2014</v>
      </c>
    </row>
    <row r="3805" spans="1:21" ht="48" x14ac:dyDescent="0.2">
      <c r="A3805">
        <v>4019</v>
      </c>
      <c r="B3805" s="3" t="s">
        <v>4015</v>
      </c>
      <c r="C3805" s="3" t="s">
        <v>8124</v>
      </c>
      <c r="D3805" s="6">
        <v>3500</v>
      </c>
      <c r="E3805" s="8">
        <v>29</v>
      </c>
      <c r="F3805" t="s">
        <v>8220</v>
      </c>
      <c r="G3805" t="s">
        <v>8223</v>
      </c>
      <c r="H3805" t="s">
        <v>8245</v>
      </c>
      <c r="I3805">
        <v>1460737680</v>
      </c>
      <c r="J3805">
        <v>1455725596</v>
      </c>
      <c r="K3805" t="b">
        <v>0</v>
      </c>
      <c r="L3805">
        <v>4</v>
      </c>
      <c r="M3805" t="b">
        <v>0</v>
      </c>
      <c r="N3805" t="s">
        <v>8269</v>
      </c>
      <c r="O3805">
        <f t="shared" si="295"/>
        <v>1</v>
      </c>
      <c r="P3805">
        <f t="shared" si="296"/>
        <v>7.25</v>
      </c>
      <c r="Q3805" s="11" t="s">
        <v>8315</v>
      </c>
      <c r="R3805" t="s">
        <v>8316</v>
      </c>
      <c r="S3805" s="15">
        <f t="shared" si="297"/>
        <v>42417.675879629634</v>
      </c>
      <c r="T3805" s="15">
        <f t="shared" si="298"/>
        <v>42475.686111111107</v>
      </c>
      <c r="U3805">
        <f t="shared" si="299"/>
        <v>2016</v>
      </c>
    </row>
    <row r="3806" spans="1:21" ht="48" x14ac:dyDescent="0.2">
      <c r="A3806">
        <v>4020</v>
      </c>
      <c r="B3806" s="3" t="s">
        <v>4016</v>
      </c>
      <c r="C3806" s="3" t="s">
        <v>8125</v>
      </c>
      <c r="D3806" s="6">
        <v>600</v>
      </c>
      <c r="E3806" s="8">
        <v>100</v>
      </c>
      <c r="F3806" t="s">
        <v>8220</v>
      </c>
      <c r="G3806" t="s">
        <v>8223</v>
      </c>
      <c r="H3806" t="s">
        <v>8245</v>
      </c>
      <c r="I3806">
        <v>1427168099</v>
      </c>
      <c r="J3806">
        <v>1424579699</v>
      </c>
      <c r="K3806" t="b">
        <v>0</v>
      </c>
      <c r="L3806">
        <v>3</v>
      </c>
      <c r="M3806" t="b">
        <v>0</v>
      </c>
      <c r="N3806" t="s">
        <v>8269</v>
      </c>
      <c r="O3806">
        <f t="shared" si="295"/>
        <v>17</v>
      </c>
      <c r="P3806">
        <f t="shared" si="296"/>
        <v>33.33</v>
      </c>
      <c r="Q3806" s="11" t="s">
        <v>8315</v>
      </c>
      <c r="R3806" t="s">
        <v>8316</v>
      </c>
      <c r="S3806" s="15">
        <f t="shared" si="297"/>
        <v>42057.190960648149</v>
      </c>
      <c r="T3806" s="15">
        <f t="shared" si="298"/>
        <v>42087.149293981478</v>
      </c>
      <c r="U3806">
        <f t="shared" si="299"/>
        <v>2015</v>
      </c>
    </row>
    <row r="3807" spans="1:21" ht="48" x14ac:dyDescent="0.2">
      <c r="A3807">
        <v>4021</v>
      </c>
      <c r="B3807" s="3" t="s">
        <v>4017</v>
      </c>
      <c r="C3807" s="3" t="s">
        <v>8126</v>
      </c>
      <c r="D3807" s="6">
        <v>15000</v>
      </c>
      <c r="E3807" s="8">
        <v>125</v>
      </c>
      <c r="F3807" t="s">
        <v>8220</v>
      </c>
      <c r="G3807" t="s">
        <v>8223</v>
      </c>
      <c r="H3807" t="s">
        <v>8245</v>
      </c>
      <c r="I3807">
        <v>1414360358</v>
      </c>
      <c r="J3807">
        <v>1409176358</v>
      </c>
      <c r="K3807" t="b">
        <v>0</v>
      </c>
      <c r="L3807">
        <v>2</v>
      </c>
      <c r="M3807" t="b">
        <v>0</v>
      </c>
      <c r="N3807" t="s">
        <v>8269</v>
      </c>
      <c r="O3807">
        <f t="shared" si="295"/>
        <v>1</v>
      </c>
      <c r="P3807">
        <f t="shared" si="296"/>
        <v>62.5</v>
      </c>
      <c r="Q3807" s="11" t="s">
        <v>8315</v>
      </c>
      <c r="R3807" t="s">
        <v>8316</v>
      </c>
      <c r="S3807" s="15">
        <f t="shared" si="297"/>
        <v>41878.911550925928</v>
      </c>
      <c r="T3807" s="15">
        <f t="shared" si="298"/>
        <v>41938.911550925928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32" x14ac:dyDescent="0.2">
      <c r="A3809">
        <v>4022</v>
      </c>
      <c r="B3809" s="3" t="s">
        <v>4018</v>
      </c>
      <c r="C3809" s="3" t="s">
        <v>8127</v>
      </c>
      <c r="D3809" s="6">
        <v>18000</v>
      </c>
      <c r="E3809" s="8">
        <v>12521</v>
      </c>
      <c r="F3809" t="s">
        <v>8220</v>
      </c>
      <c r="G3809" t="s">
        <v>8223</v>
      </c>
      <c r="H3809" t="s">
        <v>8245</v>
      </c>
      <c r="I3809">
        <v>1422759240</v>
      </c>
      <c r="J3809">
        <v>1418824867</v>
      </c>
      <c r="K3809" t="b">
        <v>0</v>
      </c>
      <c r="L3809">
        <v>197</v>
      </c>
      <c r="M3809" t="b">
        <v>0</v>
      </c>
      <c r="N3809" t="s">
        <v>8269</v>
      </c>
      <c r="O3809">
        <f t="shared" si="295"/>
        <v>70</v>
      </c>
      <c r="P3809">
        <f t="shared" si="296"/>
        <v>63.56</v>
      </c>
      <c r="Q3809" s="11" t="s">
        <v>8315</v>
      </c>
      <c r="R3809" t="s">
        <v>8316</v>
      </c>
      <c r="S3809" s="15">
        <f t="shared" si="297"/>
        <v>41990.584108796291</v>
      </c>
      <c r="T3809" s="15">
        <f t="shared" si="298"/>
        <v>42036.120833333334</v>
      </c>
      <c r="U3809">
        <f t="shared" si="299"/>
        <v>2014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ref="O3810:O3873" si="300">ROUND(E3810/D3810*100,0)</f>
        <v>100</v>
      </c>
      <c r="P3810">
        <f t="shared" ref="P3810:P3873" si="301">IFERROR(ROUND(E3810/L3810,2),0)</f>
        <v>41.67</v>
      </c>
      <c r="Q3810" s="11" t="s">
        <v>8315</v>
      </c>
      <c r="R3810" t="s">
        <v>8316</v>
      </c>
      <c r="S3810" s="15">
        <f t="shared" ref="S3810:S3873" si="302">(((J3810/60)/60)/24)+DATE(1970,1,1)</f>
        <v>42059.453923611116</v>
      </c>
      <c r="T3810" s="15">
        <f t="shared" ref="T3810:T3873" si="303">(((I3810/60)/60)/24)+DATE(1970,1,1)</f>
        <v>42119.412256944444</v>
      </c>
      <c r="U3810">
        <f t="shared" ref="U3810:U3873" si="304">YEAR(S:S)</f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0"/>
        <v>101</v>
      </c>
      <c r="P3811">
        <f t="shared" si="301"/>
        <v>53.29</v>
      </c>
      <c r="Q3811" s="11" t="s">
        <v>8315</v>
      </c>
      <c r="R3811" t="s">
        <v>8316</v>
      </c>
      <c r="S3811" s="15">
        <f t="shared" si="302"/>
        <v>41800.526701388888</v>
      </c>
      <c r="T3811" s="15">
        <f t="shared" si="303"/>
        <v>41850.958333333336</v>
      </c>
      <c r="U3811">
        <f t="shared" si="304"/>
        <v>2014</v>
      </c>
    </row>
    <row r="3812" spans="1:21" ht="32" x14ac:dyDescent="0.2">
      <c r="A3812">
        <v>3237</v>
      </c>
      <c r="B3812" s="3" t="s">
        <v>3237</v>
      </c>
      <c r="C3812" s="3" t="s">
        <v>7347</v>
      </c>
      <c r="D3812" s="6">
        <v>35000</v>
      </c>
      <c r="E3812" s="8">
        <v>35275.64</v>
      </c>
      <c r="F3812" t="s">
        <v>8218</v>
      </c>
      <c r="G3812" t="s">
        <v>8223</v>
      </c>
      <c r="H3812" t="s">
        <v>8245</v>
      </c>
      <c r="I3812">
        <v>1443499140</v>
      </c>
      <c r="J3812">
        <v>1441452184</v>
      </c>
      <c r="K3812" t="b">
        <v>1</v>
      </c>
      <c r="L3812">
        <v>269</v>
      </c>
      <c r="M3812" t="b">
        <v>1</v>
      </c>
      <c r="N3812" t="s">
        <v>8269</v>
      </c>
      <c r="O3812">
        <f t="shared" si="300"/>
        <v>101</v>
      </c>
      <c r="P3812">
        <f t="shared" si="301"/>
        <v>131.13999999999999</v>
      </c>
      <c r="Q3812" s="11" t="s">
        <v>8315</v>
      </c>
      <c r="R3812" t="s">
        <v>8316</v>
      </c>
      <c r="S3812" s="15">
        <f t="shared" si="302"/>
        <v>42252.474351851852</v>
      </c>
      <c r="T3812" s="15">
        <f t="shared" si="303"/>
        <v>42276.165972222225</v>
      </c>
      <c r="U3812">
        <f t="shared" si="304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0"/>
        <v>330</v>
      </c>
      <c r="P3813">
        <f t="shared" si="301"/>
        <v>43.42</v>
      </c>
      <c r="Q3813" s="11" t="s">
        <v>8315</v>
      </c>
      <c r="R3813" t="s">
        <v>8316</v>
      </c>
      <c r="S3813" s="15">
        <f t="shared" si="302"/>
        <v>42487.62700231481</v>
      </c>
      <c r="T3813" s="15">
        <f t="shared" si="303"/>
        <v>42521.458333333328</v>
      </c>
      <c r="U3813">
        <f t="shared" si="304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0"/>
        <v>110</v>
      </c>
      <c r="P3814">
        <f t="shared" si="301"/>
        <v>199.18</v>
      </c>
      <c r="Q3814" s="11" t="s">
        <v>8315</v>
      </c>
      <c r="R3814" t="s">
        <v>8316</v>
      </c>
      <c r="S3814" s="15">
        <f t="shared" si="302"/>
        <v>42109.751250000001</v>
      </c>
      <c r="T3814" s="15">
        <f t="shared" si="303"/>
        <v>42156.165972222225</v>
      </c>
      <c r="U3814">
        <f t="shared" si="304"/>
        <v>2015</v>
      </c>
    </row>
    <row r="3815" spans="1:21" ht="48" x14ac:dyDescent="0.2">
      <c r="A3815">
        <v>3236</v>
      </c>
      <c r="B3815" s="3" t="s">
        <v>3236</v>
      </c>
      <c r="C3815" s="3" t="s">
        <v>7346</v>
      </c>
      <c r="D3815" s="6">
        <v>20000</v>
      </c>
      <c r="E3815" s="8">
        <v>20120</v>
      </c>
      <c r="F3815" t="s">
        <v>8218</v>
      </c>
      <c r="G3815" t="s">
        <v>8223</v>
      </c>
      <c r="H3815" t="s">
        <v>8245</v>
      </c>
      <c r="I3815">
        <v>1482962433</v>
      </c>
      <c r="J3815">
        <v>1480370433</v>
      </c>
      <c r="K3815" t="b">
        <v>0</v>
      </c>
      <c r="L3815">
        <v>110</v>
      </c>
      <c r="M3815" t="b">
        <v>1</v>
      </c>
      <c r="N3815" t="s">
        <v>8269</v>
      </c>
      <c r="O3815">
        <f t="shared" si="300"/>
        <v>101</v>
      </c>
      <c r="P3815">
        <f t="shared" si="301"/>
        <v>182.91</v>
      </c>
      <c r="Q3815" s="11" t="s">
        <v>8315</v>
      </c>
      <c r="R3815" t="s">
        <v>8316</v>
      </c>
      <c r="S3815" s="15">
        <f t="shared" si="302"/>
        <v>42702.917048611111</v>
      </c>
      <c r="T3815" s="15">
        <f t="shared" si="303"/>
        <v>42732.917048611111</v>
      </c>
      <c r="U3815">
        <f t="shared" si="304"/>
        <v>2016</v>
      </c>
    </row>
    <row r="3816" spans="1:21" ht="48" x14ac:dyDescent="0.2">
      <c r="A3816">
        <v>3235</v>
      </c>
      <c r="B3816" s="3" t="s">
        <v>3235</v>
      </c>
      <c r="C3816" s="3" t="s">
        <v>7345</v>
      </c>
      <c r="D3816" s="6">
        <v>15000</v>
      </c>
      <c r="E3816" s="8">
        <v>15481</v>
      </c>
      <c r="F3816" t="s">
        <v>8218</v>
      </c>
      <c r="G3816" t="s">
        <v>8223</v>
      </c>
      <c r="H3816" t="s">
        <v>8245</v>
      </c>
      <c r="I3816">
        <v>1467361251</v>
      </c>
      <c r="J3816">
        <v>1464769251</v>
      </c>
      <c r="K3816" t="b">
        <v>1</v>
      </c>
      <c r="L3816">
        <v>181</v>
      </c>
      <c r="M3816" t="b">
        <v>1</v>
      </c>
      <c r="N3816" t="s">
        <v>8269</v>
      </c>
      <c r="O3816">
        <f t="shared" si="300"/>
        <v>103</v>
      </c>
      <c r="P3816">
        <f t="shared" si="301"/>
        <v>85.53</v>
      </c>
      <c r="Q3816" s="11" t="s">
        <v>8315</v>
      </c>
      <c r="R3816" t="s">
        <v>8316</v>
      </c>
      <c r="S3816" s="15">
        <f t="shared" si="302"/>
        <v>42522.347812499997</v>
      </c>
      <c r="T3816" s="15">
        <f t="shared" si="303"/>
        <v>42552.347812499997</v>
      </c>
      <c r="U3816">
        <f t="shared" si="304"/>
        <v>2016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0"/>
        <v>100</v>
      </c>
      <c r="P3817">
        <f t="shared" si="301"/>
        <v>50</v>
      </c>
      <c r="Q3817" s="11" t="s">
        <v>8315</v>
      </c>
      <c r="R3817" t="s">
        <v>8316</v>
      </c>
      <c r="S3817" s="15">
        <f t="shared" si="302"/>
        <v>42207.259918981479</v>
      </c>
      <c r="T3817" s="15">
        <f t="shared" si="303"/>
        <v>42236.958333333328</v>
      </c>
      <c r="U3817">
        <f t="shared" si="304"/>
        <v>2015</v>
      </c>
    </row>
    <row r="3818" spans="1:21" ht="48" x14ac:dyDescent="0.2">
      <c r="A3818">
        <v>3233</v>
      </c>
      <c r="B3818" s="3" t="s">
        <v>3233</v>
      </c>
      <c r="C3818" s="3" t="s">
        <v>7343</v>
      </c>
      <c r="D3818" s="6">
        <v>5000</v>
      </c>
      <c r="E3818" s="8">
        <v>5940</v>
      </c>
      <c r="F3818" t="s">
        <v>8218</v>
      </c>
      <c r="G3818" t="s">
        <v>8223</v>
      </c>
      <c r="H3818" t="s">
        <v>8245</v>
      </c>
      <c r="I3818">
        <v>1488482355</v>
      </c>
      <c r="J3818">
        <v>1485890355</v>
      </c>
      <c r="K3818" t="b">
        <v>0</v>
      </c>
      <c r="L3818">
        <v>61</v>
      </c>
      <c r="M3818" t="b">
        <v>1</v>
      </c>
      <c r="N3818" t="s">
        <v>8269</v>
      </c>
      <c r="O3818">
        <f t="shared" si="300"/>
        <v>119</v>
      </c>
      <c r="P3818">
        <f t="shared" si="301"/>
        <v>97.38</v>
      </c>
      <c r="Q3818" s="11" t="s">
        <v>8315</v>
      </c>
      <c r="R3818" t="s">
        <v>8316</v>
      </c>
      <c r="S3818" s="15">
        <f t="shared" si="302"/>
        <v>42766.805034722223</v>
      </c>
      <c r="T3818" s="15">
        <f t="shared" si="303"/>
        <v>42796.805034722223</v>
      </c>
      <c r="U3818">
        <f t="shared" si="304"/>
        <v>2017</v>
      </c>
    </row>
    <row r="3819" spans="1:21" ht="48" x14ac:dyDescent="0.2">
      <c r="A3819">
        <v>3232</v>
      </c>
      <c r="B3819" s="3" t="s">
        <v>3232</v>
      </c>
      <c r="C3819" s="3" t="s">
        <v>7342</v>
      </c>
      <c r="D3819" s="6">
        <v>1000</v>
      </c>
      <c r="E3819" s="8">
        <v>1312</v>
      </c>
      <c r="F3819" t="s">
        <v>8218</v>
      </c>
      <c r="G3819" t="s">
        <v>8223</v>
      </c>
      <c r="H3819" t="s">
        <v>8245</v>
      </c>
      <c r="I3819">
        <v>1462334340</v>
      </c>
      <c r="J3819">
        <v>1459711917</v>
      </c>
      <c r="K3819" t="b">
        <v>1</v>
      </c>
      <c r="L3819">
        <v>26</v>
      </c>
      <c r="M3819" t="b">
        <v>1</v>
      </c>
      <c r="N3819" t="s">
        <v>8269</v>
      </c>
      <c r="O3819">
        <f t="shared" si="300"/>
        <v>131</v>
      </c>
      <c r="P3819">
        <f t="shared" si="301"/>
        <v>50.46</v>
      </c>
      <c r="Q3819" s="11" t="s">
        <v>8315</v>
      </c>
      <c r="R3819" t="s">
        <v>8316</v>
      </c>
      <c r="S3819" s="15">
        <f t="shared" si="302"/>
        <v>42463.81385416667</v>
      </c>
      <c r="T3819" s="15">
        <f t="shared" si="303"/>
        <v>42494.165972222225</v>
      </c>
      <c r="U3819">
        <f t="shared" si="304"/>
        <v>2016</v>
      </c>
    </row>
    <row r="3820" spans="1:21" ht="48" x14ac:dyDescent="0.2">
      <c r="A3820">
        <v>3231</v>
      </c>
      <c r="B3820" s="3" t="s">
        <v>3231</v>
      </c>
      <c r="C3820" s="3" t="s">
        <v>7341</v>
      </c>
      <c r="D3820" s="6">
        <v>1000</v>
      </c>
      <c r="E3820" s="8">
        <v>1610</v>
      </c>
      <c r="F3820" t="s">
        <v>8218</v>
      </c>
      <c r="G3820" t="s">
        <v>8223</v>
      </c>
      <c r="H3820" t="s">
        <v>8245</v>
      </c>
      <c r="I3820">
        <v>1460846347</v>
      </c>
      <c r="J3820">
        <v>1458254347</v>
      </c>
      <c r="K3820" t="b">
        <v>0</v>
      </c>
      <c r="L3820">
        <v>28</v>
      </c>
      <c r="M3820" t="b">
        <v>1</v>
      </c>
      <c r="N3820" t="s">
        <v>8269</v>
      </c>
      <c r="O3820">
        <f t="shared" si="300"/>
        <v>161</v>
      </c>
      <c r="P3820">
        <f t="shared" si="301"/>
        <v>57.5</v>
      </c>
      <c r="Q3820" s="11" t="s">
        <v>8315</v>
      </c>
      <c r="R3820" t="s">
        <v>8316</v>
      </c>
      <c r="S3820" s="15">
        <f t="shared" si="302"/>
        <v>42446.943831018521</v>
      </c>
      <c r="T3820" s="15">
        <f t="shared" si="303"/>
        <v>42476.943831018521</v>
      </c>
      <c r="U3820">
        <f t="shared" si="304"/>
        <v>2016</v>
      </c>
    </row>
    <row r="3821" spans="1:21" ht="48" x14ac:dyDescent="0.2">
      <c r="A3821">
        <v>3230</v>
      </c>
      <c r="B3821" s="3" t="s">
        <v>3230</v>
      </c>
      <c r="C3821" s="3" t="s">
        <v>7340</v>
      </c>
      <c r="D3821" s="6">
        <v>2600</v>
      </c>
      <c r="E3821" s="8">
        <v>2857</v>
      </c>
      <c r="F3821" t="s">
        <v>8218</v>
      </c>
      <c r="G3821" t="s">
        <v>8223</v>
      </c>
      <c r="H3821" t="s">
        <v>8245</v>
      </c>
      <c r="I3821">
        <v>1412135940</v>
      </c>
      <c r="J3821">
        <v>1410840126</v>
      </c>
      <c r="K3821" t="b">
        <v>1</v>
      </c>
      <c r="L3821">
        <v>37</v>
      </c>
      <c r="M3821" t="b">
        <v>1</v>
      </c>
      <c r="N3821" t="s">
        <v>8269</v>
      </c>
      <c r="O3821">
        <f t="shared" si="300"/>
        <v>110</v>
      </c>
      <c r="P3821">
        <f t="shared" si="301"/>
        <v>77.22</v>
      </c>
      <c r="Q3821" s="11" t="s">
        <v>8315</v>
      </c>
      <c r="R3821" t="s">
        <v>8316</v>
      </c>
      <c r="S3821" s="15">
        <f t="shared" si="302"/>
        <v>41898.168125000004</v>
      </c>
      <c r="T3821" s="15">
        <f t="shared" si="303"/>
        <v>41913.165972222225</v>
      </c>
      <c r="U3821">
        <f t="shared" si="304"/>
        <v>2014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0"/>
        <v>143</v>
      </c>
      <c r="P3822">
        <f t="shared" si="301"/>
        <v>21.5</v>
      </c>
      <c r="Q3822" s="11" t="s">
        <v>8315</v>
      </c>
      <c r="R3822" t="s">
        <v>8316</v>
      </c>
      <c r="S3822" s="15">
        <f t="shared" si="302"/>
        <v>42160.651817129634</v>
      </c>
      <c r="T3822" s="15">
        <f t="shared" si="303"/>
        <v>42190.651817129634</v>
      </c>
      <c r="U3822">
        <f t="shared" si="304"/>
        <v>2015</v>
      </c>
    </row>
    <row r="3823" spans="1:21" ht="48" x14ac:dyDescent="0.2">
      <c r="A3823">
        <v>3229</v>
      </c>
      <c r="B3823" s="3" t="s">
        <v>3229</v>
      </c>
      <c r="C3823" s="3" t="s">
        <v>7339</v>
      </c>
      <c r="D3823" s="6">
        <v>20000</v>
      </c>
      <c r="E3823" s="8">
        <v>21573</v>
      </c>
      <c r="F3823" t="s">
        <v>8218</v>
      </c>
      <c r="G3823" t="s">
        <v>8223</v>
      </c>
      <c r="H3823" t="s">
        <v>8245</v>
      </c>
      <c r="I3823">
        <v>1416470398</v>
      </c>
      <c r="J3823">
        <v>1413874798</v>
      </c>
      <c r="K3823" t="b">
        <v>1</v>
      </c>
      <c r="L3823">
        <v>202</v>
      </c>
      <c r="M3823" t="b">
        <v>1</v>
      </c>
      <c r="N3823" t="s">
        <v>8269</v>
      </c>
      <c r="O3823">
        <f t="shared" si="300"/>
        <v>108</v>
      </c>
      <c r="P3823">
        <f t="shared" si="301"/>
        <v>106.8</v>
      </c>
      <c r="Q3823" s="11" t="s">
        <v>8315</v>
      </c>
      <c r="R3823" t="s">
        <v>8316</v>
      </c>
      <c r="S3823" s="15">
        <f t="shared" si="302"/>
        <v>41933.291643518518</v>
      </c>
      <c r="T3823" s="15">
        <f t="shared" si="303"/>
        <v>41963.333310185189</v>
      </c>
      <c r="U3823">
        <f t="shared" si="304"/>
        <v>2014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>
        <f t="shared" si="301"/>
        <v>72.38</v>
      </c>
      <c r="Q3824" s="11" t="s">
        <v>8315</v>
      </c>
      <c r="R3824" t="s">
        <v>8316</v>
      </c>
      <c r="S3824" s="15">
        <f t="shared" si="302"/>
        <v>42329.838159722218</v>
      </c>
      <c r="T3824" s="15">
        <f t="shared" si="303"/>
        <v>42388.957638888889</v>
      </c>
      <c r="U3824">
        <f t="shared" si="304"/>
        <v>2015</v>
      </c>
    </row>
    <row r="3825" spans="1:21" ht="16" x14ac:dyDescent="0.2">
      <c r="A3825">
        <v>3228</v>
      </c>
      <c r="B3825" s="3" t="s">
        <v>3228</v>
      </c>
      <c r="C3825" s="3" t="s">
        <v>7338</v>
      </c>
      <c r="D3825" s="6">
        <v>7000</v>
      </c>
      <c r="E3825" s="8">
        <v>7164</v>
      </c>
      <c r="F3825" t="s">
        <v>8218</v>
      </c>
      <c r="G3825" t="s">
        <v>8223</v>
      </c>
      <c r="H3825" t="s">
        <v>8245</v>
      </c>
      <c r="I3825">
        <v>1450328340</v>
      </c>
      <c r="J3825">
        <v>1447606884</v>
      </c>
      <c r="K3825" t="b">
        <v>1</v>
      </c>
      <c r="L3825">
        <v>37</v>
      </c>
      <c r="M3825" t="b">
        <v>1</v>
      </c>
      <c r="N3825" t="s">
        <v>8269</v>
      </c>
      <c r="O3825">
        <f t="shared" si="300"/>
        <v>102</v>
      </c>
      <c r="P3825">
        <f t="shared" si="301"/>
        <v>193.62</v>
      </c>
      <c r="Q3825" s="11" t="s">
        <v>8315</v>
      </c>
      <c r="R3825" t="s">
        <v>8316</v>
      </c>
      <c r="S3825" s="15">
        <f t="shared" si="302"/>
        <v>42323.70930555556</v>
      </c>
      <c r="T3825" s="15">
        <f t="shared" si="303"/>
        <v>42355.207638888889</v>
      </c>
      <c r="U3825">
        <f t="shared" si="304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0"/>
        <v>108</v>
      </c>
      <c r="P3826">
        <f t="shared" si="301"/>
        <v>38.57</v>
      </c>
      <c r="Q3826" s="11" t="s">
        <v>8315</v>
      </c>
      <c r="R3826" t="s">
        <v>8316</v>
      </c>
      <c r="S3826" s="15">
        <f t="shared" si="302"/>
        <v>42571.626192129625</v>
      </c>
      <c r="T3826" s="15">
        <f t="shared" si="303"/>
        <v>42583.570138888885</v>
      </c>
      <c r="U3826">
        <f t="shared" si="304"/>
        <v>2016</v>
      </c>
    </row>
    <row r="3827" spans="1:21" ht="48" x14ac:dyDescent="0.2">
      <c r="A3827">
        <v>3225</v>
      </c>
      <c r="B3827" s="3" t="s">
        <v>3225</v>
      </c>
      <c r="C3827" s="3" t="s">
        <v>7335</v>
      </c>
      <c r="D3827" s="6">
        <v>2000</v>
      </c>
      <c r="E3827" s="8">
        <v>2047</v>
      </c>
      <c r="F3827" t="s">
        <v>8218</v>
      </c>
      <c r="G3827" t="s">
        <v>8223</v>
      </c>
      <c r="H3827" t="s">
        <v>8245</v>
      </c>
      <c r="I3827">
        <v>1464987600</v>
      </c>
      <c r="J3827">
        <v>1463145938</v>
      </c>
      <c r="K3827" t="b">
        <v>1</v>
      </c>
      <c r="L3827">
        <v>39</v>
      </c>
      <c r="M3827" t="b">
        <v>1</v>
      </c>
      <c r="N3827" t="s">
        <v>8269</v>
      </c>
      <c r="O3827">
        <f t="shared" si="300"/>
        <v>102</v>
      </c>
      <c r="P3827">
        <f t="shared" si="301"/>
        <v>52.49</v>
      </c>
      <c r="Q3827" s="11" t="s">
        <v>8315</v>
      </c>
      <c r="R3827" t="s">
        <v>8316</v>
      </c>
      <c r="S3827" s="15">
        <f t="shared" si="302"/>
        <v>42503.559467592597</v>
      </c>
      <c r="T3827" s="15">
        <f t="shared" si="303"/>
        <v>42524.875</v>
      </c>
      <c r="U3827">
        <f t="shared" si="304"/>
        <v>2016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0"/>
        <v>119</v>
      </c>
      <c r="P3828">
        <f t="shared" si="301"/>
        <v>27.5</v>
      </c>
      <c r="Q3828" s="11" t="s">
        <v>8315</v>
      </c>
      <c r="R3828" t="s">
        <v>8316</v>
      </c>
      <c r="S3828" s="15">
        <f t="shared" si="302"/>
        <v>42101.423541666663</v>
      </c>
      <c r="T3828" s="15">
        <f t="shared" si="303"/>
        <v>42131.423541666663</v>
      </c>
      <c r="U3828">
        <f t="shared" si="304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0"/>
        <v>153</v>
      </c>
      <c r="P3829">
        <f t="shared" si="301"/>
        <v>70.459999999999994</v>
      </c>
      <c r="Q3829" s="11" t="s">
        <v>8315</v>
      </c>
      <c r="R3829" t="s">
        <v>8316</v>
      </c>
      <c r="S3829" s="15">
        <f t="shared" si="302"/>
        <v>42034.928252314814</v>
      </c>
      <c r="T3829" s="15">
        <f t="shared" si="303"/>
        <v>42090</v>
      </c>
      <c r="U3829">
        <f t="shared" si="304"/>
        <v>2015</v>
      </c>
    </row>
    <row r="3830" spans="1:21" ht="48" x14ac:dyDescent="0.2">
      <c r="A3830">
        <v>3224</v>
      </c>
      <c r="B3830" s="3" t="s">
        <v>3224</v>
      </c>
      <c r="C3830" s="3" t="s">
        <v>7334</v>
      </c>
      <c r="D3830" s="6">
        <v>30000</v>
      </c>
      <c r="E3830" s="8">
        <v>30610</v>
      </c>
      <c r="F3830" t="s">
        <v>8218</v>
      </c>
      <c r="G3830" t="s">
        <v>8223</v>
      </c>
      <c r="H3830" t="s">
        <v>8245</v>
      </c>
      <c r="I3830">
        <v>1484024400</v>
      </c>
      <c r="J3830">
        <v>1479932713</v>
      </c>
      <c r="K3830" t="b">
        <v>1</v>
      </c>
      <c r="L3830">
        <v>216</v>
      </c>
      <c r="M3830" t="b">
        <v>1</v>
      </c>
      <c r="N3830" t="s">
        <v>8269</v>
      </c>
      <c r="O3830">
        <f t="shared" si="300"/>
        <v>102</v>
      </c>
      <c r="P3830">
        <f t="shared" si="301"/>
        <v>141.71</v>
      </c>
      <c r="Q3830" s="11" t="s">
        <v>8315</v>
      </c>
      <c r="R3830" t="s">
        <v>8316</v>
      </c>
      <c r="S3830" s="15">
        <f t="shared" si="302"/>
        <v>42697.850844907407</v>
      </c>
      <c r="T3830" s="15">
        <f t="shared" si="303"/>
        <v>42745.208333333328</v>
      </c>
      <c r="U3830">
        <f t="shared" si="304"/>
        <v>2016</v>
      </c>
    </row>
    <row r="3831" spans="1:21" ht="32" x14ac:dyDescent="0.2">
      <c r="A3831">
        <v>3223</v>
      </c>
      <c r="B3831" s="3" t="s">
        <v>3223</v>
      </c>
      <c r="C3831" s="3" t="s">
        <v>7333</v>
      </c>
      <c r="D3831" s="6">
        <v>3100</v>
      </c>
      <c r="E3831" s="8">
        <v>3395</v>
      </c>
      <c r="F3831" t="s">
        <v>8218</v>
      </c>
      <c r="G3831" t="s">
        <v>8223</v>
      </c>
      <c r="H3831" t="s">
        <v>8245</v>
      </c>
      <c r="I3831">
        <v>1440100976</v>
      </c>
      <c r="J3831">
        <v>1437508976</v>
      </c>
      <c r="K3831" t="b">
        <v>1</v>
      </c>
      <c r="L3831">
        <v>74</v>
      </c>
      <c r="M3831" t="b">
        <v>1</v>
      </c>
      <c r="N3831" t="s">
        <v>8269</v>
      </c>
      <c r="O3831">
        <f t="shared" si="300"/>
        <v>110</v>
      </c>
      <c r="P3831">
        <f t="shared" si="301"/>
        <v>45.88</v>
      </c>
      <c r="Q3831" s="11" t="s">
        <v>8315</v>
      </c>
      <c r="R3831" t="s">
        <v>8316</v>
      </c>
      <c r="S3831" s="15">
        <f t="shared" si="302"/>
        <v>42206.835370370376</v>
      </c>
      <c r="T3831" s="15">
        <f t="shared" si="303"/>
        <v>42236.835370370376</v>
      </c>
      <c r="U3831">
        <f t="shared" si="304"/>
        <v>2015</v>
      </c>
    </row>
    <row r="3832" spans="1:21" ht="32" x14ac:dyDescent="0.2">
      <c r="A3832">
        <v>3222</v>
      </c>
      <c r="B3832" s="3" t="s">
        <v>3222</v>
      </c>
      <c r="C3832" s="3" t="s">
        <v>7332</v>
      </c>
      <c r="D3832" s="6">
        <v>2500</v>
      </c>
      <c r="E3832" s="8">
        <v>3120</v>
      </c>
      <c r="F3832" t="s">
        <v>8218</v>
      </c>
      <c r="G3832" t="s">
        <v>8223</v>
      </c>
      <c r="H3832" t="s">
        <v>8245</v>
      </c>
      <c r="I3832">
        <v>1445722140</v>
      </c>
      <c r="J3832">
        <v>1443016697</v>
      </c>
      <c r="K3832" t="b">
        <v>1</v>
      </c>
      <c r="L3832">
        <v>84</v>
      </c>
      <c r="M3832" t="b">
        <v>1</v>
      </c>
      <c r="N3832" t="s">
        <v>8269</v>
      </c>
      <c r="O3832">
        <f t="shared" si="300"/>
        <v>125</v>
      </c>
      <c r="P3832">
        <f t="shared" si="301"/>
        <v>37.14</v>
      </c>
      <c r="Q3832" s="11" t="s">
        <v>8315</v>
      </c>
      <c r="R3832" t="s">
        <v>8316</v>
      </c>
      <c r="S3832" s="15">
        <f t="shared" si="302"/>
        <v>42270.582141203704</v>
      </c>
      <c r="T3832" s="15">
        <f t="shared" si="303"/>
        <v>42301.895138888889</v>
      </c>
      <c r="U3832">
        <f t="shared" si="304"/>
        <v>2015</v>
      </c>
    </row>
    <row r="3833" spans="1:21" ht="32" x14ac:dyDescent="0.2">
      <c r="A3833">
        <v>3220</v>
      </c>
      <c r="B3833" s="3" t="s">
        <v>3220</v>
      </c>
      <c r="C3833" s="3" t="s">
        <v>7330</v>
      </c>
      <c r="D3833" s="6">
        <v>15000</v>
      </c>
      <c r="E3833" s="8">
        <v>15126</v>
      </c>
      <c r="F3833" t="s">
        <v>8218</v>
      </c>
      <c r="G3833" t="s">
        <v>8223</v>
      </c>
      <c r="H3833" t="s">
        <v>8245</v>
      </c>
      <c r="I3833">
        <v>1489352400</v>
      </c>
      <c r="J3833">
        <v>1486411204</v>
      </c>
      <c r="K3833" t="b">
        <v>1</v>
      </c>
      <c r="L3833">
        <v>59</v>
      </c>
      <c r="M3833" t="b">
        <v>1</v>
      </c>
      <c r="N3833" t="s">
        <v>8269</v>
      </c>
      <c r="O3833">
        <f t="shared" si="300"/>
        <v>101</v>
      </c>
      <c r="P3833">
        <f t="shared" si="301"/>
        <v>256.37</v>
      </c>
      <c r="Q3833" s="11" t="s">
        <v>8315</v>
      </c>
      <c r="R3833" t="s">
        <v>8316</v>
      </c>
      <c r="S3833" s="15">
        <f t="shared" si="302"/>
        <v>42772.833379629628</v>
      </c>
      <c r="T3833" s="15">
        <f t="shared" si="303"/>
        <v>42806.875</v>
      </c>
      <c r="U3833">
        <f t="shared" si="304"/>
        <v>2017</v>
      </c>
    </row>
    <row r="3834" spans="1:21" ht="32" x14ac:dyDescent="0.2">
      <c r="A3834">
        <v>3219</v>
      </c>
      <c r="B3834" s="3" t="s">
        <v>3219</v>
      </c>
      <c r="C3834" s="3" t="s">
        <v>7329</v>
      </c>
      <c r="D3834" s="6">
        <v>20000</v>
      </c>
      <c r="E3834" s="8">
        <v>20022</v>
      </c>
      <c r="F3834" t="s">
        <v>8218</v>
      </c>
      <c r="G3834" t="s">
        <v>8223</v>
      </c>
      <c r="H3834" t="s">
        <v>8245</v>
      </c>
      <c r="I3834">
        <v>1427063747</v>
      </c>
      <c r="J3834">
        <v>1424043347</v>
      </c>
      <c r="K3834" t="b">
        <v>1</v>
      </c>
      <c r="L3834">
        <v>119</v>
      </c>
      <c r="M3834" t="b">
        <v>1</v>
      </c>
      <c r="N3834" t="s">
        <v>8269</v>
      </c>
      <c r="O3834">
        <f t="shared" si="300"/>
        <v>100</v>
      </c>
      <c r="P3834">
        <f t="shared" si="301"/>
        <v>168.25</v>
      </c>
      <c r="Q3834" s="11" t="s">
        <v>8315</v>
      </c>
      <c r="R3834" t="s">
        <v>8316</v>
      </c>
      <c r="S3834" s="15">
        <f t="shared" si="302"/>
        <v>42050.983182870375</v>
      </c>
      <c r="T3834" s="15">
        <f t="shared" si="303"/>
        <v>42085.941516203704</v>
      </c>
      <c r="U3834">
        <f t="shared" si="304"/>
        <v>2015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>
        <f t="shared" si="301"/>
        <v>70</v>
      </c>
      <c r="Q3835" s="11" t="s">
        <v>8315</v>
      </c>
      <c r="R3835" t="s">
        <v>8316</v>
      </c>
      <c r="S3835" s="15">
        <f t="shared" si="302"/>
        <v>41963.872361111105</v>
      </c>
      <c r="T3835" s="15">
        <f t="shared" si="303"/>
        <v>41974.797916666663</v>
      </c>
      <c r="U3835">
        <f t="shared" si="304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>
        <f t="shared" si="301"/>
        <v>57.39</v>
      </c>
      <c r="Q3836" s="11" t="s">
        <v>8315</v>
      </c>
      <c r="R3836" t="s">
        <v>8316</v>
      </c>
      <c r="S3836" s="15">
        <f t="shared" si="302"/>
        <v>42143.445219907408</v>
      </c>
      <c r="T3836" s="15">
        <f t="shared" si="303"/>
        <v>42173.445219907408</v>
      </c>
      <c r="U3836">
        <f t="shared" si="304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>
        <f t="shared" si="301"/>
        <v>40</v>
      </c>
      <c r="Q3837" s="11" t="s">
        <v>8315</v>
      </c>
      <c r="R3837" t="s">
        <v>8316</v>
      </c>
      <c r="S3837" s="15">
        <f t="shared" si="302"/>
        <v>42460.94222222222</v>
      </c>
      <c r="T3837" s="15">
        <f t="shared" si="303"/>
        <v>42481.94222222222</v>
      </c>
      <c r="U3837">
        <f t="shared" si="304"/>
        <v>2016</v>
      </c>
    </row>
    <row r="3838" spans="1:21" ht="32" x14ac:dyDescent="0.2">
      <c r="A3838">
        <v>3217</v>
      </c>
      <c r="B3838" s="3" t="s">
        <v>3217</v>
      </c>
      <c r="C3838" s="3" t="s">
        <v>7327</v>
      </c>
      <c r="D3838" s="6">
        <v>4500</v>
      </c>
      <c r="E3838" s="8">
        <v>5221</v>
      </c>
      <c r="F3838" t="s">
        <v>8218</v>
      </c>
      <c r="G3838" t="s">
        <v>8223</v>
      </c>
      <c r="H3838" t="s">
        <v>8245</v>
      </c>
      <c r="I3838">
        <v>1478264784</v>
      </c>
      <c r="J3838">
        <v>1475672784</v>
      </c>
      <c r="K3838" t="b">
        <v>1</v>
      </c>
      <c r="L3838">
        <v>104</v>
      </c>
      <c r="M3838" t="b">
        <v>1</v>
      </c>
      <c r="N3838" t="s">
        <v>8269</v>
      </c>
      <c r="O3838">
        <f t="shared" si="300"/>
        <v>116</v>
      </c>
      <c r="P3838">
        <f t="shared" si="301"/>
        <v>50.2</v>
      </c>
      <c r="Q3838" s="11" t="s">
        <v>8315</v>
      </c>
      <c r="R3838" t="s">
        <v>8316</v>
      </c>
      <c r="S3838" s="15">
        <f t="shared" si="302"/>
        <v>42648.546111111107</v>
      </c>
      <c r="T3838" s="15">
        <f t="shared" si="303"/>
        <v>42678.546111111107</v>
      </c>
      <c r="U3838">
        <f t="shared" si="304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>
        <f t="shared" si="301"/>
        <v>120.12</v>
      </c>
      <c r="Q3839" s="11" t="s">
        <v>8315</v>
      </c>
      <c r="R3839" t="s">
        <v>8316</v>
      </c>
      <c r="S3839" s="15">
        <f t="shared" si="302"/>
        <v>42152.765717592592</v>
      </c>
      <c r="T3839" s="15">
        <f t="shared" si="303"/>
        <v>42188.765717592592</v>
      </c>
      <c r="U3839">
        <f t="shared" si="304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301"/>
        <v>1008.24</v>
      </c>
      <c r="Q3840" s="11" t="s">
        <v>8315</v>
      </c>
      <c r="R3840" t="s">
        <v>8316</v>
      </c>
      <c r="S3840" s="15">
        <f t="shared" si="302"/>
        <v>42116.710752314815</v>
      </c>
      <c r="T3840" s="15">
        <f t="shared" si="303"/>
        <v>42146.710752314815</v>
      </c>
      <c r="U3840">
        <f t="shared" si="304"/>
        <v>2015</v>
      </c>
    </row>
    <row r="3841" spans="1:21" ht="64" x14ac:dyDescent="0.2">
      <c r="A3841">
        <v>3215</v>
      </c>
      <c r="B3841" s="3" t="s">
        <v>3215</v>
      </c>
      <c r="C3841" s="3" t="s">
        <v>7325</v>
      </c>
      <c r="D3841" s="6">
        <v>35000</v>
      </c>
      <c r="E3841" s="8">
        <v>35123</v>
      </c>
      <c r="F3841" t="s">
        <v>8218</v>
      </c>
      <c r="G3841" t="s">
        <v>8223</v>
      </c>
      <c r="H3841" t="s">
        <v>8245</v>
      </c>
      <c r="I3841">
        <v>1441857540</v>
      </c>
      <c r="J3841">
        <v>1438617471</v>
      </c>
      <c r="K3841" t="b">
        <v>1</v>
      </c>
      <c r="L3841">
        <v>134</v>
      </c>
      <c r="M3841" t="b">
        <v>1</v>
      </c>
      <c r="N3841" t="s">
        <v>8269</v>
      </c>
      <c r="O3841">
        <f t="shared" si="300"/>
        <v>100</v>
      </c>
      <c r="P3841">
        <f t="shared" si="301"/>
        <v>262.11</v>
      </c>
      <c r="Q3841" s="11" t="s">
        <v>8315</v>
      </c>
      <c r="R3841" t="s">
        <v>8316</v>
      </c>
      <c r="S3841" s="15">
        <f t="shared" si="302"/>
        <v>42219.665173611109</v>
      </c>
      <c r="T3841" s="15">
        <f t="shared" si="303"/>
        <v>42257.165972222225</v>
      </c>
      <c r="U3841">
        <f t="shared" si="304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>
        <f t="shared" si="301"/>
        <v>21.67</v>
      </c>
      <c r="Q3842" s="11" t="s">
        <v>8315</v>
      </c>
      <c r="R3842" t="s">
        <v>8316</v>
      </c>
      <c r="S3842" s="15">
        <f t="shared" si="302"/>
        <v>42432.701724537037</v>
      </c>
      <c r="T3842" s="15">
        <f t="shared" si="303"/>
        <v>42457.660057870366</v>
      </c>
      <c r="U3842">
        <f t="shared" si="304"/>
        <v>2016</v>
      </c>
    </row>
    <row r="3843" spans="1:21" ht="32" x14ac:dyDescent="0.2">
      <c r="A3843">
        <v>3212</v>
      </c>
      <c r="B3843" s="3" t="s">
        <v>3212</v>
      </c>
      <c r="C3843" s="3" t="s">
        <v>7322</v>
      </c>
      <c r="D3843" s="6">
        <v>4000</v>
      </c>
      <c r="E3843" s="8">
        <v>5050</v>
      </c>
      <c r="F3843" t="s">
        <v>8218</v>
      </c>
      <c r="G3843" t="s">
        <v>8223</v>
      </c>
      <c r="H3843" t="s">
        <v>8245</v>
      </c>
      <c r="I3843">
        <v>1407524751</v>
      </c>
      <c r="J3843">
        <v>1404932751</v>
      </c>
      <c r="K3843" t="b">
        <v>1</v>
      </c>
      <c r="L3843">
        <v>94</v>
      </c>
      <c r="M3843" t="b">
        <v>1</v>
      </c>
      <c r="N3843" t="s">
        <v>8269</v>
      </c>
      <c r="O3843">
        <f t="shared" si="300"/>
        <v>126</v>
      </c>
      <c r="P3843">
        <f t="shared" si="301"/>
        <v>53.72</v>
      </c>
      <c r="Q3843" s="11" t="s">
        <v>8315</v>
      </c>
      <c r="R3843" t="s">
        <v>8316</v>
      </c>
      <c r="S3843" s="15">
        <f t="shared" si="302"/>
        <v>41829.795729166668</v>
      </c>
      <c r="T3843" s="15">
        <f t="shared" si="303"/>
        <v>41859.795729166668</v>
      </c>
      <c r="U3843">
        <f t="shared" si="304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3211</v>
      </c>
      <c r="B3845" s="3" t="s">
        <v>3211</v>
      </c>
      <c r="C3845" s="3" t="s">
        <v>7321</v>
      </c>
      <c r="D3845" s="6">
        <v>23000</v>
      </c>
      <c r="E3845" s="8">
        <v>27541</v>
      </c>
      <c r="F3845" t="s">
        <v>8218</v>
      </c>
      <c r="G3845" t="s">
        <v>8223</v>
      </c>
      <c r="H3845" t="s">
        <v>8245</v>
      </c>
      <c r="I3845">
        <v>1408068000</v>
      </c>
      <c r="J3845">
        <v>1405346680</v>
      </c>
      <c r="K3845" t="b">
        <v>1</v>
      </c>
      <c r="L3845">
        <v>322</v>
      </c>
      <c r="M3845" t="b">
        <v>1</v>
      </c>
      <c r="N3845" t="s">
        <v>8269</v>
      </c>
      <c r="O3845">
        <f t="shared" si="300"/>
        <v>120</v>
      </c>
      <c r="P3845">
        <f t="shared" si="301"/>
        <v>85.53</v>
      </c>
      <c r="Q3845" s="11" t="s">
        <v>8315</v>
      </c>
      <c r="R3845" t="s">
        <v>8316</v>
      </c>
      <c r="S3845" s="15">
        <f t="shared" si="302"/>
        <v>41834.586574074077</v>
      </c>
      <c r="T3845" s="15">
        <f t="shared" si="303"/>
        <v>41866.083333333336</v>
      </c>
      <c r="U3845">
        <f t="shared" si="304"/>
        <v>2014</v>
      </c>
    </row>
    <row r="3846" spans="1:21" ht="48" x14ac:dyDescent="0.2">
      <c r="A3846">
        <v>3210</v>
      </c>
      <c r="B3846" s="3" t="s">
        <v>3210</v>
      </c>
      <c r="C3846" s="3" t="s">
        <v>7320</v>
      </c>
      <c r="D3846" s="6">
        <v>3000</v>
      </c>
      <c r="E3846" s="8">
        <v>3773</v>
      </c>
      <c r="F3846" t="s">
        <v>8218</v>
      </c>
      <c r="G3846" t="s">
        <v>8223</v>
      </c>
      <c r="H3846" t="s">
        <v>8245</v>
      </c>
      <c r="I3846">
        <v>1338523140</v>
      </c>
      <c r="J3846">
        <v>1334442519</v>
      </c>
      <c r="K3846" t="b">
        <v>1</v>
      </c>
      <c r="L3846">
        <v>60</v>
      </c>
      <c r="M3846" t="b">
        <v>1</v>
      </c>
      <c r="N3846" t="s">
        <v>8269</v>
      </c>
      <c r="O3846">
        <f t="shared" si="300"/>
        <v>126</v>
      </c>
      <c r="P3846">
        <f t="shared" si="301"/>
        <v>62.88</v>
      </c>
      <c r="Q3846" s="11" t="s">
        <v>8315</v>
      </c>
      <c r="R3846" t="s">
        <v>8316</v>
      </c>
      <c r="S3846" s="15">
        <f t="shared" si="302"/>
        <v>41013.936562499999</v>
      </c>
      <c r="T3846" s="15">
        <f t="shared" si="303"/>
        <v>41061.165972222225</v>
      </c>
      <c r="U3846">
        <f t="shared" si="304"/>
        <v>2012</v>
      </c>
    </row>
    <row r="3847" spans="1:21" ht="48" x14ac:dyDescent="0.2">
      <c r="A3847">
        <v>3209</v>
      </c>
      <c r="B3847" s="3" t="s">
        <v>3209</v>
      </c>
      <c r="C3847" s="3" t="s">
        <v>7319</v>
      </c>
      <c r="D3847" s="6">
        <v>9500</v>
      </c>
      <c r="E3847" s="8">
        <v>11335.7</v>
      </c>
      <c r="F3847" t="s">
        <v>8218</v>
      </c>
      <c r="G3847" t="s">
        <v>8223</v>
      </c>
      <c r="H3847" t="s">
        <v>8245</v>
      </c>
      <c r="I3847">
        <v>1403305200</v>
      </c>
      <c r="J3847">
        <v>1400512658</v>
      </c>
      <c r="K3847" t="b">
        <v>1</v>
      </c>
      <c r="L3847">
        <v>226</v>
      </c>
      <c r="M3847" t="b">
        <v>1</v>
      </c>
      <c r="N3847" t="s">
        <v>8269</v>
      </c>
      <c r="O3847">
        <f t="shared" si="300"/>
        <v>119</v>
      </c>
      <c r="P3847">
        <f t="shared" si="301"/>
        <v>50.16</v>
      </c>
      <c r="Q3847" s="11" t="s">
        <v>8315</v>
      </c>
      <c r="R3847" t="s">
        <v>8316</v>
      </c>
      <c r="S3847" s="15">
        <f t="shared" si="302"/>
        <v>41778.637245370373</v>
      </c>
      <c r="T3847" s="15">
        <f t="shared" si="303"/>
        <v>41810.958333333336</v>
      </c>
      <c r="U3847">
        <f t="shared" si="304"/>
        <v>2014</v>
      </c>
    </row>
    <row r="3848" spans="1:21" ht="48" x14ac:dyDescent="0.2">
      <c r="A3848">
        <v>3208</v>
      </c>
      <c r="B3848" s="3" t="s">
        <v>3208</v>
      </c>
      <c r="C3848" s="3" t="s">
        <v>7318</v>
      </c>
      <c r="D3848" s="6">
        <v>5000</v>
      </c>
      <c r="E3848" s="8">
        <v>5175</v>
      </c>
      <c r="F3848" t="s">
        <v>8218</v>
      </c>
      <c r="G3848" t="s">
        <v>8223</v>
      </c>
      <c r="H3848" t="s">
        <v>8245</v>
      </c>
      <c r="I3848">
        <v>1406557877</v>
      </c>
      <c r="J3848">
        <v>1404743477</v>
      </c>
      <c r="K3848" t="b">
        <v>1</v>
      </c>
      <c r="L3848">
        <v>82</v>
      </c>
      <c r="M3848" t="b">
        <v>1</v>
      </c>
      <c r="N3848" t="s">
        <v>8269</v>
      </c>
      <c r="O3848">
        <f t="shared" si="300"/>
        <v>104</v>
      </c>
      <c r="P3848">
        <f t="shared" si="301"/>
        <v>63.11</v>
      </c>
      <c r="Q3848" s="11" t="s">
        <v>8315</v>
      </c>
      <c r="R3848" t="s">
        <v>8316</v>
      </c>
      <c r="S3848" s="15">
        <f t="shared" si="302"/>
        <v>41827.605057870373</v>
      </c>
      <c r="T3848" s="15">
        <f t="shared" si="303"/>
        <v>41848.605057870373</v>
      </c>
      <c r="U3848">
        <f t="shared" si="304"/>
        <v>2014</v>
      </c>
    </row>
    <row r="3849" spans="1:21" ht="48" x14ac:dyDescent="0.2">
      <c r="A3849">
        <v>3187</v>
      </c>
      <c r="B3849" s="3" t="s">
        <v>3187</v>
      </c>
      <c r="C3849" s="3" t="s">
        <v>7297</v>
      </c>
      <c r="D3849" s="6">
        <v>15000</v>
      </c>
      <c r="E3849" s="8">
        <v>17444</v>
      </c>
      <c r="F3849" t="s">
        <v>8218</v>
      </c>
      <c r="G3849" t="s">
        <v>8223</v>
      </c>
      <c r="H3849" t="s">
        <v>8245</v>
      </c>
      <c r="I3849">
        <v>1407167973</v>
      </c>
      <c r="J3849">
        <v>1405439973</v>
      </c>
      <c r="K3849" t="b">
        <v>1</v>
      </c>
      <c r="L3849">
        <v>244</v>
      </c>
      <c r="M3849" t="b">
        <v>1</v>
      </c>
      <c r="N3849" t="s">
        <v>8269</v>
      </c>
      <c r="O3849">
        <f t="shared" si="300"/>
        <v>116</v>
      </c>
      <c r="P3849">
        <f t="shared" si="301"/>
        <v>71.489999999999995</v>
      </c>
      <c r="Q3849" s="11" t="s">
        <v>8315</v>
      </c>
      <c r="R3849" t="s">
        <v>8316</v>
      </c>
      <c r="S3849" s="15">
        <f t="shared" si="302"/>
        <v>41835.666354166664</v>
      </c>
      <c r="T3849" s="15">
        <f t="shared" si="303"/>
        <v>41855.666354166664</v>
      </c>
      <c r="U3849">
        <f t="shared" si="304"/>
        <v>2014</v>
      </c>
    </row>
    <row r="3850" spans="1:21" ht="48" x14ac:dyDescent="0.2">
      <c r="A3850">
        <v>3184</v>
      </c>
      <c r="B3850" s="3" t="s">
        <v>3184</v>
      </c>
      <c r="C3850" s="3" t="s">
        <v>7294</v>
      </c>
      <c r="D3850" s="6">
        <v>4300</v>
      </c>
      <c r="E3850" s="8">
        <v>4610</v>
      </c>
      <c r="F3850" t="s">
        <v>8218</v>
      </c>
      <c r="G3850" t="s">
        <v>8223</v>
      </c>
      <c r="H3850" t="s">
        <v>8245</v>
      </c>
      <c r="I3850">
        <v>1404258631</v>
      </c>
      <c r="J3850">
        <v>1401666631</v>
      </c>
      <c r="K3850" t="b">
        <v>1</v>
      </c>
      <c r="L3850">
        <v>46</v>
      </c>
      <c r="M3850" t="b">
        <v>1</v>
      </c>
      <c r="N3850" t="s">
        <v>8269</v>
      </c>
      <c r="O3850">
        <f t="shared" si="300"/>
        <v>107</v>
      </c>
      <c r="P3850">
        <f t="shared" si="301"/>
        <v>100.22</v>
      </c>
      <c r="Q3850" s="11" t="s">
        <v>8315</v>
      </c>
      <c r="R3850" t="s">
        <v>8316</v>
      </c>
      <c r="S3850" s="15">
        <f t="shared" si="302"/>
        <v>41791.993414351848</v>
      </c>
      <c r="T3850" s="15">
        <f t="shared" si="303"/>
        <v>41821.993414351848</v>
      </c>
      <c r="U3850">
        <f t="shared" si="304"/>
        <v>2014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48" x14ac:dyDescent="0.2">
      <c r="A3852">
        <v>3183</v>
      </c>
      <c r="B3852" s="3" t="s">
        <v>3183</v>
      </c>
      <c r="C3852" s="3" t="s">
        <v>7293</v>
      </c>
      <c r="D3852" s="6">
        <v>2500</v>
      </c>
      <c r="E3852" s="8">
        <v>2725</v>
      </c>
      <c r="F3852" t="s">
        <v>8218</v>
      </c>
      <c r="G3852" t="s">
        <v>8223</v>
      </c>
      <c r="H3852" t="s">
        <v>8245</v>
      </c>
      <c r="I3852">
        <v>1377284669</v>
      </c>
      <c r="J3852">
        <v>1375729469</v>
      </c>
      <c r="K3852" t="b">
        <v>1</v>
      </c>
      <c r="L3852">
        <v>68</v>
      </c>
      <c r="M3852" t="b">
        <v>1</v>
      </c>
      <c r="N3852" t="s">
        <v>8269</v>
      </c>
      <c r="O3852">
        <f t="shared" si="300"/>
        <v>109</v>
      </c>
      <c r="P3852">
        <f t="shared" si="301"/>
        <v>40.07</v>
      </c>
      <c r="Q3852" s="11" t="s">
        <v>8315</v>
      </c>
      <c r="R3852" t="s">
        <v>8316</v>
      </c>
      <c r="S3852" s="15">
        <f t="shared" si="302"/>
        <v>41491.79478009259</v>
      </c>
      <c r="T3852" s="15">
        <f t="shared" si="303"/>
        <v>41509.79478009259</v>
      </c>
      <c r="U3852">
        <f t="shared" si="304"/>
        <v>2013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64" x14ac:dyDescent="0.2">
      <c r="A3854">
        <v>3182</v>
      </c>
      <c r="B3854" s="3" t="s">
        <v>3182</v>
      </c>
      <c r="C3854" s="3" t="s">
        <v>7292</v>
      </c>
      <c r="D3854" s="6">
        <v>7000</v>
      </c>
      <c r="E3854" s="8">
        <v>7062</v>
      </c>
      <c r="F3854" t="s">
        <v>8218</v>
      </c>
      <c r="G3854" t="s">
        <v>8223</v>
      </c>
      <c r="H3854" t="s">
        <v>8245</v>
      </c>
      <c r="I3854">
        <v>1328029200</v>
      </c>
      <c r="J3854">
        <v>1323211621</v>
      </c>
      <c r="K3854" t="b">
        <v>1</v>
      </c>
      <c r="L3854">
        <v>151</v>
      </c>
      <c r="M3854" t="b">
        <v>1</v>
      </c>
      <c r="N3854" t="s">
        <v>8269</v>
      </c>
      <c r="O3854">
        <f t="shared" si="300"/>
        <v>101</v>
      </c>
      <c r="P3854">
        <f t="shared" si="301"/>
        <v>46.77</v>
      </c>
      <c r="Q3854" s="11" t="s">
        <v>8315</v>
      </c>
      <c r="R3854" t="s">
        <v>8316</v>
      </c>
      <c r="S3854" s="15">
        <f t="shared" si="302"/>
        <v>40883.949317129627</v>
      </c>
      <c r="T3854" s="15">
        <f t="shared" si="303"/>
        <v>40939.708333333336</v>
      </c>
      <c r="U3854">
        <f t="shared" si="304"/>
        <v>2011</v>
      </c>
    </row>
    <row r="3855" spans="1:21" ht="32" x14ac:dyDescent="0.2">
      <c r="A3855">
        <v>3179</v>
      </c>
      <c r="B3855" s="3" t="s">
        <v>3179</v>
      </c>
      <c r="C3855" s="3" t="s">
        <v>7289</v>
      </c>
      <c r="D3855" s="6">
        <v>4200</v>
      </c>
      <c r="E3855" s="8">
        <v>4794.82</v>
      </c>
      <c r="F3855" t="s">
        <v>8218</v>
      </c>
      <c r="G3855" t="s">
        <v>8223</v>
      </c>
      <c r="H3855" t="s">
        <v>8245</v>
      </c>
      <c r="I3855">
        <v>1367859071</v>
      </c>
      <c r="J3855">
        <v>1365699071</v>
      </c>
      <c r="K3855" t="b">
        <v>1</v>
      </c>
      <c r="L3855">
        <v>62</v>
      </c>
      <c r="M3855" t="b">
        <v>1</v>
      </c>
      <c r="N3855" t="s">
        <v>8269</v>
      </c>
      <c r="O3855">
        <f t="shared" si="300"/>
        <v>114</v>
      </c>
      <c r="P3855">
        <f t="shared" si="301"/>
        <v>77.34</v>
      </c>
      <c r="Q3855" s="11" t="s">
        <v>8315</v>
      </c>
      <c r="R3855" t="s">
        <v>8316</v>
      </c>
      <c r="S3855" s="15">
        <f t="shared" si="302"/>
        <v>41375.702210648145</v>
      </c>
      <c r="T3855" s="15">
        <f t="shared" si="303"/>
        <v>41400.702210648145</v>
      </c>
      <c r="U3855">
        <f t="shared" si="304"/>
        <v>2013</v>
      </c>
    </row>
    <row r="3856" spans="1:21" ht="48" x14ac:dyDescent="0.2">
      <c r="A3856">
        <v>3177</v>
      </c>
      <c r="B3856" s="3" t="s">
        <v>3177</v>
      </c>
      <c r="C3856" s="3" t="s">
        <v>7287</v>
      </c>
      <c r="D3856" s="6">
        <v>2500</v>
      </c>
      <c r="E3856" s="8">
        <v>2935</v>
      </c>
      <c r="F3856" t="s">
        <v>8218</v>
      </c>
      <c r="G3856" t="s">
        <v>8223</v>
      </c>
      <c r="H3856" t="s">
        <v>8245</v>
      </c>
      <c r="I3856">
        <v>1403366409</v>
      </c>
      <c r="J3856">
        <v>1400774409</v>
      </c>
      <c r="K3856" t="b">
        <v>1</v>
      </c>
      <c r="L3856">
        <v>51</v>
      </c>
      <c r="M3856" t="b">
        <v>1</v>
      </c>
      <c r="N3856" t="s">
        <v>8269</v>
      </c>
      <c r="O3856">
        <f t="shared" si="300"/>
        <v>117</v>
      </c>
      <c r="P3856">
        <f t="shared" si="301"/>
        <v>57.55</v>
      </c>
      <c r="Q3856" s="11" t="s">
        <v>8315</v>
      </c>
      <c r="R3856" t="s">
        <v>8316</v>
      </c>
      <c r="S3856" s="15">
        <f t="shared" si="302"/>
        <v>41781.666770833333</v>
      </c>
      <c r="T3856" s="15">
        <f t="shared" si="303"/>
        <v>41811.666770833333</v>
      </c>
      <c r="U3856">
        <f t="shared" si="304"/>
        <v>2014</v>
      </c>
    </row>
    <row r="3857" spans="1:21" ht="48" x14ac:dyDescent="0.2">
      <c r="A3857">
        <v>3176</v>
      </c>
      <c r="B3857" s="3" t="s">
        <v>3176</v>
      </c>
      <c r="C3857" s="3" t="s">
        <v>7286</v>
      </c>
      <c r="D3857" s="6">
        <v>1900</v>
      </c>
      <c r="E3857" s="8">
        <v>2182</v>
      </c>
      <c r="F3857" t="s">
        <v>8218</v>
      </c>
      <c r="G3857" t="s">
        <v>8223</v>
      </c>
      <c r="H3857" t="s">
        <v>8245</v>
      </c>
      <c r="I3857">
        <v>1376838000</v>
      </c>
      <c r="J3857">
        <v>1374531631</v>
      </c>
      <c r="K3857" t="b">
        <v>1</v>
      </c>
      <c r="L3857">
        <v>55</v>
      </c>
      <c r="M3857" t="b">
        <v>1</v>
      </c>
      <c r="N3857" t="s">
        <v>8269</v>
      </c>
      <c r="O3857">
        <f t="shared" si="300"/>
        <v>115</v>
      </c>
      <c r="P3857">
        <f t="shared" si="301"/>
        <v>39.67</v>
      </c>
      <c r="Q3857" s="11" t="s">
        <v>8315</v>
      </c>
      <c r="R3857" t="s">
        <v>8316</v>
      </c>
      <c r="S3857" s="15">
        <f t="shared" si="302"/>
        <v>41477.930914351848</v>
      </c>
      <c r="T3857" s="15">
        <f t="shared" si="303"/>
        <v>41504.625</v>
      </c>
      <c r="U3857">
        <f t="shared" si="304"/>
        <v>2013</v>
      </c>
    </row>
    <row r="3858" spans="1:21" ht="48" x14ac:dyDescent="0.2">
      <c r="A3858">
        <v>3175</v>
      </c>
      <c r="B3858" s="3" t="s">
        <v>3175</v>
      </c>
      <c r="C3858" s="3" t="s">
        <v>7285</v>
      </c>
      <c r="D3858" s="6">
        <v>5000</v>
      </c>
      <c r="E3858" s="8">
        <v>5478</v>
      </c>
      <c r="F3858" t="s">
        <v>8218</v>
      </c>
      <c r="G3858" t="s">
        <v>8223</v>
      </c>
      <c r="H3858" t="s">
        <v>8245</v>
      </c>
      <c r="I3858">
        <v>1297977427</v>
      </c>
      <c r="J3858">
        <v>1292793427</v>
      </c>
      <c r="K3858" t="b">
        <v>1</v>
      </c>
      <c r="L3858">
        <v>60</v>
      </c>
      <c r="M3858" t="b">
        <v>1</v>
      </c>
      <c r="N3858" t="s">
        <v>8269</v>
      </c>
      <c r="O3858">
        <f t="shared" si="300"/>
        <v>110</v>
      </c>
      <c r="P3858">
        <f t="shared" si="301"/>
        <v>91.3</v>
      </c>
      <c r="Q3858" s="11" t="s">
        <v>8315</v>
      </c>
      <c r="R3858" t="s">
        <v>8316</v>
      </c>
      <c r="S3858" s="15">
        <f t="shared" si="302"/>
        <v>40531.886886574073</v>
      </c>
      <c r="T3858" s="15">
        <f t="shared" si="303"/>
        <v>40591.886886574073</v>
      </c>
      <c r="U3858">
        <f t="shared" si="304"/>
        <v>2010</v>
      </c>
    </row>
    <row r="3859" spans="1:21" ht="48" x14ac:dyDescent="0.2">
      <c r="A3859">
        <v>3174</v>
      </c>
      <c r="B3859" s="3" t="s">
        <v>3174</v>
      </c>
      <c r="C3859" s="3" t="s">
        <v>7284</v>
      </c>
      <c r="D3859" s="6">
        <v>3000</v>
      </c>
      <c r="E3859" s="8">
        <v>3034</v>
      </c>
      <c r="F3859" t="s">
        <v>8218</v>
      </c>
      <c r="G3859" t="s">
        <v>8223</v>
      </c>
      <c r="H3859" t="s">
        <v>8245</v>
      </c>
      <c r="I3859">
        <v>1408999508</v>
      </c>
      <c r="J3859">
        <v>1407789908</v>
      </c>
      <c r="K3859" t="b">
        <v>1</v>
      </c>
      <c r="L3859">
        <v>23</v>
      </c>
      <c r="M3859" t="b">
        <v>1</v>
      </c>
      <c r="N3859" t="s">
        <v>8269</v>
      </c>
      <c r="O3859">
        <f t="shared" si="300"/>
        <v>101</v>
      </c>
      <c r="P3859">
        <f t="shared" si="301"/>
        <v>131.91</v>
      </c>
      <c r="Q3859" s="11" t="s">
        <v>8315</v>
      </c>
      <c r="R3859" t="s">
        <v>8316</v>
      </c>
      <c r="S3859" s="15">
        <f t="shared" si="302"/>
        <v>41862.864675925928</v>
      </c>
      <c r="T3859" s="15">
        <f t="shared" si="303"/>
        <v>41876.864675925928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3173</v>
      </c>
      <c r="B3861" s="3" t="s">
        <v>3173</v>
      </c>
      <c r="C3861" s="3" t="s">
        <v>7283</v>
      </c>
      <c r="D3861" s="6">
        <v>10000</v>
      </c>
      <c r="E3861" s="8">
        <v>10300</v>
      </c>
      <c r="F3861" t="s">
        <v>8218</v>
      </c>
      <c r="G3861" t="s">
        <v>8223</v>
      </c>
      <c r="H3861" t="s">
        <v>8245</v>
      </c>
      <c r="I3861">
        <v>1411765492</v>
      </c>
      <c r="J3861">
        <v>1409173492</v>
      </c>
      <c r="K3861" t="b">
        <v>1</v>
      </c>
      <c r="L3861">
        <v>74</v>
      </c>
      <c r="M3861" t="b">
        <v>1</v>
      </c>
      <c r="N3861" t="s">
        <v>8269</v>
      </c>
      <c r="O3861">
        <f t="shared" si="300"/>
        <v>103</v>
      </c>
      <c r="P3861">
        <f t="shared" si="301"/>
        <v>139.19</v>
      </c>
      <c r="Q3861" s="11" t="s">
        <v>8315</v>
      </c>
      <c r="R3861" t="s">
        <v>8316</v>
      </c>
      <c r="S3861" s="15">
        <f t="shared" si="302"/>
        <v>41878.878379629627</v>
      </c>
      <c r="T3861" s="15">
        <f t="shared" si="303"/>
        <v>41908.878379629627</v>
      </c>
      <c r="U3861">
        <f t="shared" si="304"/>
        <v>2014</v>
      </c>
    </row>
    <row r="3862" spans="1:21" ht="48" x14ac:dyDescent="0.2">
      <c r="A3862">
        <v>3172</v>
      </c>
      <c r="B3862" s="3" t="s">
        <v>3172</v>
      </c>
      <c r="C3862" s="3" t="s">
        <v>7282</v>
      </c>
      <c r="D3862" s="6">
        <v>2000</v>
      </c>
      <c r="E3862" s="8">
        <v>2300</v>
      </c>
      <c r="F3862" t="s">
        <v>8218</v>
      </c>
      <c r="G3862" t="s">
        <v>8223</v>
      </c>
      <c r="H3862" t="s">
        <v>8245</v>
      </c>
      <c r="I3862">
        <v>1329240668</v>
      </c>
      <c r="J3862">
        <v>1326648668</v>
      </c>
      <c r="K3862" t="b">
        <v>1</v>
      </c>
      <c r="L3862">
        <v>29</v>
      </c>
      <c r="M3862" t="b">
        <v>1</v>
      </c>
      <c r="N3862" t="s">
        <v>8269</v>
      </c>
      <c r="O3862">
        <f t="shared" si="300"/>
        <v>115</v>
      </c>
      <c r="P3862">
        <f t="shared" si="301"/>
        <v>79.31</v>
      </c>
      <c r="Q3862" s="11" t="s">
        <v>8315</v>
      </c>
      <c r="R3862" t="s">
        <v>8316</v>
      </c>
      <c r="S3862" s="15">
        <f t="shared" si="302"/>
        <v>40923.729953703703</v>
      </c>
      <c r="T3862" s="15">
        <f t="shared" si="303"/>
        <v>40953.729953703703</v>
      </c>
      <c r="U3862">
        <f t="shared" si="304"/>
        <v>2012</v>
      </c>
    </row>
    <row r="3863" spans="1:21" ht="32" x14ac:dyDescent="0.2">
      <c r="A3863">
        <v>3170</v>
      </c>
      <c r="B3863" s="3" t="s">
        <v>3170</v>
      </c>
      <c r="C3863" s="3" t="s">
        <v>7280</v>
      </c>
      <c r="D3863" s="6">
        <v>2000</v>
      </c>
      <c r="E3863" s="8">
        <v>2245</v>
      </c>
      <c r="F3863" t="s">
        <v>8218</v>
      </c>
      <c r="G3863" t="s">
        <v>8223</v>
      </c>
      <c r="H3863" t="s">
        <v>8245</v>
      </c>
      <c r="I3863">
        <v>1404273600</v>
      </c>
      <c r="J3863">
        <v>1401414944</v>
      </c>
      <c r="K3863" t="b">
        <v>1</v>
      </c>
      <c r="L3863">
        <v>71</v>
      </c>
      <c r="M3863" t="b">
        <v>1</v>
      </c>
      <c r="N3863" t="s">
        <v>8269</v>
      </c>
      <c r="O3863">
        <f t="shared" si="300"/>
        <v>112</v>
      </c>
      <c r="P3863">
        <f t="shared" si="301"/>
        <v>31.62</v>
      </c>
      <c r="Q3863" s="11" t="s">
        <v>8315</v>
      </c>
      <c r="R3863" t="s">
        <v>8316</v>
      </c>
      <c r="S3863" s="15">
        <f t="shared" si="302"/>
        <v>41789.080370370371</v>
      </c>
      <c r="T3863" s="15">
        <f t="shared" si="303"/>
        <v>41822.166666666664</v>
      </c>
      <c r="U3863">
        <f t="shared" si="304"/>
        <v>2014</v>
      </c>
    </row>
    <row r="3864" spans="1:21" ht="32" x14ac:dyDescent="0.2">
      <c r="A3864">
        <v>3169</v>
      </c>
      <c r="B3864" s="3" t="s">
        <v>3169</v>
      </c>
      <c r="C3864" s="3" t="s">
        <v>7279</v>
      </c>
      <c r="D3864" s="6">
        <v>8000</v>
      </c>
      <c r="E3864" s="8">
        <v>8241</v>
      </c>
      <c r="F3864" t="s">
        <v>8218</v>
      </c>
      <c r="G3864" t="s">
        <v>8223</v>
      </c>
      <c r="H3864" t="s">
        <v>8245</v>
      </c>
      <c r="I3864">
        <v>1386910740</v>
      </c>
      <c r="J3864">
        <v>1384364561</v>
      </c>
      <c r="K3864" t="b">
        <v>1</v>
      </c>
      <c r="L3864">
        <v>82</v>
      </c>
      <c r="M3864" t="b">
        <v>1</v>
      </c>
      <c r="N3864" t="s">
        <v>8269</v>
      </c>
      <c r="O3864">
        <f t="shared" si="300"/>
        <v>103</v>
      </c>
      <c r="P3864">
        <f t="shared" si="301"/>
        <v>100.5</v>
      </c>
      <c r="Q3864" s="11" t="s">
        <v>8315</v>
      </c>
      <c r="R3864" t="s">
        <v>8316</v>
      </c>
      <c r="S3864" s="15">
        <f t="shared" si="302"/>
        <v>41591.737974537034</v>
      </c>
      <c r="T3864" s="15">
        <f t="shared" si="303"/>
        <v>41621.207638888889</v>
      </c>
      <c r="U3864">
        <f t="shared" si="304"/>
        <v>2013</v>
      </c>
    </row>
    <row r="3865" spans="1:21" ht="48" x14ac:dyDescent="0.2">
      <c r="A3865">
        <v>3168</v>
      </c>
      <c r="B3865" s="3" t="s">
        <v>3168</v>
      </c>
      <c r="C3865" s="3" t="s">
        <v>7278</v>
      </c>
      <c r="D3865" s="6">
        <v>2500</v>
      </c>
      <c r="E3865" s="8">
        <v>3105</v>
      </c>
      <c r="F3865" t="s">
        <v>8218</v>
      </c>
      <c r="G3865" t="s">
        <v>8223</v>
      </c>
      <c r="H3865" t="s">
        <v>8245</v>
      </c>
      <c r="I3865">
        <v>1402696800</v>
      </c>
      <c r="J3865">
        <v>1399948353</v>
      </c>
      <c r="K3865" t="b">
        <v>1</v>
      </c>
      <c r="L3865">
        <v>61</v>
      </c>
      <c r="M3865" t="b">
        <v>1</v>
      </c>
      <c r="N3865" t="s">
        <v>8269</v>
      </c>
      <c r="O3865">
        <f t="shared" si="300"/>
        <v>124</v>
      </c>
      <c r="P3865">
        <f t="shared" si="301"/>
        <v>50.9</v>
      </c>
      <c r="Q3865" s="11" t="s">
        <v>8315</v>
      </c>
      <c r="R3865" t="s">
        <v>8316</v>
      </c>
      <c r="S3865" s="15">
        <f t="shared" si="302"/>
        <v>41772.105937500004</v>
      </c>
      <c r="T3865" s="15">
        <f t="shared" si="303"/>
        <v>41803.916666666664</v>
      </c>
      <c r="U3865">
        <f t="shared" si="304"/>
        <v>2014</v>
      </c>
    </row>
    <row r="3866" spans="1:21" ht="32" x14ac:dyDescent="0.2">
      <c r="A3866">
        <v>3167</v>
      </c>
      <c r="B3866" s="3" t="s">
        <v>3167</v>
      </c>
      <c r="C3866" s="3" t="s">
        <v>7277</v>
      </c>
      <c r="D3866" s="6">
        <v>3000</v>
      </c>
      <c r="E3866" s="8">
        <v>3485</v>
      </c>
      <c r="F3866" t="s">
        <v>8218</v>
      </c>
      <c r="G3866" t="s">
        <v>8223</v>
      </c>
      <c r="H3866" t="s">
        <v>8245</v>
      </c>
      <c r="I3866">
        <v>1406952781</v>
      </c>
      <c r="J3866">
        <v>1405743181</v>
      </c>
      <c r="K3866" t="b">
        <v>1</v>
      </c>
      <c r="L3866">
        <v>55</v>
      </c>
      <c r="M3866" t="b">
        <v>1</v>
      </c>
      <c r="N3866" t="s">
        <v>8269</v>
      </c>
      <c r="O3866">
        <f t="shared" si="300"/>
        <v>116</v>
      </c>
      <c r="P3866">
        <f t="shared" si="301"/>
        <v>63.36</v>
      </c>
      <c r="Q3866" s="11" t="s">
        <v>8315</v>
      </c>
      <c r="R3866" t="s">
        <v>8316</v>
      </c>
      <c r="S3866" s="15">
        <f t="shared" si="302"/>
        <v>41839.175706018519</v>
      </c>
      <c r="T3866" s="15">
        <f t="shared" si="303"/>
        <v>41853.175706018519</v>
      </c>
      <c r="U3866">
        <f t="shared" si="304"/>
        <v>2014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48" x14ac:dyDescent="0.2">
      <c r="A3868">
        <v>3166</v>
      </c>
      <c r="B3868" s="3" t="s">
        <v>3166</v>
      </c>
      <c r="C3868" s="3" t="s">
        <v>7276</v>
      </c>
      <c r="D3868" s="6">
        <v>35000</v>
      </c>
      <c r="E3868" s="8">
        <v>56079.83</v>
      </c>
      <c r="F3868" t="s">
        <v>8218</v>
      </c>
      <c r="G3868" t="s">
        <v>8223</v>
      </c>
      <c r="H3868" t="s">
        <v>8245</v>
      </c>
      <c r="I3868">
        <v>1416988740</v>
      </c>
      <c r="J3868">
        <v>1414514153</v>
      </c>
      <c r="K3868" t="b">
        <v>1</v>
      </c>
      <c r="L3868">
        <v>930</v>
      </c>
      <c r="M3868" t="b">
        <v>1</v>
      </c>
      <c r="N3868" t="s">
        <v>8269</v>
      </c>
      <c r="O3868">
        <f t="shared" si="300"/>
        <v>160</v>
      </c>
      <c r="P3868">
        <f t="shared" si="301"/>
        <v>60.3</v>
      </c>
      <c r="Q3868" s="11" t="s">
        <v>8315</v>
      </c>
      <c r="R3868" t="s">
        <v>8316</v>
      </c>
      <c r="S3868" s="15">
        <f t="shared" si="302"/>
        <v>41940.69158564815</v>
      </c>
      <c r="T3868" s="15">
        <f t="shared" si="303"/>
        <v>41969.332638888889</v>
      </c>
      <c r="U3868">
        <f t="shared" si="304"/>
        <v>2014</v>
      </c>
    </row>
    <row r="3869" spans="1:21" ht="48" x14ac:dyDescent="0.2">
      <c r="A3869">
        <v>3165</v>
      </c>
      <c r="B3869" s="3" t="s">
        <v>3165</v>
      </c>
      <c r="C3869" s="3" t="s">
        <v>7275</v>
      </c>
      <c r="D3869" s="6">
        <v>750</v>
      </c>
      <c r="E3869" s="8">
        <v>1220</v>
      </c>
      <c r="F3869" t="s">
        <v>8218</v>
      </c>
      <c r="G3869" t="s">
        <v>8223</v>
      </c>
      <c r="H3869" t="s">
        <v>8245</v>
      </c>
      <c r="I3869">
        <v>1304395140</v>
      </c>
      <c r="J3869">
        <v>1302493760</v>
      </c>
      <c r="K3869" t="b">
        <v>1</v>
      </c>
      <c r="L3869">
        <v>21</v>
      </c>
      <c r="M3869" t="b">
        <v>1</v>
      </c>
      <c r="N3869" t="s">
        <v>8269</v>
      </c>
      <c r="O3869">
        <f t="shared" si="300"/>
        <v>163</v>
      </c>
      <c r="P3869">
        <f t="shared" si="301"/>
        <v>58.1</v>
      </c>
      <c r="Q3869" s="11" t="s">
        <v>8315</v>
      </c>
      <c r="R3869" t="s">
        <v>8316</v>
      </c>
      <c r="S3869" s="15">
        <f t="shared" si="302"/>
        <v>40644.159259259257</v>
      </c>
      <c r="T3869" s="15">
        <f t="shared" si="303"/>
        <v>40666.165972222225</v>
      </c>
      <c r="U3869">
        <f t="shared" si="304"/>
        <v>2011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ref="O3874:O3937" si="305">ROUND(E3874/D3874*100,0)</f>
        <v>0</v>
      </c>
      <c r="P3874">
        <f t="shared" ref="P3874:P3937" si="306">IFERROR(ROUND(E3874/L3874,2),0)</f>
        <v>0</v>
      </c>
      <c r="Q3874" s="11" t="s">
        <v>8315</v>
      </c>
      <c r="R3874" t="s">
        <v>8357</v>
      </c>
      <c r="S3874" s="15">
        <f t="shared" ref="S3874:S3937" si="307">(((J3874/60)/60)/24)+DATE(1970,1,1)</f>
        <v>42180.145787037036</v>
      </c>
      <c r="T3874" s="15">
        <f t="shared" ref="T3874:T3937" si="308">(((I3874/60)/60)/24)+DATE(1970,1,1)</f>
        <v>42230.145787037036</v>
      </c>
      <c r="U3874">
        <f t="shared" ref="U3874:U3937" si="309">YEAR(S:S)</f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6"/>
        <v>0</v>
      </c>
      <c r="Q3875" s="11" t="s">
        <v>8315</v>
      </c>
      <c r="R3875" t="s">
        <v>8357</v>
      </c>
      <c r="S3875" s="15">
        <f t="shared" si="307"/>
        <v>42255.696006944447</v>
      </c>
      <c r="T3875" s="15">
        <f t="shared" si="308"/>
        <v>42285.696006944447</v>
      </c>
      <c r="U3875">
        <f t="shared" si="309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6"/>
        <v>0</v>
      </c>
      <c r="Q3876" s="11" t="s">
        <v>8315</v>
      </c>
      <c r="R3876" t="s">
        <v>8357</v>
      </c>
      <c r="S3876" s="15">
        <f t="shared" si="307"/>
        <v>42007.016458333332</v>
      </c>
      <c r="T3876" s="15">
        <f t="shared" si="308"/>
        <v>42028.041666666672</v>
      </c>
      <c r="U3876">
        <f t="shared" si="309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6"/>
        <v>0</v>
      </c>
      <c r="Q3877" s="11" t="s">
        <v>8315</v>
      </c>
      <c r="R3877" t="s">
        <v>8357</v>
      </c>
      <c r="S3877" s="15">
        <f t="shared" si="307"/>
        <v>42615.346817129626</v>
      </c>
      <c r="T3877" s="15">
        <f t="shared" si="308"/>
        <v>42616.416666666672</v>
      </c>
      <c r="U3877">
        <f t="shared" si="309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6"/>
        <v>44.76</v>
      </c>
      <c r="Q3878" s="11" t="s">
        <v>8315</v>
      </c>
      <c r="R3878" t="s">
        <v>8357</v>
      </c>
      <c r="S3878" s="15">
        <f t="shared" si="307"/>
        <v>42372.624166666668</v>
      </c>
      <c r="T3878" s="15">
        <f t="shared" si="308"/>
        <v>42402.624166666668</v>
      </c>
      <c r="U3878">
        <f t="shared" si="309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s="11" t="s">
        <v>8315</v>
      </c>
      <c r="R3879" t="s">
        <v>8357</v>
      </c>
      <c r="S3879" s="15">
        <f t="shared" si="307"/>
        <v>42682.67768518519</v>
      </c>
      <c r="T3879" s="15">
        <f t="shared" si="308"/>
        <v>42712.67768518519</v>
      </c>
      <c r="U3879">
        <f t="shared" si="309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s="11" t="s">
        <v>8315</v>
      </c>
      <c r="R3880" t="s">
        <v>8357</v>
      </c>
      <c r="S3880" s="15">
        <f t="shared" si="307"/>
        <v>42154.818819444445</v>
      </c>
      <c r="T3880" s="15">
        <f t="shared" si="308"/>
        <v>42185.165972222225</v>
      </c>
      <c r="U3880">
        <f t="shared" si="309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>
        <f t="shared" si="306"/>
        <v>0</v>
      </c>
      <c r="Q3881" s="11" t="s">
        <v>8315</v>
      </c>
      <c r="R3881" t="s">
        <v>8357</v>
      </c>
      <c r="S3881" s="15">
        <f t="shared" si="307"/>
        <v>41999.861064814817</v>
      </c>
      <c r="T3881" s="15">
        <f t="shared" si="308"/>
        <v>42029.861064814817</v>
      </c>
      <c r="U3881">
        <f t="shared" si="309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6"/>
        <v>57.65</v>
      </c>
      <c r="Q3882" s="11" t="s">
        <v>8315</v>
      </c>
      <c r="R3882" t="s">
        <v>8357</v>
      </c>
      <c r="S3882" s="15">
        <f t="shared" si="307"/>
        <v>41815.815046296295</v>
      </c>
      <c r="T3882" s="15">
        <f t="shared" si="308"/>
        <v>41850.958333333336</v>
      </c>
      <c r="U3882">
        <f t="shared" si="309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s="11" t="s">
        <v>8315</v>
      </c>
      <c r="R3883" t="s">
        <v>8357</v>
      </c>
      <c r="S3883" s="15">
        <f t="shared" si="307"/>
        <v>42756.018506944441</v>
      </c>
      <c r="T3883" s="15">
        <f t="shared" si="308"/>
        <v>42786.018506944441</v>
      </c>
      <c r="U3883">
        <f t="shared" si="309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6"/>
        <v>0</v>
      </c>
      <c r="Q3884" s="11" t="s">
        <v>8315</v>
      </c>
      <c r="R3884" t="s">
        <v>8357</v>
      </c>
      <c r="S3884" s="15">
        <f t="shared" si="307"/>
        <v>42373.983449074076</v>
      </c>
      <c r="T3884" s="15">
        <f t="shared" si="308"/>
        <v>42400.960416666669</v>
      </c>
      <c r="U3884">
        <f t="shared" si="309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>
        <f t="shared" si="306"/>
        <v>0</v>
      </c>
      <c r="Q3885" s="11" t="s">
        <v>8315</v>
      </c>
      <c r="R3885" t="s">
        <v>8357</v>
      </c>
      <c r="S3885" s="15">
        <f t="shared" si="307"/>
        <v>41854.602650462963</v>
      </c>
      <c r="T3885" s="15">
        <f t="shared" si="308"/>
        <v>41884.602650462963</v>
      </c>
      <c r="U3885">
        <f t="shared" si="309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6"/>
        <v>0</v>
      </c>
      <c r="Q3886" s="11" t="s">
        <v>8315</v>
      </c>
      <c r="R3886" t="s">
        <v>8357</v>
      </c>
      <c r="S3886" s="15">
        <f t="shared" si="307"/>
        <v>42065.791574074072</v>
      </c>
      <c r="T3886" s="15">
        <f t="shared" si="308"/>
        <v>42090.749907407408</v>
      </c>
      <c r="U3886">
        <f t="shared" si="309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s="11" t="s">
        <v>8315</v>
      </c>
      <c r="R3887" t="s">
        <v>8357</v>
      </c>
      <c r="S3887" s="15">
        <f t="shared" si="307"/>
        <v>42469.951284722221</v>
      </c>
      <c r="T3887" s="15">
        <f t="shared" si="308"/>
        <v>42499.951284722221</v>
      </c>
      <c r="U3887">
        <f t="shared" si="309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s="11" t="s">
        <v>8315</v>
      </c>
      <c r="R3888" t="s">
        <v>8357</v>
      </c>
      <c r="S3888" s="15">
        <f t="shared" si="307"/>
        <v>41954.228032407409</v>
      </c>
      <c r="T3888" s="15">
        <f t="shared" si="308"/>
        <v>41984.228032407409</v>
      </c>
      <c r="U3888">
        <f t="shared" si="309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s="11" t="s">
        <v>8315</v>
      </c>
      <c r="R3889" t="s">
        <v>8357</v>
      </c>
      <c r="S3889" s="15">
        <f t="shared" si="307"/>
        <v>42079.857974537037</v>
      </c>
      <c r="T3889" s="15">
        <f t="shared" si="308"/>
        <v>42125.916666666672</v>
      </c>
      <c r="U3889">
        <f t="shared" si="309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>
        <f t="shared" si="306"/>
        <v>38.71</v>
      </c>
      <c r="Q3890" s="11" t="s">
        <v>8315</v>
      </c>
      <c r="R3890" t="s">
        <v>8316</v>
      </c>
      <c r="S3890" s="15">
        <f t="shared" si="307"/>
        <v>42762.545810185184</v>
      </c>
      <c r="T3890" s="15">
        <f t="shared" si="308"/>
        <v>42792.545810185184</v>
      </c>
      <c r="U3890">
        <f t="shared" si="309"/>
        <v>2017</v>
      </c>
    </row>
    <row r="3891" spans="1:21" ht="48" x14ac:dyDescent="0.2">
      <c r="A3891">
        <v>3164</v>
      </c>
      <c r="B3891" s="3" t="s">
        <v>3164</v>
      </c>
      <c r="C3891" s="3" t="s">
        <v>7274</v>
      </c>
      <c r="D3891" s="6">
        <v>2500</v>
      </c>
      <c r="E3891" s="8">
        <v>2669</v>
      </c>
      <c r="F3891" t="s">
        <v>8218</v>
      </c>
      <c r="G3891" t="s">
        <v>8223</v>
      </c>
      <c r="H3891" t="s">
        <v>8245</v>
      </c>
      <c r="I3891">
        <v>1402341615</v>
      </c>
      <c r="J3891">
        <v>1399490415</v>
      </c>
      <c r="K3891" t="b">
        <v>1</v>
      </c>
      <c r="L3891">
        <v>71</v>
      </c>
      <c r="M3891" t="b">
        <v>1</v>
      </c>
      <c r="N3891" t="s">
        <v>8269</v>
      </c>
      <c r="O3891">
        <f t="shared" si="305"/>
        <v>107</v>
      </c>
      <c r="P3891">
        <f t="shared" si="306"/>
        <v>37.590000000000003</v>
      </c>
      <c r="Q3891" s="11" t="s">
        <v>8315</v>
      </c>
      <c r="R3891" t="s">
        <v>8316</v>
      </c>
      <c r="S3891" s="15">
        <f t="shared" si="307"/>
        <v>41766.80572916667</v>
      </c>
      <c r="T3891" s="15">
        <f t="shared" si="308"/>
        <v>41799.80572916667</v>
      </c>
      <c r="U3891">
        <f t="shared" si="309"/>
        <v>2014</v>
      </c>
    </row>
    <row r="3892" spans="1:21" ht="48" x14ac:dyDescent="0.2">
      <c r="A3892">
        <v>3163</v>
      </c>
      <c r="B3892" s="3" t="s">
        <v>3163</v>
      </c>
      <c r="C3892" s="3" t="s">
        <v>7273</v>
      </c>
      <c r="D3892" s="6">
        <v>13000</v>
      </c>
      <c r="E3892" s="8">
        <v>14450</v>
      </c>
      <c r="F3892" t="s">
        <v>8218</v>
      </c>
      <c r="G3892" t="s">
        <v>8223</v>
      </c>
      <c r="H3892" t="s">
        <v>8245</v>
      </c>
      <c r="I3892">
        <v>1402855525</v>
      </c>
      <c r="J3892">
        <v>1400263525</v>
      </c>
      <c r="K3892" t="b">
        <v>1</v>
      </c>
      <c r="L3892">
        <v>72</v>
      </c>
      <c r="M3892" t="b">
        <v>1</v>
      </c>
      <c r="N3892" t="s">
        <v>8269</v>
      </c>
      <c r="O3892">
        <f t="shared" si="305"/>
        <v>111</v>
      </c>
      <c r="P3892">
        <f t="shared" si="306"/>
        <v>200.69</v>
      </c>
      <c r="Q3892" s="11" t="s">
        <v>8315</v>
      </c>
      <c r="R3892" t="s">
        <v>8316</v>
      </c>
      <c r="S3892" s="15">
        <f t="shared" si="307"/>
        <v>41775.753761574073</v>
      </c>
      <c r="T3892" s="15">
        <f t="shared" si="308"/>
        <v>41805.753761574073</v>
      </c>
      <c r="U3892">
        <f t="shared" si="309"/>
        <v>2014</v>
      </c>
    </row>
    <row r="3893" spans="1:21" ht="48" x14ac:dyDescent="0.2">
      <c r="A3893">
        <v>3162</v>
      </c>
      <c r="B3893" s="3" t="s">
        <v>3162</v>
      </c>
      <c r="C3893" s="3" t="s">
        <v>7272</v>
      </c>
      <c r="D3893" s="6">
        <v>4000</v>
      </c>
      <c r="E3893" s="8">
        <v>5086</v>
      </c>
      <c r="F3893" t="s">
        <v>8218</v>
      </c>
      <c r="G3893" t="s">
        <v>8223</v>
      </c>
      <c r="H3893" t="s">
        <v>8245</v>
      </c>
      <c r="I3893">
        <v>1404698400</v>
      </c>
      <c r="J3893">
        <v>1402331262</v>
      </c>
      <c r="K3893" t="b">
        <v>1</v>
      </c>
      <c r="L3893">
        <v>63</v>
      </c>
      <c r="M3893" t="b">
        <v>1</v>
      </c>
      <c r="N3893" t="s">
        <v>8269</v>
      </c>
      <c r="O3893">
        <f t="shared" si="305"/>
        <v>127</v>
      </c>
      <c r="P3893">
        <f t="shared" si="306"/>
        <v>80.73</v>
      </c>
      <c r="Q3893" s="11" t="s">
        <v>8315</v>
      </c>
      <c r="R3893" t="s">
        <v>8316</v>
      </c>
      <c r="S3893" s="15">
        <f t="shared" si="307"/>
        <v>41799.685902777775</v>
      </c>
      <c r="T3893" s="15">
        <f t="shared" si="308"/>
        <v>41827.083333333336</v>
      </c>
      <c r="U3893">
        <f t="shared" si="309"/>
        <v>2014</v>
      </c>
    </row>
    <row r="3894" spans="1:21" ht="48" x14ac:dyDescent="0.2">
      <c r="A3894">
        <v>3160</v>
      </c>
      <c r="B3894" s="3" t="s">
        <v>3160</v>
      </c>
      <c r="C3894" s="3" t="s">
        <v>7270</v>
      </c>
      <c r="D3894" s="6">
        <v>4500</v>
      </c>
      <c r="E3894" s="8">
        <v>4569</v>
      </c>
      <c r="F3894" t="s">
        <v>8218</v>
      </c>
      <c r="G3894" t="s">
        <v>8223</v>
      </c>
      <c r="H3894" t="s">
        <v>8245</v>
      </c>
      <c r="I3894">
        <v>1407905940</v>
      </c>
      <c r="J3894">
        <v>1405923687</v>
      </c>
      <c r="K3894" t="b">
        <v>1</v>
      </c>
      <c r="L3894">
        <v>57</v>
      </c>
      <c r="M3894" t="b">
        <v>1</v>
      </c>
      <c r="N3894" t="s">
        <v>8269</v>
      </c>
      <c r="O3894">
        <f t="shared" si="305"/>
        <v>102</v>
      </c>
      <c r="P3894">
        <f t="shared" si="306"/>
        <v>80.16</v>
      </c>
      <c r="Q3894" s="11" t="s">
        <v>8315</v>
      </c>
      <c r="R3894" t="s">
        <v>8316</v>
      </c>
      <c r="S3894" s="15">
        <f t="shared" si="307"/>
        <v>41841.26489583333</v>
      </c>
      <c r="T3894" s="15">
        <f t="shared" si="308"/>
        <v>41864.207638888889</v>
      </c>
      <c r="U3894">
        <f t="shared" si="309"/>
        <v>2014</v>
      </c>
    </row>
    <row r="3895" spans="1:21" ht="32" x14ac:dyDescent="0.2">
      <c r="A3895">
        <v>3159</v>
      </c>
      <c r="B3895" s="3" t="s">
        <v>3159</v>
      </c>
      <c r="C3895" s="3" t="s">
        <v>7269</v>
      </c>
      <c r="D3895" s="6">
        <v>1500</v>
      </c>
      <c r="E3895" s="8">
        <v>2002.22</v>
      </c>
      <c r="F3895" t="s">
        <v>8218</v>
      </c>
      <c r="G3895" t="s">
        <v>8223</v>
      </c>
      <c r="H3895" t="s">
        <v>8245</v>
      </c>
      <c r="I3895">
        <v>1326927600</v>
      </c>
      <c r="J3895">
        <v>1323221761</v>
      </c>
      <c r="K3895" t="b">
        <v>1</v>
      </c>
      <c r="L3895">
        <v>52</v>
      </c>
      <c r="M3895" t="b">
        <v>1</v>
      </c>
      <c r="N3895" t="s">
        <v>8269</v>
      </c>
      <c r="O3895">
        <f t="shared" si="305"/>
        <v>133</v>
      </c>
      <c r="P3895">
        <f t="shared" si="306"/>
        <v>38.5</v>
      </c>
      <c r="Q3895" s="11" t="s">
        <v>8315</v>
      </c>
      <c r="R3895" t="s">
        <v>8316</v>
      </c>
      <c r="S3895" s="15">
        <f t="shared" si="307"/>
        <v>40884.066678240742</v>
      </c>
      <c r="T3895" s="15">
        <f t="shared" si="308"/>
        <v>40926.958333333336</v>
      </c>
      <c r="U3895">
        <f t="shared" si="309"/>
        <v>2011</v>
      </c>
    </row>
    <row r="3896" spans="1:21" ht="32" x14ac:dyDescent="0.2">
      <c r="A3896">
        <v>3158</v>
      </c>
      <c r="B3896" s="3" t="s">
        <v>3158</v>
      </c>
      <c r="C3896" s="3" t="s">
        <v>7268</v>
      </c>
      <c r="D3896" s="6">
        <v>5000</v>
      </c>
      <c r="E3896" s="8">
        <v>5700</v>
      </c>
      <c r="F3896" t="s">
        <v>8218</v>
      </c>
      <c r="G3896" t="s">
        <v>8223</v>
      </c>
      <c r="H3896" t="s">
        <v>8245</v>
      </c>
      <c r="I3896">
        <v>1374523752</v>
      </c>
      <c r="J3896">
        <v>1371931752</v>
      </c>
      <c r="K3896" t="b">
        <v>1</v>
      </c>
      <c r="L3896">
        <v>69</v>
      </c>
      <c r="M3896" t="b">
        <v>1</v>
      </c>
      <c r="N3896" t="s">
        <v>8269</v>
      </c>
      <c r="O3896">
        <f t="shared" si="305"/>
        <v>114</v>
      </c>
      <c r="P3896">
        <f t="shared" si="306"/>
        <v>82.61</v>
      </c>
      <c r="Q3896" s="11" t="s">
        <v>8315</v>
      </c>
      <c r="R3896" t="s">
        <v>8316</v>
      </c>
      <c r="S3896" s="15">
        <f t="shared" si="307"/>
        <v>41447.839722222219</v>
      </c>
      <c r="T3896" s="15">
        <f t="shared" si="308"/>
        <v>41477.839722222219</v>
      </c>
      <c r="U3896">
        <f t="shared" si="309"/>
        <v>2013</v>
      </c>
    </row>
    <row r="3897" spans="1:21" ht="32" x14ac:dyDescent="0.2">
      <c r="A3897">
        <v>3157</v>
      </c>
      <c r="B3897" s="3" t="s">
        <v>3157</v>
      </c>
      <c r="C3897" s="3" t="s">
        <v>7267</v>
      </c>
      <c r="D3897" s="6">
        <v>4000</v>
      </c>
      <c r="E3897" s="8">
        <v>4040</v>
      </c>
      <c r="F3897" t="s">
        <v>8218</v>
      </c>
      <c r="G3897" t="s">
        <v>8223</v>
      </c>
      <c r="H3897" t="s">
        <v>8245</v>
      </c>
      <c r="I3897">
        <v>1405746000</v>
      </c>
      <c r="J3897">
        <v>1404932105</v>
      </c>
      <c r="K3897" t="b">
        <v>1</v>
      </c>
      <c r="L3897">
        <v>41</v>
      </c>
      <c r="M3897" t="b">
        <v>1</v>
      </c>
      <c r="N3897" t="s">
        <v>8269</v>
      </c>
      <c r="O3897">
        <f t="shared" si="305"/>
        <v>101</v>
      </c>
      <c r="P3897">
        <f t="shared" si="306"/>
        <v>98.54</v>
      </c>
      <c r="Q3897" s="11" t="s">
        <v>8315</v>
      </c>
      <c r="R3897" t="s">
        <v>8316</v>
      </c>
      <c r="S3897" s="15">
        <f t="shared" si="307"/>
        <v>41829.788252314815</v>
      </c>
      <c r="T3897" s="15">
        <f t="shared" si="308"/>
        <v>41839.208333333336</v>
      </c>
      <c r="U3897">
        <f t="shared" si="309"/>
        <v>2014</v>
      </c>
    </row>
    <row r="3898" spans="1:21" ht="48" x14ac:dyDescent="0.2">
      <c r="A3898">
        <v>3156</v>
      </c>
      <c r="B3898" s="3" t="s">
        <v>3156</v>
      </c>
      <c r="C3898" s="3" t="s">
        <v>7266</v>
      </c>
      <c r="D3898" s="6">
        <v>5500</v>
      </c>
      <c r="E3898" s="8">
        <v>5600</v>
      </c>
      <c r="F3898" t="s">
        <v>8218</v>
      </c>
      <c r="G3898" t="s">
        <v>8223</v>
      </c>
      <c r="H3898" t="s">
        <v>8245</v>
      </c>
      <c r="I3898">
        <v>1338591144</v>
      </c>
      <c r="J3898">
        <v>1335567144</v>
      </c>
      <c r="K3898" t="b">
        <v>1</v>
      </c>
      <c r="L3898">
        <v>89</v>
      </c>
      <c r="M3898" t="b">
        <v>1</v>
      </c>
      <c r="N3898" t="s">
        <v>8269</v>
      </c>
      <c r="O3898">
        <f t="shared" si="305"/>
        <v>102</v>
      </c>
      <c r="P3898">
        <f t="shared" si="306"/>
        <v>62.92</v>
      </c>
      <c r="Q3898" s="11" t="s">
        <v>8315</v>
      </c>
      <c r="R3898" t="s">
        <v>8316</v>
      </c>
      <c r="S3898" s="15">
        <f t="shared" si="307"/>
        <v>41026.953055555554</v>
      </c>
      <c r="T3898" s="15">
        <f t="shared" si="308"/>
        <v>41061.953055555554</v>
      </c>
      <c r="U3898">
        <f t="shared" si="309"/>
        <v>2012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 s="11" t="s">
        <v>8315</v>
      </c>
      <c r="R3899" t="s">
        <v>8316</v>
      </c>
      <c r="S3899" s="15">
        <f t="shared" si="307"/>
        <v>41982.87364583333</v>
      </c>
      <c r="T3899" s="15">
        <f t="shared" si="308"/>
        <v>42012.87364583333</v>
      </c>
      <c r="U3899">
        <f t="shared" si="309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6"/>
        <v>50.88</v>
      </c>
      <c r="Q3900" s="11" t="s">
        <v>8315</v>
      </c>
      <c r="R3900" t="s">
        <v>8316</v>
      </c>
      <c r="S3900" s="15">
        <f t="shared" si="307"/>
        <v>42193.482291666667</v>
      </c>
      <c r="T3900" s="15">
        <f t="shared" si="308"/>
        <v>42233.666666666672</v>
      </c>
      <c r="U3900">
        <f t="shared" si="309"/>
        <v>2015</v>
      </c>
    </row>
    <row r="3901" spans="1:21" ht="48" x14ac:dyDescent="0.2">
      <c r="A3901">
        <v>3154</v>
      </c>
      <c r="B3901" s="3" t="s">
        <v>3154</v>
      </c>
      <c r="C3901" s="3" t="s">
        <v>7264</v>
      </c>
      <c r="D3901" s="6">
        <v>7000</v>
      </c>
      <c r="E3901" s="8">
        <v>7905</v>
      </c>
      <c r="F3901" t="s">
        <v>8218</v>
      </c>
      <c r="G3901" t="s">
        <v>8223</v>
      </c>
      <c r="H3901" t="s">
        <v>8245</v>
      </c>
      <c r="I3901">
        <v>1333310458</v>
      </c>
      <c r="J3901">
        <v>1330722058</v>
      </c>
      <c r="K3901" t="b">
        <v>1</v>
      </c>
      <c r="L3901">
        <v>123</v>
      </c>
      <c r="M3901" t="b">
        <v>1</v>
      </c>
      <c r="N3901" t="s">
        <v>8269</v>
      </c>
      <c r="O3901">
        <f t="shared" si="305"/>
        <v>113</v>
      </c>
      <c r="P3901">
        <f t="shared" si="306"/>
        <v>64.27</v>
      </c>
      <c r="Q3901" s="11" t="s">
        <v>8315</v>
      </c>
      <c r="R3901" t="s">
        <v>8316</v>
      </c>
      <c r="S3901" s="15">
        <f t="shared" si="307"/>
        <v>40970.875671296293</v>
      </c>
      <c r="T3901" s="15">
        <f t="shared" si="308"/>
        <v>41000.834004629629</v>
      </c>
      <c r="U3901">
        <f t="shared" si="309"/>
        <v>2012</v>
      </c>
    </row>
    <row r="3902" spans="1:21" ht="48" x14ac:dyDescent="0.2">
      <c r="A3902">
        <v>3153</v>
      </c>
      <c r="B3902" s="3" t="s">
        <v>3153</v>
      </c>
      <c r="C3902" s="3" t="s">
        <v>7263</v>
      </c>
      <c r="D3902" s="6">
        <v>3000</v>
      </c>
      <c r="E3902" s="8">
        <v>10067.5</v>
      </c>
      <c r="F3902" t="s">
        <v>8218</v>
      </c>
      <c r="G3902" t="s">
        <v>8223</v>
      </c>
      <c r="H3902" t="s">
        <v>8245</v>
      </c>
      <c r="I3902">
        <v>1304225940</v>
      </c>
      <c r="J3902">
        <v>1301542937</v>
      </c>
      <c r="K3902" t="b">
        <v>1</v>
      </c>
      <c r="L3902">
        <v>241</v>
      </c>
      <c r="M3902" t="b">
        <v>1</v>
      </c>
      <c r="N3902" t="s">
        <v>8269</v>
      </c>
      <c r="O3902">
        <f t="shared" si="305"/>
        <v>336</v>
      </c>
      <c r="P3902">
        <f t="shared" si="306"/>
        <v>41.77</v>
      </c>
      <c r="Q3902" s="11" t="s">
        <v>8315</v>
      </c>
      <c r="R3902" t="s">
        <v>8316</v>
      </c>
      <c r="S3902" s="15">
        <f t="shared" si="307"/>
        <v>40633.154363425929</v>
      </c>
      <c r="T3902" s="15">
        <f t="shared" si="308"/>
        <v>40664.207638888889</v>
      </c>
      <c r="U3902">
        <f t="shared" si="309"/>
        <v>2011</v>
      </c>
    </row>
    <row r="3903" spans="1:21" ht="32" x14ac:dyDescent="0.2">
      <c r="A3903">
        <v>3151</v>
      </c>
      <c r="B3903" s="3" t="s">
        <v>3151</v>
      </c>
      <c r="C3903" s="3" t="s">
        <v>7261</v>
      </c>
      <c r="D3903" s="6">
        <v>3500</v>
      </c>
      <c r="E3903" s="8">
        <v>3514</v>
      </c>
      <c r="F3903" t="s">
        <v>8218</v>
      </c>
      <c r="G3903" t="s">
        <v>8223</v>
      </c>
      <c r="H3903" t="s">
        <v>8245</v>
      </c>
      <c r="I3903">
        <v>1410379774</v>
      </c>
      <c r="J3903">
        <v>1407787774</v>
      </c>
      <c r="K3903" t="b">
        <v>1</v>
      </c>
      <c r="L3903">
        <v>34</v>
      </c>
      <c r="M3903" t="b">
        <v>1</v>
      </c>
      <c r="N3903" t="s">
        <v>8269</v>
      </c>
      <c r="O3903">
        <f t="shared" si="305"/>
        <v>100</v>
      </c>
      <c r="P3903">
        <f t="shared" si="306"/>
        <v>103.35</v>
      </c>
      <c r="Q3903" s="11" t="s">
        <v>8315</v>
      </c>
      <c r="R3903" t="s">
        <v>8316</v>
      </c>
      <c r="S3903" s="15">
        <f t="shared" si="307"/>
        <v>41862.83997685185</v>
      </c>
      <c r="T3903" s="15">
        <f t="shared" si="308"/>
        <v>41892.83997685185</v>
      </c>
      <c r="U3903">
        <f t="shared" si="309"/>
        <v>2014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6"/>
        <v>47.26</v>
      </c>
      <c r="Q3904" s="11" t="s">
        <v>8315</v>
      </c>
      <c r="R3904" t="s">
        <v>8316</v>
      </c>
      <c r="S3904" s="15">
        <f t="shared" si="307"/>
        <v>42663.468078703707</v>
      </c>
      <c r="T3904" s="15">
        <f t="shared" si="308"/>
        <v>42688.509745370371</v>
      </c>
      <c r="U3904">
        <f t="shared" si="309"/>
        <v>2016</v>
      </c>
    </row>
    <row r="3905" spans="1:21" ht="64" x14ac:dyDescent="0.2">
      <c r="A3905">
        <v>3150</v>
      </c>
      <c r="B3905" s="3" t="s">
        <v>3150</v>
      </c>
      <c r="C3905" s="3" t="s">
        <v>7260</v>
      </c>
      <c r="D3905" s="6">
        <v>3500</v>
      </c>
      <c r="E3905" s="8">
        <v>3535</v>
      </c>
      <c r="F3905" t="s">
        <v>8218</v>
      </c>
      <c r="G3905" t="s">
        <v>8223</v>
      </c>
      <c r="H3905" t="s">
        <v>8245</v>
      </c>
      <c r="I3905">
        <v>1295928000</v>
      </c>
      <c r="J3905">
        <v>1288160403</v>
      </c>
      <c r="K3905" t="b">
        <v>1</v>
      </c>
      <c r="L3905">
        <v>104</v>
      </c>
      <c r="M3905" t="b">
        <v>1</v>
      </c>
      <c r="N3905" t="s">
        <v>8269</v>
      </c>
      <c r="O3905">
        <f t="shared" si="305"/>
        <v>101</v>
      </c>
      <c r="P3905">
        <f t="shared" si="306"/>
        <v>33.99</v>
      </c>
      <c r="Q3905" s="11" t="s">
        <v>8315</v>
      </c>
      <c r="R3905" t="s">
        <v>8316</v>
      </c>
      <c r="S3905" s="15">
        <f t="shared" si="307"/>
        <v>40478.263923611114</v>
      </c>
      <c r="T3905" s="15">
        <f t="shared" si="308"/>
        <v>40568.166666666664</v>
      </c>
      <c r="U3905">
        <f t="shared" si="309"/>
        <v>2010</v>
      </c>
    </row>
    <row r="3906" spans="1:21" ht="48" x14ac:dyDescent="0.2">
      <c r="A3906">
        <v>3149</v>
      </c>
      <c r="B3906" s="3" t="s">
        <v>3149</v>
      </c>
      <c r="C3906" s="3" t="s">
        <v>7259</v>
      </c>
      <c r="D3906" s="6">
        <v>1250</v>
      </c>
      <c r="E3906" s="8">
        <v>1300</v>
      </c>
      <c r="F3906" t="s">
        <v>8218</v>
      </c>
      <c r="G3906" t="s">
        <v>8223</v>
      </c>
      <c r="H3906" t="s">
        <v>8245</v>
      </c>
      <c r="I3906">
        <v>1354845600</v>
      </c>
      <c r="J3906">
        <v>1352766300</v>
      </c>
      <c r="K3906" t="b">
        <v>1</v>
      </c>
      <c r="L3906">
        <v>25</v>
      </c>
      <c r="M3906" t="b">
        <v>1</v>
      </c>
      <c r="N3906" t="s">
        <v>8269</v>
      </c>
      <c r="O3906">
        <f t="shared" si="305"/>
        <v>104</v>
      </c>
      <c r="P3906">
        <f t="shared" si="306"/>
        <v>52</v>
      </c>
      <c r="Q3906" s="11" t="s">
        <v>8315</v>
      </c>
      <c r="R3906" t="s">
        <v>8316</v>
      </c>
      <c r="S3906" s="15">
        <f t="shared" si="307"/>
        <v>41226.017361111109</v>
      </c>
      <c r="T3906" s="15">
        <f t="shared" si="308"/>
        <v>41250.083333333336</v>
      </c>
      <c r="U3906">
        <f t="shared" si="309"/>
        <v>2012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1" t="s">
        <v>8315</v>
      </c>
      <c r="R3907" t="s">
        <v>8316</v>
      </c>
      <c r="S3907" s="15">
        <f t="shared" si="307"/>
        <v>42124.623877314814</v>
      </c>
      <c r="T3907" s="15">
        <f t="shared" si="308"/>
        <v>42166.958333333328</v>
      </c>
      <c r="U3907">
        <f t="shared" si="309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3148</v>
      </c>
      <c r="B3909" s="3" t="s">
        <v>3148</v>
      </c>
      <c r="C3909" s="3" t="s">
        <v>7258</v>
      </c>
      <c r="D3909" s="6">
        <v>1800</v>
      </c>
      <c r="E3909" s="8">
        <v>2361</v>
      </c>
      <c r="F3909" t="s">
        <v>8218</v>
      </c>
      <c r="G3909" t="s">
        <v>8223</v>
      </c>
      <c r="H3909" t="s">
        <v>8245</v>
      </c>
      <c r="I3909">
        <v>1412136000</v>
      </c>
      <c r="J3909">
        <v>1410278284</v>
      </c>
      <c r="K3909" t="b">
        <v>1</v>
      </c>
      <c r="L3909">
        <v>57</v>
      </c>
      <c r="M3909" t="b">
        <v>1</v>
      </c>
      <c r="N3909" t="s">
        <v>8269</v>
      </c>
      <c r="O3909">
        <f t="shared" si="305"/>
        <v>131</v>
      </c>
      <c r="P3909">
        <f t="shared" si="306"/>
        <v>41.42</v>
      </c>
      <c r="Q3909" s="11" t="s">
        <v>8315</v>
      </c>
      <c r="R3909" t="s">
        <v>8316</v>
      </c>
      <c r="S3909" s="15">
        <f t="shared" si="307"/>
        <v>41891.665324074071</v>
      </c>
      <c r="T3909" s="15">
        <f t="shared" si="308"/>
        <v>41913.166666666664</v>
      </c>
      <c r="U3909">
        <f t="shared" si="309"/>
        <v>2014</v>
      </c>
    </row>
    <row r="3910" spans="1:21" ht="48" x14ac:dyDescent="0.2">
      <c r="A3910">
        <v>3147</v>
      </c>
      <c r="B3910" s="3" t="s">
        <v>3147</v>
      </c>
      <c r="C3910" s="3" t="s">
        <v>7257</v>
      </c>
      <c r="D3910" s="6">
        <v>20000</v>
      </c>
      <c r="E3910" s="8">
        <v>23505</v>
      </c>
      <c r="F3910" t="s">
        <v>8218</v>
      </c>
      <c r="G3910" t="s">
        <v>8223</v>
      </c>
      <c r="H3910" t="s">
        <v>8245</v>
      </c>
      <c r="I3910">
        <v>1415319355</v>
      </c>
      <c r="J3910">
        <v>1411859755</v>
      </c>
      <c r="K3910" t="b">
        <v>1</v>
      </c>
      <c r="L3910">
        <v>213</v>
      </c>
      <c r="M3910" t="b">
        <v>1</v>
      </c>
      <c r="N3910" t="s">
        <v>8269</v>
      </c>
      <c r="O3910">
        <f t="shared" si="305"/>
        <v>118</v>
      </c>
      <c r="P3910">
        <f t="shared" si="306"/>
        <v>110.35</v>
      </c>
      <c r="Q3910" s="11" t="s">
        <v>8315</v>
      </c>
      <c r="R3910" t="s">
        <v>8316</v>
      </c>
      <c r="S3910" s="15">
        <f t="shared" si="307"/>
        <v>41909.969386574077</v>
      </c>
      <c r="T3910" s="15">
        <f t="shared" si="308"/>
        <v>41950.011053240742</v>
      </c>
      <c r="U3910">
        <f t="shared" si="309"/>
        <v>2014</v>
      </c>
    </row>
    <row r="3911" spans="1:21" ht="32" x14ac:dyDescent="0.2">
      <c r="A3911">
        <v>3145</v>
      </c>
      <c r="B3911" s="3" t="s">
        <v>3145</v>
      </c>
      <c r="C3911" s="3" t="s">
        <v>7255</v>
      </c>
      <c r="D3911" s="6">
        <v>25000</v>
      </c>
      <c r="E3911" s="8">
        <v>0</v>
      </c>
      <c r="F3911" t="s">
        <v>8221</v>
      </c>
      <c r="G3911" t="s">
        <v>8223</v>
      </c>
      <c r="H3911" t="s">
        <v>8245</v>
      </c>
      <c r="I3911">
        <v>1490659134</v>
      </c>
      <c r="J3911">
        <v>1485478734</v>
      </c>
      <c r="K3911" t="b">
        <v>0</v>
      </c>
      <c r="L3911">
        <v>0</v>
      </c>
      <c r="M3911" t="b">
        <v>0</v>
      </c>
      <c r="N3911" t="s">
        <v>8269</v>
      </c>
      <c r="O3911">
        <f t="shared" si="305"/>
        <v>0</v>
      </c>
      <c r="P3911">
        <f t="shared" si="306"/>
        <v>0</v>
      </c>
      <c r="Q3911" s="11" t="s">
        <v>8315</v>
      </c>
      <c r="R3911" t="s">
        <v>8316</v>
      </c>
      <c r="S3911" s="15">
        <f t="shared" si="307"/>
        <v>42762.040902777779</v>
      </c>
      <c r="T3911" s="15">
        <f t="shared" si="308"/>
        <v>42821.999236111107</v>
      </c>
      <c r="U3911">
        <f t="shared" si="309"/>
        <v>2017</v>
      </c>
    </row>
    <row r="3912" spans="1:21" ht="64" x14ac:dyDescent="0.2">
      <c r="A3912">
        <v>3144</v>
      </c>
      <c r="B3912" s="3" t="s">
        <v>3144</v>
      </c>
      <c r="C3912" s="3" t="s">
        <v>7254</v>
      </c>
      <c r="D3912" s="6">
        <v>10000</v>
      </c>
      <c r="E3912" s="8">
        <v>7540</v>
      </c>
      <c r="F3912" t="s">
        <v>8221</v>
      </c>
      <c r="G3912" t="s">
        <v>8223</v>
      </c>
      <c r="H3912" t="s">
        <v>8245</v>
      </c>
      <c r="I3912">
        <v>1489903200</v>
      </c>
      <c r="J3912">
        <v>1488459307</v>
      </c>
      <c r="K3912" t="b">
        <v>0</v>
      </c>
      <c r="L3912">
        <v>30</v>
      </c>
      <c r="M3912" t="b">
        <v>0</v>
      </c>
      <c r="N3912" t="s">
        <v>8269</v>
      </c>
      <c r="O3912">
        <f t="shared" si="305"/>
        <v>75</v>
      </c>
      <c r="P3912">
        <f t="shared" si="306"/>
        <v>251.33</v>
      </c>
      <c r="Q3912" s="11" t="s">
        <v>8315</v>
      </c>
      <c r="R3912" t="s">
        <v>8316</v>
      </c>
      <c r="S3912" s="15">
        <f t="shared" si="307"/>
        <v>42796.538275462968</v>
      </c>
      <c r="T3912" s="15">
        <f t="shared" si="308"/>
        <v>42813.25</v>
      </c>
      <c r="U3912">
        <f t="shared" si="309"/>
        <v>2017</v>
      </c>
    </row>
    <row r="3913" spans="1:21" ht="32" x14ac:dyDescent="0.2">
      <c r="A3913">
        <v>3137</v>
      </c>
      <c r="B3913" s="3" t="s">
        <v>3137</v>
      </c>
      <c r="C3913" s="3" t="s">
        <v>7247</v>
      </c>
      <c r="D3913" s="6">
        <v>1500</v>
      </c>
      <c r="E3913" s="8">
        <v>50</v>
      </c>
      <c r="F3913" t="s">
        <v>8221</v>
      </c>
      <c r="G3913" t="s">
        <v>8223</v>
      </c>
      <c r="H3913" t="s">
        <v>8245</v>
      </c>
      <c r="I3913">
        <v>1493838720</v>
      </c>
      <c r="J3913">
        <v>1489439669</v>
      </c>
      <c r="K3913" t="b">
        <v>0</v>
      </c>
      <c r="L3913">
        <v>1</v>
      </c>
      <c r="M3913" t="b">
        <v>0</v>
      </c>
      <c r="N3913" t="s">
        <v>8269</v>
      </c>
      <c r="O3913">
        <f t="shared" si="305"/>
        <v>3</v>
      </c>
      <c r="P3913">
        <f t="shared" si="306"/>
        <v>50</v>
      </c>
      <c r="Q3913" s="11" t="s">
        <v>8315</v>
      </c>
      <c r="R3913" t="s">
        <v>8316</v>
      </c>
      <c r="S3913" s="15">
        <f t="shared" si="307"/>
        <v>42807.885057870371</v>
      </c>
      <c r="T3913" s="15">
        <f t="shared" si="308"/>
        <v>42858.8</v>
      </c>
      <c r="U3913">
        <f t="shared" si="309"/>
        <v>2017</v>
      </c>
    </row>
    <row r="3914" spans="1:21" ht="48" x14ac:dyDescent="0.2">
      <c r="A3914">
        <v>3135</v>
      </c>
      <c r="B3914" s="3" t="s">
        <v>3135</v>
      </c>
      <c r="C3914" s="3" t="s">
        <v>7245</v>
      </c>
      <c r="D3914" s="6">
        <v>777</v>
      </c>
      <c r="E3914" s="8">
        <v>162</v>
      </c>
      <c r="F3914" t="s">
        <v>8221</v>
      </c>
      <c r="G3914" t="s">
        <v>8223</v>
      </c>
      <c r="H3914" t="s">
        <v>8245</v>
      </c>
      <c r="I3914">
        <v>1491277121</v>
      </c>
      <c r="J3914">
        <v>1489376321</v>
      </c>
      <c r="K3914" t="b">
        <v>0</v>
      </c>
      <c r="L3914">
        <v>7</v>
      </c>
      <c r="M3914" t="b">
        <v>0</v>
      </c>
      <c r="N3914" t="s">
        <v>8269</v>
      </c>
      <c r="O3914">
        <f t="shared" si="305"/>
        <v>21</v>
      </c>
      <c r="P3914">
        <f t="shared" si="306"/>
        <v>23.14</v>
      </c>
      <c r="Q3914" s="11" t="s">
        <v>8315</v>
      </c>
      <c r="R3914" t="s">
        <v>8316</v>
      </c>
      <c r="S3914" s="15">
        <f t="shared" si="307"/>
        <v>42807.151863425926</v>
      </c>
      <c r="T3914" s="15">
        <f t="shared" si="308"/>
        <v>42829.151863425926</v>
      </c>
      <c r="U3914">
        <f t="shared" si="309"/>
        <v>2017</v>
      </c>
    </row>
    <row r="3915" spans="1:21" ht="32" x14ac:dyDescent="0.2">
      <c r="A3915">
        <v>3132</v>
      </c>
      <c r="B3915" s="3" t="s">
        <v>3132</v>
      </c>
      <c r="C3915" s="3" t="s">
        <v>7242</v>
      </c>
      <c r="D3915" s="6">
        <v>30000</v>
      </c>
      <c r="E3915" s="8">
        <v>10</v>
      </c>
      <c r="F3915" t="s">
        <v>8221</v>
      </c>
      <c r="G3915" t="s">
        <v>8223</v>
      </c>
      <c r="H3915" t="s">
        <v>8245</v>
      </c>
      <c r="I3915">
        <v>1492759460</v>
      </c>
      <c r="J3915">
        <v>1487579060</v>
      </c>
      <c r="K3915" t="b">
        <v>0</v>
      </c>
      <c r="L3915">
        <v>1</v>
      </c>
      <c r="M3915" t="b">
        <v>0</v>
      </c>
      <c r="N3915" t="s">
        <v>8269</v>
      </c>
      <c r="O3915">
        <f t="shared" si="305"/>
        <v>0</v>
      </c>
      <c r="P3915">
        <f t="shared" si="306"/>
        <v>10</v>
      </c>
      <c r="Q3915" s="11" t="s">
        <v>8315</v>
      </c>
      <c r="R3915" t="s">
        <v>8316</v>
      </c>
      <c r="S3915" s="15">
        <f t="shared" si="307"/>
        <v>42786.350231481483</v>
      </c>
      <c r="T3915" s="15">
        <f t="shared" si="308"/>
        <v>42846.308564814812</v>
      </c>
      <c r="U3915">
        <f t="shared" si="309"/>
        <v>2017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32" x14ac:dyDescent="0.2">
      <c r="A3924">
        <v>3131</v>
      </c>
      <c r="B3924" s="3" t="s">
        <v>3131</v>
      </c>
      <c r="C3924" s="3" t="s">
        <v>7241</v>
      </c>
      <c r="D3924" s="6">
        <v>4100</v>
      </c>
      <c r="E3924" s="8">
        <v>645</v>
      </c>
      <c r="F3924" t="s">
        <v>8221</v>
      </c>
      <c r="G3924" t="s">
        <v>8223</v>
      </c>
      <c r="H3924" t="s">
        <v>8245</v>
      </c>
      <c r="I3924">
        <v>1491656045</v>
      </c>
      <c r="J3924">
        <v>1489067645</v>
      </c>
      <c r="K3924" t="b">
        <v>0</v>
      </c>
      <c r="L3924">
        <v>12</v>
      </c>
      <c r="M3924" t="b">
        <v>0</v>
      </c>
      <c r="N3924" t="s">
        <v>8269</v>
      </c>
      <c r="O3924">
        <f t="shared" si="305"/>
        <v>16</v>
      </c>
      <c r="P3924">
        <f t="shared" si="306"/>
        <v>53.75</v>
      </c>
      <c r="Q3924" s="11" t="s">
        <v>8315</v>
      </c>
      <c r="R3924" t="s">
        <v>8316</v>
      </c>
      <c r="S3924" s="15">
        <f t="shared" si="307"/>
        <v>42803.579224537039</v>
      </c>
      <c r="T3924" s="15">
        <f t="shared" si="308"/>
        <v>42833.537557870368</v>
      </c>
      <c r="U3924">
        <f t="shared" si="309"/>
        <v>2017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32" x14ac:dyDescent="0.2">
      <c r="A3926">
        <v>3130</v>
      </c>
      <c r="B3926" s="3" t="s">
        <v>3130</v>
      </c>
      <c r="C3926" s="3" t="s">
        <v>7240</v>
      </c>
      <c r="D3926" s="6">
        <v>10000</v>
      </c>
      <c r="E3926" s="8">
        <v>375</v>
      </c>
      <c r="F3926" t="s">
        <v>8221</v>
      </c>
      <c r="G3926" t="s">
        <v>8223</v>
      </c>
      <c r="H3926" t="s">
        <v>8245</v>
      </c>
      <c r="I3926">
        <v>1492145940</v>
      </c>
      <c r="J3926">
        <v>1489504916</v>
      </c>
      <c r="K3926" t="b">
        <v>0</v>
      </c>
      <c r="L3926">
        <v>4</v>
      </c>
      <c r="M3926" t="b">
        <v>0</v>
      </c>
      <c r="N3926" t="s">
        <v>8269</v>
      </c>
      <c r="O3926">
        <f t="shared" si="305"/>
        <v>4</v>
      </c>
      <c r="P3926">
        <f t="shared" si="306"/>
        <v>93.75</v>
      </c>
      <c r="Q3926" s="11" t="s">
        <v>8315</v>
      </c>
      <c r="R3926" t="s">
        <v>8316</v>
      </c>
      <c r="S3926" s="15">
        <f t="shared" si="307"/>
        <v>42808.640231481477</v>
      </c>
      <c r="T3926" s="15">
        <f t="shared" si="308"/>
        <v>42839.207638888889</v>
      </c>
      <c r="U3926">
        <f t="shared" si="309"/>
        <v>2017</v>
      </c>
    </row>
    <row r="3927" spans="1:21" ht="48" x14ac:dyDescent="0.2">
      <c r="A3927">
        <v>3129</v>
      </c>
      <c r="B3927" s="3" t="s">
        <v>3129</v>
      </c>
      <c r="C3927" s="3" t="s">
        <v>7239</v>
      </c>
      <c r="D3927" s="6">
        <v>1250</v>
      </c>
      <c r="E3927" s="8">
        <v>10</v>
      </c>
      <c r="F3927" t="s">
        <v>8221</v>
      </c>
      <c r="G3927" t="s">
        <v>8223</v>
      </c>
      <c r="H3927" t="s">
        <v>8245</v>
      </c>
      <c r="I3927">
        <v>1492542819</v>
      </c>
      <c r="J3927">
        <v>1489090419</v>
      </c>
      <c r="K3927" t="b">
        <v>0</v>
      </c>
      <c r="L3927">
        <v>1</v>
      </c>
      <c r="M3927" t="b">
        <v>0</v>
      </c>
      <c r="N3927" t="s">
        <v>8269</v>
      </c>
      <c r="O3927">
        <f t="shared" si="305"/>
        <v>1</v>
      </c>
      <c r="P3927">
        <f t="shared" si="306"/>
        <v>10</v>
      </c>
      <c r="Q3927" s="11" t="s">
        <v>8315</v>
      </c>
      <c r="R3927" t="s">
        <v>8316</v>
      </c>
      <c r="S3927" s="15">
        <f t="shared" si="307"/>
        <v>42803.842812499999</v>
      </c>
      <c r="T3927" s="15">
        <f t="shared" si="308"/>
        <v>42843.801145833335</v>
      </c>
      <c r="U3927">
        <f t="shared" si="309"/>
        <v>2017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3128</v>
      </c>
      <c r="B3930" s="3" t="s">
        <v>3128</v>
      </c>
      <c r="C3930" s="3" t="s">
        <v>7238</v>
      </c>
      <c r="D3930" s="6">
        <v>15000</v>
      </c>
      <c r="E3930" s="8">
        <v>16291</v>
      </c>
      <c r="F3930" t="s">
        <v>8221</v>
      </c>
      <c r="G3930" t="s">
        <v>8223</v>
      </c>
      <c r="H3930" t="s">
        <v>8245</v>
      </c>
      <c r="I3930">
        <v>1489690141</v>
      </c>
      <c r="J3930">
        <v>1487101741</v>
      </c>
      <c r="K3930" t="b">
        <v>0</v>
      </c>
      <c r="L3930">
        <v>117</v>
      </c>
      <c r="M3930" t="b">
        <v>0</v>
      </c>
      <c r="N3930" t="s">
        <v>8269</v>
      </c>
      <c r="O3930">
        <f t="shared" si="305"/>
        <v>109</v>
      </c>
      <c r="P3930">
        <f t="shared" si="306"/>
        <v>139.24</v>
      </c>
      <c r="Q3930" s="11" t="s">
        <v>8315</v>
      </c>
      <c r="R3930" t="s">
        <v>8316</v>
      </c>
      <c r="S3930" s="15">
        <f t="shared" si="307"/>
        <v>42780.825706018513</v>
      </c>
      <c r="T3930" s="15">
        <f t="shared" si="308"/>
        <v>42810.784039351856</v>
      </c>
      <c r="U3930">
        <f t="shared" si="309"/>
        <v>2017</v>
      </c>
    </row>
    <row r="3931" spans="1:21" ht="48" x14ac:dyDescent="0.2">
      <c r="A3931">
        <v>2980</v>
      </c>
      <c r="B3931" s="3" t="s">
        <v>2980</v>
      </c>
      <c r="C3931" s="3" t="s">
        <v>7090</v>
      </c>
      <c r="D3931" s="6">
        <v>3000</v>
      </c>
      <c r="E3931" s="8">
        <v>3275</v>
      </c>
      <c r="F3931" t="s">
        <v>8218</v>
      </c>
      <c r="G3931" t="s">
        <v>8223</v>
      </c>
      <c r="H3931" t="s">
        <v>8245</v>
      </c>
      <c r="I3931">
        <v>1440381600</v>
      </c>
      <c r="J3931">
        <v>1438639130</v>
      </c>
      <c r="K3931" t="b">
        <v>0</v>
      </c>
      <c r="L3931">
        <v>24</v>
      </c>
      <c r="M3931" t="b">
        <v>1</v>
      </c>
      <c r="N3931" t="s">
        <v>8269</v>
      </c>
      <c r="O3931">
        <f t="shared" si="305"/>
        <v>109</v>
      </c>
      <c r="P3931">
        <f t="shared" si="306"/>
        <v>136.46</v>
      </c>
      <c r="Q3931" s="11" t="s">
        <v>8315</v>
      </c>
      <c r="R3931" t="s">
        <v>8316</v>
      </c>
      <c r="S3931" s="15">
        <f t="shared" si="307"/>
        <v>42219.915856481486</v>
      </c>
      <c r="T3931" s="15">
        <f t="shared" si="308"/>
        <v>42240.083333333328</v>
      </c>
      <c r="U3931">
        <f t="shared" si="309"/>
        <v>2015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2979</v>
      </c>
      <c r="B3933" s="3" t="s">
        <v>2979</v>
      </c>
      <c r="C3933" s="3" t="s">
        <v>7089</v>
      </c>
      <c r="D3933" s="6">
        <v>5000</v>
      </c>
      <c r="E3933" s="8">
        <v>5070</v>
      </c>
      <c r="F3933" t="s">
        <v>8218</v>
      </c>
      <c r="G3933" t="s">
        <v>8223</v>
      </c>
      <c r="H3933" t="s">
        <v>8245</v>
      </c>
      <c r="I3933">
        <v>1420524000</v>
      </c>
      <c r="J3933">
        <v>1419104823</v>
      </c>
      <c r="K3933" t="b">
        <v>0</v>
      </c>
      <c r="L3933">
        <v>46</v>
      </c>
      <c r="M3933" t="b">
        <v>1</v>
      </c>
      <c r="N3933" t="s">
        <v>8269</v>
      </c>
      <c r="O3933">
        <f t="shared" si="305"/>
        <v>101</v>
      </c>
      <c r="P3933">
        <f t="shared" si="306"/>
        <v>110.22</v>
      </c>
      <c r="Q3933" s="11" t="s">
        <v>8315</v>
      </c>
      <c r="R3933" t="s">
        <v>8316</v>
      </c>
      <c r="S3933" s="15">
        <f t="shared" si="307"/>
        <v>41993.824340277773</v>
      </c>
      <c r="T3933" s="15">
        <f t="shared" si="308"/>
        <v>42010.25</v>
      </c>
      <c r="U3933">
        <f t="shared" si="309"/>
        <v>2014</v>
      </c>
    </row>
    <row r="3934" spans="1:21" ht="48" x14ac:dyDescent="0.2">
      <c r="A3934">
        <v>2978</v>
      </c>
      <c r="B3934" s="3" t="s">
        <v>2978</v>
      </c>
      <c r="C3934" s="3" t="s">
        <v>7088</v>
      </c>
      <c r="D3934" s="6">
        <v>750</v>
      </c>
      <c r="E3934" s="8">
        <v>971</v>
      </c>
      <c r="F3934" t="s">
        <v>8218</v>
      </c>
      <c r="G3934" t="s">
        <v>8223</v>
      </c>
      <c r="H3934" t="s">
        <v>8245</v>
      </c>
      <c r="I3934">
        <v>1413784740</v>
      </c>
      <c r="J3934">
        <v>1412954547</v>
      </c>
      <c r="K3934" t="b">
        <v>0</v>
      </c>
      <c r="L3934">
        <v>16</v>
      </c>
      <c r="M3934" t="b">
        <v>1</v>
      </c>
      <c r="N3934" t="s">
        <v>8269</v>
      </c>
      <c r="O3934">
        <f t="shared" si="305"/>
        <v>129</v>
      </c>
      <c r="P3934">
        <f t="shared" si="306"/>
        <v>60.69</v>
      </c>
      <c r="Q3934" s="11" t="s">
        <v>8315</v>
      </c>
      <c r="R3934" t="s">
        <v>8316</v>
      </c>
      <c r="S3934" s="15">
        <f t="shared" si="307"/>
        <v>41922.640590277777</v>
      </c>
      <c r="T3934" s="15">
        <f t="shared" si="308"/>
        <v>41932.249305555553</v>
      </c>
      <c r="U3934">
        <f t="shared" si="309"/>
        <v>2014</v>
      </c>
    </row>
    <row r="3935" spans="1:21" ht="64" x14ac:dyDescent="0.2">
      <c r="A3935">
        <v>2977</v>
      </c>
      <c r="B3935" s="3" t="s">
        <v>2977</v>
      </c>
      <c r="C3935" s="3" t="s">
        <v>7087</v>
      </c>
      <c r="D3935" s="6">
        <v>3000</v>
      </c>
      <c r="E3935" s="8">
        <v>3407</v>
      </c>
      <c r="F3935" t="s">
        <v>8218</v>
      </c>
      <c r="G3935" t="s">
        <v>8223</v>
      </c>
      <c r="H3935" t="s">
        <v>8245</v>
      </c>
      <c r="I3935">
        <v>1427076840</v>
      </c>
      <c r="J3935">
        <v>1421960934</v>
      </c>
      <c r="K3935" t="b">
        <v>0</v>
      </c>
      <c r="L3935">
        <v>30</v>
      </c>
      <c r="M3935" t="b">
        <v>1</v>
      </c>
      <c r="N3935" t="s">
        <v>8269</v>
      </c>
      <c r="O3935">
        <f t="shared" si="305"/>
        <v>114</v>
      </c>
      <c r="P3935">
        <f t="shared" si="306"/>
        <v>113.57</v>
      </c>
      <c r="Q3935" s="11" t="s">
        <v>8315</v>
      </c>
      <c r="R3935" t="s">
        <v>8316</v>
      </c>
      <c r="S3935" s="15">
        <f t="shared" si="307"/>
        <v>42026.88118055556</v>
      </c>
      <c r="T3935" s="15">
        <f t="shared" si="308"/>
        <v>42086.093055555553</v>
      </c>
      <c r="U3935">
        <f t="shared" si="309"/>
        <v>2015</v>
      </c>
    </row>
    <row r="3936" spans="1:21" ht="48" x14ac:dyDescent="0.2">
      <c r="A3936">
        <v>2975</v>
      </c>
      <c r="B3936" s="3" t="s">
        <v>2975</v>
      </c>
      <c r="C3936" s="3" t="s">
        <v>7085</v>
      </c>
      <c r="D3936" s="6">
        <v>8000</v>
      </c>
      <c r="E3936" s="8">
        <v>8010</v>
      </c>
      <c r="F3936" t="s">
        <v>8218</v>
      </c>
      <c r="G3936" t="s">
        <v>8223</v>
      </c>
      <c r="H3936" t="s">
        <v>8245</v>
      </c>
      <c r="I3936">
        <v>1417057200</v>
      </c>
      <c r="J3936">
        <v>1414599886</v>
      </c>
      <c r="K3936" t="b">
        <v>0</v>
      </c>
      <c r="L3936">
        <v>113</v>
      </c>
      <c r="M3936" t="b">
        <v>1</v>
      </c>
      <c r="N3936" t="s">
        <v>8269</v>
      </c>
      <c r="O3936">
        <f t="shared" si="305"/>
        <v>100</v>
      </c>
      <c r="P3936">
        <f t="shared" si="306"/>
        <v>70.88</v>
      </c>
      <c r="Q3936" s="11" t="s">
        <v>8315</v>
      </c>
      <c r="R3936" t="s">
        <v>8316</v>
      </c>
      <c r="S3936" s="15">
        <f t="shared" si="307"/>
        <v>41941.683865740742</v>
      </c>
      <c r="T3936" s="15">
        <f t="shared" si="308"/>
        <v>41970.125</v>
      </c>
      <c r="U3936">
        <f t="shared" si="309"/>
        <v>2014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2974</v>
      </c>
      <c r="B3938" s="3" t="s">
        <v>2974</v>
      </c>
      <c r="C3938" s="3" t="s">
        <v>7084</v>
      </c>
      <c r="D3938" s="6">
        <v>5000</v>
      </c>
      <c r="E3938" s="8">
        <v>5100</v>
      </c>
      <c r="F3938" t="s">
        <v>8218</v>
      </c>
      <c r="G3938" t="s">
        <v>8223</v>
      </c>
      <c r="H3938" t="s">
        <v>8245</v>
      </c>
      <c r="I3938">
        <v>1411695300</v>
      </c>
      <c r="J3938">
        <v>1409275671</v>
      </c>
      <c r="K3938" t="b">
        <v>0</v>
      </c>
      <c r="L3938">
        <v>87</v>
      </c>
      <c r="M3938" t="b">
        <v>1</v>
      </c>
      <c r="N3938" t="s">
        <v>8269</v>
      </c>
      <c r="O3938">
        <f t="shared" ref="O3938:O4001" si="310">ROUND(E3938/D3938*100,0)</f>
        <v>102</v>
      </c>
      <c r="P3938">
        <f t="shared" ref="P3938:P4001" si="311">IFERROR(ROUND(E3938/L3938,2),0)</f>
        <v>58.62</v>
      </c>
      <c r="Q3938" s="11" t="s">
        <v>8315</v>
      </c>
      <c r="R3938" t="s">
        <v>8316</v>
      </c>
      <c r="S3938" s="15">
        <f t="shared" ref="S3938:S4001" si="312">(((J3938/60)/60)/24)+DATE(1970,1,1)</f>
        <v>41880.061006944445</v>
      </c>
      <c r="T3938" s="15">
        <f t="shared" ref="T3938:T4001" si="313">(((I3938/60)/60)/24)+DATE(1970,1,1)</f>
        <v>41908.065972222219</v>
      </c>
      <c r="U3938">
        <f t="shared" ref="U3938:U4001" si="314">YEAR(S:S)</f>
        <v>2014</v>
      </c>
    </row>
    <row r="3939" spans="1:21" ht="48" x14ac:dyDescent="0.2">
      <c r="A3939">
        <v>2973</v>
      </c>
      <c r="B3939" s="3" t="s">
        <v>2973</v>
      </c>
      <c r="C3939" s="3" t="s">
        <v>7083</v>
      </c>
      <c r="D3939" s="6">
        <v>5000</v>
      </c>
      <c r="E3939" s="8">
        <v>8740</v>
      </c>
      <c r="F3939" t="s">
        <v>8218</v>
      </c>
      <c r="G3939" t="s">
        <v>8223</v>
      </c>
      <c r="H3939" t="s">
        <v>8245</v>
      </c>
      <c r="I3939">
        <v>1451620800</v>
      </c>
      <c r="J3939">
        <v>1449171508</v>
      </c>
      <c r="K3939" t="b">
        <v>0</v>
      </c>
      <c r="L3939">
        <v>33</v>
      </c>
      <c r="M3939" t="b">
        <v>1</v>
      </c>
      <c r="N3939" t="s">
        <v>8269</v>
      </c>
      <c r="O3939">
        <f t="shared" si="310"/>
        <v>175</v>
      </c>
      <c r="P3939">
        <f t="shared" si="311"/>
        <v>264.85000000000002</v>
      </c>
      <c r="Q3939" s="11" t="s">
        <v>8315</v>
      </c>
      <c r="R3939" t="s">
        <v>8316</v>
      </c>
      <c r="S3939" s="15">
        <f t="shared" si="312"/>
        <v>42341.818379629629</v>
      </c>
      <c r="T3939" s="15">
        <f t="shared" si="313"/>
        <v>42370.166666666672</v>
      </c>
      <c r="U3939">
        <f t="shared" si="314"/>
        <v>2015</v>
      </c>
    </row>
    <row r="3940" spans="1:21" ht="32" x14ac:dyDescent="0.2">
      <c r="A3940">
        <v>2972</v>
      </c>
      <c r="B3940" s="3" t="s">
        <v>2972</v>
      </c>
      <c r="C3940" s="3" t="s">
        <v>7082</v>
      </c>
      <c r="D3940" s="6">
        <v>2000</v>
      </c>
      <c r="E3940" s="8">
        <v>2107</v>
      </c>
      <c r="F3940" t="s">
        <v>8218</v>
      </c>
      <c r="G3940" t="s">
        <v>8223</v>
      </c>
      <c r="H3940" t="s">
        <v>8245</v>
      </c>
      <c r="I3940">
        <v>1480899600</v>
      </c>
      <c r="J3940">
        <v>1479609520</v>
      </c>
      <c r="K3940" t="b">
        <v>0</v>
      </c>
      <c r="L3940">
        <v>17</v>
      </c>
      <c r="M3940" t="b">
        <v>1</v>
      </c>
      <c r="N3940" t="s">
        <v>8269</v>
      </c>
      <c r="O3940">
        <f t="shared" si="310"/>
        <v>105</v>
      </c>
      <c r="P3940">
        <f t="shared" si="311"/>
        <v>123.94</v>
      </c>
      <c r="Q3940" s="11" t="s">
        <v>8315</v>
      </c>
      <c r="R3940" t="s">
        <v>8316</v>
      </c>
      <c r="S3940" s="15">
        <f t="shared" si="312"/>
        <v>42694.110185185185</v>
      </c>
      <c r="T3940" s="15">
        <f t="shared" si="313"/>
        <v>42709.041666666672</v>
      </c>
      <c r="U3940">
        <f t="shared" si="314"/>
        <v>2016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11"/>
        <v>5</v>
      </c>
      <c r="Q3941" s="11" t="s">
        <v>8315</v>
      </c>
      <c r="R3941" t="s">
        <v>8316</v>
      </c>
      <c r="S3941" s="15">
        <f t="shared" si="312"/>
        <v>41915.400219907409</v>
      </c>
      <c r="T3941" s="15">
        <f t="shared" si="313"/>
        <v>41919.1875</v>
      </c>
      <c r="U3941">
        <f t="shared" si="314"/>
        <v>2014</v>
      </c>
    </row>
    <row r="3942" spans="1:21" ht="48" x14ac:dyDescent="0.2">
      <c r="A3942">
        <v>2971</v>
      </c>
      <c r="B3942" s="3" t="s">
        <v>2971</v>
      </c>
      <c r="C3942" s="3" t="s">
        <v>7081</v>
      </c>
      <c r="D3942" s="6">
        <v>3200</v>
      </c>
      <c r="E3942" s="8">
        <v>3205</v>
      </c>
      <c r="F3942" t="s">
        <v>8218</v>
      </c>
      <c r="G3942" t="s">
        <v>8223</v>
      </c>
      <c r="H3942" t="s">
        <v>8245</v>
      </c>
      <c r="I3942">
        <v>1409500078</v>
      </c>
      <c r="J3942">
        <v>1406908078</v>
      </c>
      <c r="K3942" t="b">
        <v>0</v>
      </c>
      <c r="L3942">
        <v>43</v>
      </c>
      <c r="M3942" t="b">
        <v>1</v>
      </c>
      <c r="N3942" t="s">
        <v>8269</v>
      </c>
      <c r="O3942">
        <f t="shared" si="310"/>
        <v>100</v>
      </c>
      <c r="P3942">
        <f t="shared" si="311"/>
        <v>74.53</v>
      </c>
      <c r="Q3942" s="11" t="s">
        <v>8315</v>
      </c>
      <c r="R3942" t="s">
        <v>8316</v>
      </c>
      <c r="S3942" s="15">
        <f t="shared" si="312"/>
        <v>41852.658310185187</v>
      </c>
      <c r="T3942" s="15">
        <f t="shared" si="313"/>
        <v>41882.658310185187</v>
      </c>
      <c r="U3942">
        <f t="shared" si="314"/>
        <v>2014</v>
      </c>
    </row>
    <row r="3943" spans="1:21" ht="48" x14ac:dyDescent="0.2">
      <c r="A3943">
        <v>2970</v>
      </c>
      <c r="B3943" s="3" t="s">
        <v>2970</v>
      </c>
      <c r="C3943" s="3" t="s">
        <v>7080</v>
      </c>
      <c r="D3943" s="6">
        <v>6000</v>
      </c>
      <c r="E3943" s="8">
        <v>6360</v>
      </c>
      <c r="F3943" t="s">
        <v>8218</v>
      </c>
      <c r="G3943" t="s">
        <v>8223</v>
      </c>
      <c r="H3943" t="s">
        <v>8245</v>
      </c>
      <c r="I3943">
        <v>1405699451</v>
      </c>
      <c r="J3943">
        <v>1403107451</v>
      </c>
      <c r="K3943" t="b">
        <v>0</v>
      </c>
      <c r="L3943">
        <v>91</v>
      </c>
      <c r="M3943" t="b">
        <v>1</v>
      </c>
      <c r="N3943" t="s">
        <v>8269</v>
      </c>
      <c r="O3943">
        <f t="shared" si="310"/>
        <v>106</v>
      </c>
      <c r="P3943">
        <f t="shared" si="311"/>
        <v>69.89</v>
      </c>
      <c r="Q3943" s="11" t="s">
        <v>8315</v>
      </c>
      <c r="R3943" t="s">
        <v>8316</v>
      </c>
      <c r="S3943" s="15">
        <f t="shared" si="312"/>
        <v>41808.669571759259</v>
      </c>
      <c r="T3943" s="15">
        <f t="shared" si="313"/>
        <v>41838.669571759259</v>
      </c>
      <c r="U3943">
        <f t="shared" si="314"/>
        <v>2014</v>
      </c>
    </row>
    <row r="3944" spans="1:21" ht="32" x14ac:dyDescent="0.2">
      <c r="A3944">
        <v>2968</v>
      </c>
      <c r="B3944" s="3" t="s">
        <v>2968</v>
      </c>
      <c r="C3944" s="3" t="s">
        <v>7078</v>
      </c>
      <c r="D3944" s="6">
        <v>3500</v>
      </c>
      <c r="E3944" s="8">
        <v>3710</v>
      </c>
      <c r="F3944" t="s">
        <v>8218</v>
      </c>
      <c r="G3944" t="s">
        <v>8223</v>
      </c>
      <c r="H3944" t="s">
        <v>8245</v>
      </c>
      <c r="I3944">
        <v>1471406340</v>
      </c>
      <c r="J3944">
        <v>1470227660</v>
      </c>
      <c r="K3944" t="b">
        <v>0</v>
      </c>
      <c r="L3944">
        <v>47</v>
      </c>
      <c r="M3944" t="b">
        <v>1</v>
      </c>
      <c r="N3944" t="s">
        <v>8269</v>
      </c>
      <c r="O3944">
        <f t="shared" si="310"/>
        <v>106</v>
      </c>
      <c r="P3944">
        <f t="shared" si="311"/>
        <v>78.94</v>
      </c>
      <c r="Q3944" s="11" t="s">
        <v>8315</v>
      </c>
      <c r="R3944" t="s">
        <v>8316</v>
      </c>
      <c r="S3944" s="15">
        <f t="shared" si="312"/>
        <v>42585.523842592593</v>
      </c>
      <c r="T3944" s="15">
        <f t="shared" si="313"/>
        <v>42599.165972222225</v>
      </c>
      <c r="U3944">
        <f t="shared" si="314"/>
        <v>2016</v>
      </c>
    </row>
    <row r="3945" spans="1:21" ht="48" x14ac:dyDescent="0.2">
      <c r="A3945">
        <v>2967</v>
      </c>
      <c r="B3945" s="3" t="s">
        <v>2967</v>
      </c>
      <c r="C3945" s="3" t="s">
        <v>7077</v>
      </c>
      <c r="D3945" s="6">
        <v>5000</v>
      </c>
      <c r="E3945" s="8">
        <v>5696</v>
      </c>
      <c r="F3945" t="s">
        <v>8218</v>
      </c>
      <c r="G3945" t="s">
        <v>8223</v>
      </c>
      <c r="H3945" t="s">
        <v>8245</v>
      </c>
      <c r="I3945">
        <v>1425872692</v>
      </c>
      <c r="J3945">
        <v>1423284292</v>
      </c>
      <c r="K3945" t="b">
        <v>0</v>
      </c>
      <c r="L3945">
        <v>71</v>
      </c>
      <c r="M3945" t="b">
        <v>1</v>
      </c>
      <c r="N3945" t="s">
        <v>8269</v>
      </c>
      <c r="O3945">
        <f t="shared" si="310"/>
        <v>114</v>
      </c>
      <c r="P3945">
        <f t="shared" si="311"/>
        <v>80.23</v>
      </c>
      <c r="Q3945" s="11" t="s">
        <v>8315</v>
      </c>
      <c r="R3945" t="s">
        <v>8316</v>
      </c>
      <c r="S3945" s="15">
        <f t="shared" si="312"/>
        <v>42042.197824074072</v>
      </c>
      <c r="T3945" s="15">
        <f t="shared" si="313"/>
        <v>42072.156157407408</v>
      </c>
      <c r="U3945">
        <f t="shared" si="314"/>
        <v>2015</v>
      </c>
    </row>
    <row r="3946" spans="1:21" ht="48" x14ac:dyDescent="0.2">
      <c r="A3946">
        <v>2966</v>
      </c>
      <c r="B3946" s="3" t="s">
        <v>2966</v>
      </c>
      <c r="C3946" s="3" t="s">
        <v>7076</v>
      </c>
      <c r="D3946" s="6">
        <v>10000</v>
      </c>
      <c r="E3946" s="8">
        <v>11363</v>
      </c>
      <c r="F3946" t="s">
        <v>8218</v>
      </c>
      <c r="G3946" t="s">
        <v>8223</v>
      </c>
      <c r="H3946" t="s">
        <v>8245</v>
      </c>
      <c r="I3946">
        <v>1442425412</v>
      </c>
      <c r="J3946">
        <v>1439833412</v>
      </c>
      <c r="K3946" t="b">
        <v>0</v>
      </c>
      <c r="L3946">
        <v>128</v>
      </c>
      <c r="M3946" t="b">
        <v>1</v>
      </c>
      <c r="N3946" t="s">
        <v>8269</v>
      </c>
      <c r="O3946">
        <f t="shared" si="310"/>
        <v>114</v>
      </c>
      <c r="P3946">
        <f t="shared" si="311"/>
        <v>88.77</v>
      </c>
      <c r="Q3946" s="11" t="s">
        <v>8315</v>
      </c>
      <c r="R3946" t="s">
        <v>8316</v>
      </c>
      <c r="S3946" s="15">
        <f t="shared" si="312"/>
        <v>42233.738564814819</v>
      </c>
      <c r="T3946" s="15">
        <f t="shared" si="313"/>
        <v>42263.738564814819</v>
      </c>
      <c r="U3946">
        <f t="shared" si="314"/>
        <v>2015</v>
      </c>
    </row>
    <row r="3947" spans="1:21" ht="48" x14ac:dyDescent="0.2">
      <c r="A3947">
        <v>2965</v>
      </c>
      <c r="B3947" s="3" t="s">
        <v>2965</v>
      </c>
      <c r="C3947" s="3" t="s">
        <v>7075</v>
      </c>
      <c r="D3947" s="6">
        <v>1500</v>
      </c>
      <c r="E3947" s="8">
        <v>1635</v>
      </c>
      <c r="F3947" t="s">
        <v>8218</v>
      </c>
      <c r="G3947" t="s">
        <v>8223</v>
      </c>
      <c r="H3947" t="s">
        <v>8245</v>
      </c>
      <c r="I3947">
        <v>1436290233</v>
      </c>
      <c r="J3947">
        <v>1433698233</v>
      </c>
      <c r="K3947" t="b">
        <v>0</v>
      </c>
      <c r="L3947">
        <v>39</v>
      </c>
      <c r="M3947" t="b">
        <v>1</v>
      </c>
      <c r="N3947" t="s">
        <v>8269</v>
      </c>
      <c r="O3947">
        <f t="shared" si="310"/>
        <v>109</v>
      </c>
      <c r="P3947">
        <f t="shared" si="311"/>
        <v>41.92</v>
      </c>
      <c r="Q3947" s="11" t="s">
        <v>8315</v>
      </c>
      <c r="R3947" t="s">
        <v>8316</v>
      </c>
      <c r="S3947" s="15">
        <f t="shared" si="312"/>
        <v>42162.729548611111</v>
      </c>
      <c r="T3947" s="15">
        <f t="shared" si="313"/>
        <v>42192.729548611111</v>
      </c>
      <c r="U3947">
        <f t="shared" si="314"/>
        <v>2015</v>
      </c>
    </row>
    <row r="3948" spans="1:21" ht="48" x14ac:dyDescent="0.2">
      <c r="A3948">
        <v>2964</v>
      </c>
      <c r="B3948" s="3" t="s">
        <v>2964</v>
      </c>
      <c r="C3948" s="3" t="s">
        <v>7074</v>
      </c>
      <c r="D3948" s="6">
        <v>5000</v>
      </c>
      <c r="E3948" s="8">
        <v>5035.6899999999996</v>
      </c>
      <c r="F3948" t="s">
        <v>8218</v>
      </c>
      <c r="G3948" t="s">
        <v>8223</v>
      </c>
      <c r="H3948" t="s">
        <v>8245</v>
      </c>
      <c r="I3948">
        <v>1407360720</v>
      </c>
      <c r="J3948">
        <v>1404769819</v>
      </c>
      <c r="K3948" t="b">
        <v>0</v>
      </c>
      <c r="L3948">
        <v>196</v>
      </c>
      <c r="M3948" t="b">
        <v>1</v>
      </c>
      <c r="N3948" t="s">
        <v>8269</v>
      </c>
      <c r="O3948">
        <f t="shared" si="310"/>
        <v>101</v>
      </c>
      <c r="P3948">
        <f t="shared" si="311"/>
        <v>25.69</v>
      </c>
      <c r="Q3948" s="11" t="s">
        <v>8315</v>
      </c>
      <c r="R3948" t="s">
        <v>8316</v>
      </c>
      <c r="S3948" s="15">
        <f t="shared" si="312"/>
        <v>41827.909942129627</v>
      </c>
      <c r="T3948" s="15">
        <f t="shared" si="313"/>
        <v>41857.897222222222</v>
      </c>
      <c r="U3948">
        <f t="shared" si="314"/>
        <v>2014</v>
      </c>
    </row>
    <row r="3949" spans="1:21" ht="64" x14ac:dyDescent="0.2">
      <c r="A3949">
        <v>2963</v>
      </c>
      <c r="B3949" s="3" t="s">
        <v>2963</v>
      </c>
      <c r="C3949" s="3" t="s">
        <v>7073</v>
      </c>
      <c r="D3949" s="6">
        <v>10000</v>
      </c>
      <c r="E3949" s="8">
        <v>10685</v>
      </c>
      <c r="F3949" t="s">
        <v>8218</v>
      </c>
      <c r="G3949" t="s">
        <v>8223</v>
      </c>
      <c r="H3949" t="s">
        <v>8245</v>
      </c>
      <c r="I3949">
        <v>1435835824</v>
      </c>
      <c r="J3949">
        <v>1433243824</v>
      </c>
      <c r="K3949" t="b">
        <v>0</v>
      </c>
      <c r="L3949">
        <v>98</v>
      </c>
      <c r="M3949" t="b">
        <v>1</v>
      </c>
      <c r="N3949" t="s">
        <v>8269</v>
      </c>
      <c r="O3949">
        <f t="shared" si="310"/>
        <v>107</v>
      </c>
      <c r="P3949">
        <f t="shared" si="311"/>
        <v>109.03</v>
      </c>
      <c r="Q3949" s="11" t="s">
        <v>8315</v>
      </c>
      <c r="R3949" t="s">
        <v>8316</v>
      </c>
      <c r="S3949" s="15">
        <f t="shared" si="312"/>
        <v>42157.470185185186</v>
      </c>
      <c r="T3949" s="15">
        <f t="shared" si="313"/>
        <v>42187.470185185186</v>
      </c>
      <c r="U3949">
        <f t="shared" si="314"/>
        <v>2015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>
        <f t="shared" si="311"/>
        <v>0</v>
      </c>
      <c r="Q3950" s="11" t="s">
        <v>8315</v>
      </c>
      <c r="R3950" t="s">
        <v>8316</v>
      </c>
      <c r="S3950" s="15">
        <f t="shared" si="312"/>
        <v>41829.325497685182</v>
      </c>
      <c r="T3950" s="15">
        <f t="shared" si="313"/>
        <v>41889.325497685182</v>
      </c>
      <c r="U3950">
        <f t="shared" si="314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11"/>
        <v>49.28</v>
      </c>
      <c r="Q3951" s="11" t="s">
        <v>8315</v>
      </c>
      <c r="R3951" t="s">
        <v>8316</v>
      </c>
      <c r="S3951" s="15">
        <f t="shared" si="312"/>
        <v>42016.120613425926</v>
      </c>
      <c r="T3951" s="15">
        <f t="shared" si="313"/>
        <v>42046.120613425926</v>
      </c>
      <c r="U3951">
        <f t="shared" si="314"/>
        <v>2015</v>
      </c>
    </row>
    <row r="3952" spans="1:21" ht="48" x14ac:dyDescent="0.2">
      <c r="A3952">
        <v>2962</v>
      </c>
      <c r="B3952" s="3" t="s">
        <v>2962</v>
      </c>
      <c r="C3952" s="3" t="s">
        <v>7072</v>
      </c>
      <c r="D3952" s="6">
        <v>1000</v>
      </c>
      <c r="E3952" s="8">
        <v>1218</v>
      </c>
      <c r="F3952" t="s">
        <v>8218</v>
      </c>
      <c r="G3952" t="s">
        <v>8223</v>
      </c>
      <c r="H3952" t="s">
        <v>8245</v>
      </c>
      <c r="I3952">
        <v>1425193140</v>
      </c>
      <c r="J3952">
        <v>1422769906</v>
      </c>
      <c r="K3952" t="b">
        <v>0</v>
      </c>
      <c r="L3952">
        <v>20</v>
      </c>
      <c r="M3952" t="b">
        <v>1</v>
      </c>
      <c r="N3952" t="s">
        <v>8269</v>
      </c>
      <c r="O3952">
        <f t="shared" si="310"/>
        <v>122</v>
      </c>
      <c r="P3952">
        <f t="shared" si="311"/>
        <v>60.9</v>
      </c>
      <c r="Q3952" s="11" t="s">
        <v>8315</v>
      </c>
      <c r="R3952" t="s">
        <v>8316</v>
      </c>
      <c r="S3952" s="15">
        <f t="shared" si="312"/>
        <v>42036.24428240741</v>
      </c>
      <c r="T3952" s="15">
        <f t="shared" si="313"/>
        <v>42064.290972222225</v>
      </c>
      <c r="U3952">
        <f t="shared" si="314"/>
        <v>2015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11"/>
        <v>1</v>
      </c>
      <c r="Q3953" s="11" t="s">
        <v>8315</v>
      </c>
      <c r="R3953" t="s">
        <v>8316</v>
      </c>
      <c r="S3953" s="15">
        <f t="shared" si="312"/>
        <v>42433.825717592597</v>
      </c>
      <c r="T3953" s="15">
        <f t="shared" si="313"/>
        <v>42493.784050925926</v>
      </c>
      <c r="U3953">
        <f t="shared" si="314"/>
        <v>2016</v>
      </c>
    </row>
    <row r="3954" spans="1:21" ht="48" x14ac:dyDescent="0.2">
      <c r="A3954">
        <v>2961</v>
      </c>
      <c r="B3954" s="3" t="s">
        <v>2961</v>
      </c>
      <c r="C3954" s="3" t="s">
        <v>7071</v>
      </c>
      <c r="D3954" s="6">
        <v>5000</v>
      </c>
      <c r="E3954" s="8">
        <v>5481</v>
      </c>
      <c r="F3954" t="s">
        <v>8218</v>
      </c>
      <c r="G3954" t="s">
        <v>8223</v>
      </c>
      <c r="H3954" t="s">
        <v>8245</v>
      </c>
      <c r="I3954">
        <v>1427342400</v>
      </c>
      <c r="J3954">
        <v>1424927159</v>
      </c>
      <c r="K3954" t="b">
        <v>0</v>
      </c>
      <c r="L3954">
        <v>108</v>
      </c>
      <c r="M3954" t="b">
        <v>1</v>
      </c>
      <c r="N3954" t="s">
        <v>8269</v>
      </c>
      <c r="O3954">
        <f t="shared" si="310"/>
        <v>110</v>
      </c>
      <c r="P3954">
        <f t="shared" si="311"/>
        <v>50.75</v>
      </c>
      <c r="Q3954" s="11" t="s">
        <v>8315</v>
      </c>
      <c r="R3954" t="s">
        <v>8316</v>
      </c>
      <c r="S3954" s="15">
        <f t="shared" si="312"/>
        <v>42061.212488425925</v>
      </c>
      <c r="T3954" s="15">
        <f t="shared" si="313"/>
        <v>42089.166666666672</v>
      </c>
      <c r="U3954">
        <f t="shared" si="314"/>
        <v>2015</v>
      </c>
    </row>
    <row r="3955" spans="1:21" ht="48" x14ac:dyDescent="0.2">
      <c r="A3955">
        <v>4023</v>
      </c>
      <c r="B3955" s="3" t="s">
        <v>4019</v>
      </c>
      <c r="C3955" s="3" t="s">
        <v>8128</v>
      </c>
      <c r="D3955" s="6">
        <v>7000</v>
      </c>
      <c r="E3955" s="8">
        <v>0</v>
      </c>
      <c r="F3955" t="s">
        <v>8220</v>
      </c>
      <c r="G3955" t="s">
        <v>8223</v>
      </c>
      <c r="H3955" t="s">
        <v>8245</v>
      </c>
      <c r="I3955">
        <v>1458860363</v>
      </c>
      <c r="J3955">
        <v>1454975963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>
        <f t="shared" si="311"/>
        <v>0</v>
      </c>
      <c r="Q3955" s="11" t="s">
        <v>8315</v>
      </c>
      <c r="R3955" t="s">
        <v>8316</v>
      </c>
      <c r="S3955" s="15">
        <f t="shared" si="312"/>
        <v>42408.999571759254</v>
      </c>
      <c r="T3955" s="15">
        <f t="shared" si="313"/>
        <v>42453.957905092597</v>
      </c>
      <c r="U3955">
        <f t="shared" si="314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>
        <f t="shared" si="311"/>
        <v>0</v>
      </c>
      <c r="Q3956" s="11" t="s">
        <v>8315</v>
      </c>
      <c r="R3956" t="s">
        <v>8316</v>
      </c>
      <c r="S3956" s="15">
        <f t="shared" si="312"/>
        <v>41774.651203703703</v>
      </c>
      <c r="T3956" s="15">
        <f t="shared" si="313"/>
        <v>41834.651203703703</v>
      </c>
      <c r="U3956">
        <f t="shared" si="314"/>
        <v>2014</v>
      </c>
    </row>
    <row r="3957" spans="1:21" ht="48" x14ac:dyDescent="0.2">
      <c r="A3957">
        <v>4024</v>
      </c>
      <c r="B3957" s="3" t="s">
        <v>4020</v>
      </c>
      <c r="C3957" s="3" t="s">
        <v>8129</v>
      </c>
      <c r="D3957" s="6">
        <v>800</v>
      </c>
      <c r="E3957" s="8">
        <v>10</v>
      </c>
      <c r="F3957" t="s">
        <v>8220</v>
      </c>
      <c r="G3957" t="s">
        <v>8223</v>
      </c>
      <c r="H3957" t="s">
        <v>8245</v>
      </c>
      <c r="I3957">
        <v>1441037097</v>
      </c>
      <c r="J3957">
        <v>1438445097</v>
      </c>
      <c r="K3957" t="b">
        <v>0</v>
      </c>
      <c r="L3957">
        <v>1</v>
      </c>
      <c r="M3957" t="b">
        <v>0</v>
      </c>
      <c r="N3957" t="s">
        <v>8269</v>
      </c>
      <c r="O3957">
        <f t="shared" si="310"/>
        <v>1</v>
      </c>
      <c r="P3957">
        <f t="shared" si="311"/>
        <v>10</v>
      </c>
      <c r="Q3957" s="11" t="s">
        <v>8315</v>
      </c>
      <c r="R3957" t="s">
        <v>8316</v>
      </c>
      <c r="S3957" s="15">
        <f t="shared" si="312"/>
        <v>42217.670104166667</v>
      </c>
      <c r="T3957" s="15">
        <f t="shared" si="313"/>
        <v>42247.670104166667</v>
      </c>
      <c r="U3957">
        <f t="shared" si="314"/>
        <v>2015</v>
      </c>
    </row>
    <row r="3958" spans="1:21" ht="48" x14ac:dyDescent="0.2">
      <c r="A3958">
        <v>4026</v>
      </c>
      <c r="B3958" s="3" t="s">
        <v>4022</v>
      </c>
      <c r="C3958" s="3" t="s">
        <v>8131</v>
      </c>
      <c r="D3958" s="6">
        <v>4000</v>
      </c>
      <c r="E3958" s="8">
        <v>0</v>
      </c>
      <c r="F3958" t="s">
        <v>8220</v>
      </c>
      <c r="G3958" t="s">
        <v>8223</v>
      </c>
      <c r="H3958" t="s">
        <v>8245</v>
      </c>
      <c r="I3958">
        <v>1449247439</v>
      </c>
      <c r="J3958">
        <v>1444059839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>
        <f t="shared" si="311"/>
        <v>0</v>
      </c>
      <c r="Q3958" s="11" t="s">
        <v>8315</v>
      </c>
      <c r="R3958" t="s">
        <v>8316</v>
      </c>
      <c r="S3958" s="15">
        <f t="shared" si="312"/>
        <v>42282.655543981484</v>
      </c>
      <c r="T3958" s="15">
        <f t="shared" si="313"/>
        <v>42342.697210648148</v>
      </c>
      <c r="U3958">
        <f t="shared" si="314"/>
        <v>2015</v>
      </c>
    </row>
    <row r="3959" spans="1:21" ht="48" x14ac:dyDescent="0.2">
      <c r="A3959">
        <v>4027</v>
      </c>
      <c r="B3959" s="3" t="s">
        <v>4023</v>
      </c>
      <c r="C3959" s="3" t="s">
        <v>8132</v>
      </c>
      <c r="D3959" s="6">
        <v>3000</v>
      </c>
      <c r="E3959" s="8">
        <v>215</v>
      </c>
      <c r="F3959" t="s">
        <v>8220</v>
      </c>
      <c r="G3959" t="s">
        <v>8223</v>
      </c>
      <c r="H3959" t="s">
        <v>8245</v>
      </c>
      <c r="I3959">
        <v>1487811600</v>
      </c>
      <c r="J3959">
        <v>1486077481</v>
      </c>
      <c r="K3959" t="b">
        <v>0</v>
      </c>
      <c r="L3959">
        <v>7</v>
      </c>
      <c r="M3959" t="b">
        <v>0</v>
      </c>
      <c r="N3959" t="s">
        <v>8269</v>
      </c>
      <c r="O3959">
        <f t="shared" si="310"/>
        <v>7</v>
      </c>
      <c r="P3959">
        <f t="shared" si="311"/>
        <v>30.71</v>
      </c>
      <c r="Q3959" s="11" t="s">
        <v>8315</v>
      </c>
      <c r="R3959" t="s">
        <v>8316</v>
      </c>
      <c r="S3959" s="15">
        <f t="shared" si="312"/>
        <v>42768.97084490741</v>
      </c>
      <c r="T3959" s="15">
        <f t="shared" si="313"/>
        <v>42789.041666666672</v>
      </c>
      <c r="U3959">
        <f t="shared" si="314"/>
        <v>2017</v>
      </c>
    </row>
    <row r="3960" spans="1:21" ht="48" x14ac:dyDescent="0.2">
      <c r="A3960">
        <v>4028</v>
      </c>
      <c r="B3960" s="3" t="s">
        <v>4024</v>
      </c>
      <c r="C3960" s="3" t="s">
        <v>8133</v>
      </c>
      <c r="D3960" s="6">
        <v>2000</v>
      </c>
      <c r="E3960" s="8">
        <v>561</v>
      </c>
      <c r="F3960" t="s">
        <v>8220</v>
      </c>
      <c r="G3960" t="s">
        <v>8223</v>
      </c>
      <c r="H3960" t="s">
        <v>8245</v>
      </c>
      <c r="I3960">
        <v>1402007500</v>
      </c>
      <c r="J3960">
        <v>1399415500</v>
      </c>
      <c r="K3960" t="b">
        <v>0</v>
      </c>
      <c r="L3960">
        <v>11</v>
      </c>
      <c r="M3960" t="b">
        <v>0</v>
      </c>
      <c r="N3960" t="s">
        <v>8269</v>
      </c>
      <c r="O3960">
        <f t="shared" si="310"/>
        <v>28</v>
      </c>
      <c r="P3960">
        <f t="shared" si="311"/>
        <v>51</v>
      </c>
      <c r="Q3960" s="11" t="s">
        <v>8315</v>
      </c>
      <c r="R3960" t="s">
        <v>8316</v>
      </c>
      <c r="S3960" s="15">
        <f t="shared" si="312"/>
        <v>41765.938657407409</v>
      </c>
      <c r="T3960" s="15">
        <f t="shared" si="313"/>
        <v>41795.938657407409</v>
      </c>
      <c r="U3960">
        <f t="shared" si="314"/>
        <v>2014</v>
      </c>
    </row>
    <row r="3961" spans="1:21" ht="48" x14ac:dyDescent="0.2">
      <c r="A3961">
        <v>4029</v>
      </c>
      <c r="B3961" s="3" t="s">
        <v>4025</v>
      </c>
      <c r="C3961" s="3" t="s">
        <v>8134</v>
      </c>
      <c r="D3961" s="6">
        <v>20000</v>
      </c>
      <c r="E3961" s="8">
        <v>0</v>
      </c>
      <c r="F3961" t="s">
        <v>8220</v>
      </c>
      <c r="G3961" t="s">
        <v>8223</v>
      </c>
      <c r="H3961" t="s">
        <v>8245</v>
      </c>
      <c r="I3961">
        <v>1450053370</v>
      </c>
      <c r="J3961">
        <v>1447461370</v>
      </c>
      <c r="K3961" t="b">
        <v>0</v>
      </c>
      <c r="L3961">
        <v>0</v>
      </c>
      <c r="M3961" t="b">
        <v>0</v>
      </c>
      <c r="N3961" t="s">
        <v>8269</v>
      </c>
      <c r="O3961">
        <f t="shared" si="310"/>
        <v>0</v>
      </c>
      <c r="P3961">
        <f t="shared" si="311"/>
        <v>0</v>
      </c>
      <c r="Q3961" s="11" t="s">
        <v>8315</v>
      </c>
      <c r="R3961" t="s">
        <v>8316</v>
      </c>
      <c r="S3961" s="15">
        <f t="shared" si="312"/>
        <v>42322.025115740747</v>
      </c>
      <c r="T3961" s="15">
        <f t="shared" si="313"/>
        <v>42352.025115740747</v>
      </c>
      <c r="U3961">
        <f t="shared" si="314"/>
        <v>2015</v>
      </c>
    </row>
    <row r="3962" spans="1:21" ht="48" x14ac:dyDescent="0.2">
      <c r="A3962">
        <v>4030</v>
      </c>
      <c r="B3962" s="3" t="s">
        <v>4026</v>
      </c>
      <c r="C3962" s="3" t="s">
        <v>8135</v>
      </c>
      <c r="D3962" s="6">
        <v>2500</v>
      </c>
      <c r="E3962" s="8">
        <v>400</v>
      </c>
      <c r="F3962" t="s">
        <v>8220</v>
      </c>
      <c r="G3962" t="s">
        <v>8223</v>
      </c>
      <c r="H3962" t="s">
        <v>8245</v>
      </c>
      <c r="I3962">
        <v>1454525340</v>
      </c>
      <c r="J3962">
        <v>1452008599</v>
      </c>
      <c r="K3962" t="b">
        <v>0</v>
      </c>
      <c r="L3962">
        <v>6</v>
      </c>
      <c r="M3962" t="b">
        <v>0</v>
      </c>
      <c r="N3962" t="s">
        <v>8269</v>
      </c>
      <c r="O3962">
        <f t="shared" si="310"/>
        <v>16</v>
      </c>
      <c r="P3962">
        <f t="shared" si="311"/>
        <v>66.67</v>
      </c>
      <c r="Q3962" s="11" t="s">
        <v>8315</v>
      </c>
      <c r="R3962" t="s">
        <v>8316</v>
      </c>
      <c r="S3962" s="15">
        <f t="shared" si="312"/>
        <v>42374.655081018514</v>
      </c>
      <c r="T3962" s="15">
        <f t="shared" si="313"/>
        <v>42403.784027777772</v>
      </c>
      <c r="U3962">
        <f t="shared" si="314"/>
        <v>2016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11"/>
        <v>10.5</v>
      </c>
      <c r="Q3963" s="11" t="s">
        <v>8315</v>
      </c>
      <c r="R3963" t="s">
        <v>8316</v>
      </c>
      <c r="S3963" s="15">
        <f t="shared" si="312"/>
        <v>41745.891319444447</v>
      </c>
      <c r="T3963" s="15">
        <f t="shared" si="313"/>
        <v>41767.891319444447</v>
      </c>
      <c r="U3963">
        <f t="shared" si="314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11"/>
        <v>15</v>
      </c>
      <c r="Q3964" s="11" t="s">
        <v>8315</v>
      </c>
      <c r="R3964" t="s">
        <v>8316</v>
      </c>
      <c r="S3964" s="15">
        <f t="shared" si="312"/>
        <v>42311.621458333335</v>
      </c>
      <c r="T3964" s="15">
        <f t="shared" si="313"/>
        <v>42336.621458333335</v>
      </c>
      <c r="U3964">
        <f t="shared" si="314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>
        <f t="shared" si="311"/>
        <v>0</v>
      </c>
      <c r="Q3965" s="11" t="s">
        <v>8315</v>
      </c>
      <c r="R3965" t="s">
        <v>8316</v>
      </c>
      <c r="S3965" s="15">
        <f t="shared" si="312"/>
        <v>42296.154131944444</v>
      </c>
      <c r="T3965" s="15">
        <f t="shared" si="313"/>
        <v>42326.195798611108</v>
      </c>
      <c r="U3965">
        <f t="shared" si="314"/>
        <v>2015</v>
      </c>
    </row>
    <row r="3966" spans="1:21" ht="48" x14ac:dyDescent="0.2">
      <c r="A3966">
        <v>4031</v>
      </c>
      <c r="B3966" s="3" t="s">
        <v>4027</v>
      </c>
      <c r="C3966" s="3" t="s">
        <v>8136</v>
      </c>
      <c r="D3966" s="6">
        <v>5000</v>
      </c>
      <c r="E3966" s="8">
        <v>0</v>
      </c>
      <c r="F3966" t="s">
        <v>8220</v>
      </c>
      <c r="G3966" t="s">
        <v>8223</v>
      </c>
      <c r="H3966" t="s">
        <v>8245</v>
      </c>
      <c r="I3966">
        <v>1418914964</v>
      </c>
      <c r="J3966">
        <v>1414591364</v>
      </c>
      <c r="K3966" t="b">
        <v>0</v>
      </c>
      <c r="L3966">
        <v>0</v>
      </c>
      <c r="M3966" t="b">
        <v>0</v>
      </c>
      <c r="N3966" t="s">
        <v>8269</v>
      </c>
      <c r="O3966">
        <f t="shared" si="310"/>
        <v>0</v>
      </c>
      <c r="P3966">
        <f t="shared" si="311"/>
        <v>0</v>
      </c>
      <c r="Q3966" s="11" t="s">
        <v>8315</v>
      </c>
      <c r="R3966" t="s">
        <v>8316</v>
      </c>
      <c r="S3966" s="15">
        <f t="shared" si="312"/>
        <v>41941.585231481484</v>
      </c>
      <c r="T3966" s="15">
        <f t="shared" si="313"/>
        <v>41991.626898148148</v>
      </c>
      <c r="U3966">
        <f t="shared" si="314"/>
        <v>2014</v>
      </c>
    </row>
    <row r="3967" spans="1:21" ht="48" x14ac:dyDescent="0.2">
      <c r="A3967">
        <v>4032</v>
      </c>
      <c r="B3967" s="3" t="s">
        <v>4028</v>
      </c>
      <c r="C3967" s="3" t="s">
        <v>8137</v>
      </c>
      <c r="D3967" s="6">
        <v>6048</v>
      </c>
      <c r="E3967" s="8">
        <v>413</v>
      </c>
      <c r="F3967" t="s">
        <v>8220</v>
      </c>
      <c r="G3967" t="s">
        <v>8223</v>
      </c>
      <c r="H3967" t="s">
        <v>8245</v>
      </c>
      <c r="I3967">
        <v>1450211116</v>
      </c>
      <c r="J3967">
        <v>1445023516</v>
      </c>
      <c r="K3967" t="b">
        <v>0</v>
      </c>
      <c r="L3967">
        <v>7</v>
      </c>
      <c r="M3967" t="b">
        <v>0</v>
      </c>
      <c r="N3967" t="s">
        <v>8269</v>
      </c>
      <c r="O3967">
        <f t="shared" si="310"/>
        <v>7</v>
      </c>
      <c r="P3967">
        <f t="shared" si="311"/>
        <v>59</v>
      </c>
      <c r="Q3967" s="11" t="s">
        <v>8315</v>
      </c>
      <c r="R3967" t="s">
        <v>8316</v>
      </c>
      <c r="S3967" s="15">
        <f t="shared" si="312"/>
        <v>42293.809212962966</v>
      </c>
      <c r="T3967" s="15">
        <f t="shared" si="313"/>
        <v>42353.85087962963</v>
      </c>
      <c r="U3967">
        <f t="shared" si="314"/>
        <v>2015</v>
      </c>
    </row>
    <row r="3968" spans="1:21" ht="48" x14ac:dyDescent="0.2">
      <c r="A3968">
        <v>4034</v>
      </c>
      <c r="B3968" s="3" t="s">
        <v>4030</v>
      </c>
      <c r="C3968" s="3" t="s">
        <v>8139</v>
      </c>
      <c r="D3968" s="6">
        <v>13500</v>
      </c>
      <c r="E3968" s="8">
        <v>200</v>
      </c>
      <c r="F3968" t="s">
        <v>8220</v>
      </c>
      <c r="G3968" t="s">
        <v>8223</v>
      </c>
      <c r="H3968" t="s">
        <v>8245</v>
      </c>
      <c r="I3968">
        <v>1428097450</v>
      </c>
      <c r="J3968">
        <v>1425509050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11"/>
        <v>100</v>
      </c>
      <c r="Q3968" s="11" t="s">
        <v>8315</v>
      </c>
      <c r="R3968" t="s">
        <v>8316</v>
      </c>
      <c r="S3968" s="15">
        <f t="shared" si="312"/>
        <v>42067.947337962964</v>
      </c>
      <c r="T3968" s="15">
        <f t="shared" si="313"/>
        <v>42097.905671296292</v>
      </c>
      <c r="U3968">
        <f t="shared" si="314"/>
        <v>2015</v>
      </c>
    </row>
    <row r="3969" spans="1:21" ht="32" x14ac:dyDescent="0.2">
      <c r="A3969">
        <v>4035</v>
      </c>
      <c r="B3969" s="3" t="s">
        <v>4031</v>
      </c>
      <c r="C3969" s="3" t="s">
        <v>8140</v>
      </c>
      <c r="D3969" s="6">
        <v>10000</v>
      </c>
      <c r="E3969" s="8">
        <v>3685</v>
      </c>
      <c r="F3969" t="s">
        <v>8220</v>
      </c>
      <c r="G3969" t="s">
        <v>8223</v>
      </c>
      <c r="H3969" t="s">
        <v>8245</v>
      </c>
      <c r="I3969">
        <v>1413925887</v>
      </c>
      <c r="J3969">
        <v>1411333887</v>
      </c>
      <c r="K3969" t="b">
        <v>0</v>
      </c>
      <c r="L3969">
        <v>25</v>
      </c>
      <c r="M3969" t="b">
        <v>0</v>
      </c>
      <c r="N3969" t="s">
        <v>8269</v>
      </c>
      <c r="O3969">
        <f t="shared" si="310"/>
        <v>37</v>
      </c>
      <c r="P3969">
        <f t="shared" si="311"/>
        <v>147.4</v>
      </c>
      <c r="Q3969" s="11" t="s">
        <v>8315</v>
      </c>
      <c r="R3969" t="s">
        <v>8316</v>
      </c>
      <c r="S3969" s="15">
        <f t="shared" si="312"/>
        <v>41903.882951388885</v>
      </c>
      <c r="T3969" s="15">
        <f t="shared" si="313"/>
        <v>41933.882951388885</v>
      </c>
      <c r="U3969">
        <f t="shared" si="314"/>
        <v>2014</v>
      </c>
    </row>
    <row r="3970" spans="1:21" ht="48" x14ac:dyDescent="0.2">
      <c r="A3970">
        <v>4036</v>
      </c>
      <c r="B3970" s="3" t="s">
        <v>4032</v>
      </c>
      <c r="C3970" s="3" t="s">
        <v>7438</v>
      </c>
      <c r="D3970" s="6">
        <v>6000</v>
      </c>
      <c r="E3970" s="8">
        <v>2823</v>
      </c>
      <c r="F3970" t="s">
        <v>8220</v>
      </c>
      <c r="G3970" t="s">
        <v>8223</v>
      </c>
      <c r="H3970" t="s">
        <v>8245</v>
      </c>
      <c r="I3970">
        <v>1404253800</v>
      </c>
      <c r="J3970">
        <v>1402784964</v>
      </c>
      <c r="K3970" t="b">
        <v>0</v>
      </c>
      <c r="L3970">
        <v>17</v>
      </c>
      <c r="M3970" t="b">
        <v>0</v>
      </c>
      <c r="N3970" t="s">
        <v>8269</v>
      </c>
      <c r="O3970">
        <f t="shared" si="310"/>
        <v>47</v>
      </c>
      <c r="P3970">
        <f t="shared" si="311"/>
        <v>166.06</v>
      </c>
      <c r="Q3970" s="11" t="s">
        <v>8315</v>
      </c>
      <c r="R3970" t="s">
        <v>8316</v>
      </c>
      <c r="S3970" s="15">
        <f t="shared" si="312"/>
        <v>41804.937083333331</v>
      </c>
      <c r="T3970" s="15">
        <f t="shared" si="313"/>
        <v>41821.9375</v>
      </c>
      <c r="U3970">
        <f t="shared" si="314"/>
        <v>2014</v>
      </c>
    </row>
    <row r="3971" spans="1:21" ht="48" x14ac:dyDescent="0.2">
      <c r="A3971">
        <v>4037</v>
      </c>
      <c r="B3971" s="3" t="s">
        <v>4033</v>
      </c>
      <c r="C3971" s="3" t="s">
        <v>8141</v>
      </c>
      <c r="D3971" s="6">
        <v>700</v>
      </c>
      <c r="E3971" s="8">
        <v>80</v>
      </c>
      <c r="F3971" t="s">
        <v>8220</v>
      </c>
      <c r="G3971" t="s">
        <v>8223</v>
      </c>
      <c r="H3971" t="s">
        <v>8245</v>
      </c>
      <c r="I3971">
        <v>1464099900</v>
      </c>
      <c r="J3971">
        <v>1462585315</v>
      </c>
      <c r="K3971" t="b">
        <v>0</v>
      </c>
      <c r="L3971">
        <v>2</v>
      </c>
      <c r="M3971" t="b">
        <v>0</v>
      </c>
      <c r="N3971" t="s">
        <v>8269</v>
      </c>
      <c r="O3971">
        <f t="shared" si="310"/>
        <v>11</v>
      </c>
      <c r="P3971">
        <f t="shared" si="311"/>
        <v>40</v>
      </c>
      <c r="Q3971" s="11" t="s">
        <v>8315</v>
      </c>
      <c r="R3971" t="s">
        <v>8316</v>
      </c>
      <c r="S3971" s="15">
        <f t="shared" si="312"/>
        <v>42497.070775462969</v>
      </c>
      <c r="T3971" s="15">
        <f t="shared" si="313"/>
        <v>42514.600694444445</v>
      </c>
      <c r="U3971">
        <f t="shared" si="314"/>
        <v>2016</v>
      </c>
    </row>
    <row r="3972" spans="1:21" ht="48" x14ac:dyDescent="0.2">
      <c r="A3972">
        <v>4038</v>
      </c>
      <c r="B3972" s="3" t="s">
        <v>4034</v>
      </c>
      <c r="C3972" s="3" t="s">
        <v>8142</v>
      </c>
      <c r="D3972" s="6">
        <v>2500</v>
      </c>
      <c r="E3972" s="8">
        <v>301</v>
      </c>
      <c r="F3972" t="s">
        <v>8220</v>
      </c>
      <c r="G3972" t="s">
        <v>8223</v>
      </c>
      <c r="H3972" t="s">
        <v>8245</v>
      </c>
      <c r="I3972">
        <v>1413573010</v>
      </c>
      <c r="J3972">
        <v>1408389010</v>
      </c>
      <c r="K3972" t="b">
        <v>0</v>
      </c>
      <c r="L3972">
        <v>4</v>
      </c>
      <c r="M3972" t="b">
        <v>0</v>
      </c>
      <c r="N3972" t="s">
        <v>8269</v>
      </c>
      <c r="O3972">
        <f t="shared" si="310"/>
        <v>12</v>
      </c>
      <c r="P3972">
        <f t="shared" si="311"/>
        <v>75.25</v>
      </c>
      <c r="Q3972" s="11" t="s">
        <v>8315</v>
      </c>
      <c r="R3972" t="s">
        <v>8316</v>
      </c>
      <c r="S3972" s="15">
        <f t="shared" si="312"/>
        <v>41869.798726851855</v>
      </c>
      <c r="T3972" s="15">
        <f t="shared" si="313"/>
        <v>41929.798726851855</v>
      </c>
      <c r="U3972">
        <f t="shared" si="314"/>
        <v>2014</v>
      </c>
    </row>
    <row r="3973" spans="1:21" ht="32" x14ac:dyDescent="0.2">
      <c r="A3973">
        <v>4039</v>
      </c>
      <c r="B3973" s="3" t="s">
        <v>4035</v>
      </c>
      <c r="C3973" s="3" t="s">
        <v>8143</v>
      </c>
      <c r="D3973" s="6">
        <v>500</v>
      </c>
      <c r="E3973" s="8">
        <v>300</v>
      </c>
      <c r="F3973" t="s">
        <v>8220</v>
      </c>
      <c r="G3973" t="s">
        <v>8223</v>
      </c>
      <c r="H3973" t="s">
        <v>8245</v>
      </c>
      <c r="I3973">
        <v>1448949540</v>
      </c>
      <c r="J3973">
        <v>1446048367</v>
      </c>
      <c r="K3973" t="b">
        <v>0</v>
      </c>
      <c r="L3973">
        <v>5</v>
      </c>
      <c r="M3973" t="b">
        <v>0</v>
      </c>
      <c r="N3973" t="s">
        <v>8269</v>
      </c>
      <c r="O3973">
        <f t="shared" si="310"/>
        <v>60</v>
      </c>
      <c r="P3973">
        <f t="shared" si="311"/>
        <v>60</v>
      </c>
      <c r="Q3973" s="11" t="s">
        <v>8315</v>
      </c>
      <c r="R3973" t="s">
        <v>8316</v>
      </c>
      <c r="S3973" s="15">
        <f t="shared" si="312"/>
        <v>42305.670914351853</v>
      </c>
      <c r="T3973" s="15">
        <f t="shared" si="313"/>
        <v>42339.249305555553</v>
      </c>
      <c r="U3973">
        <f t="shared" si="314"/>
        <v>2015</v>
      </c>
    </row>
    <row r="3974" spans="1:21" ht="48" x14ac:dyDescent="0.2">
      <c r="A3974">
        <v>4040</v>
      </c>
      <c r="B3974" s="3" t="s">
        <v>4036</v>
      </c>
      <c r="C3974" s="3" t="s">
        <v>8144</v>
      </c>
      <c r="D3974" s="6">
        <v>8000</v>
      </c>
      <c r="E3974" s="8">
        <v>2500</v>
      </c>
      <c r="F3974" t="s">
        <v>8220</v>
      </c>
      <c r="G3974" t="s">
        <v>8223</v>
      </c>
      <c r="H3974" t="s">
        <v>8245</v>
      </c>
      <c r="I3974">
        <v>1437188400</v>
      </c>
      <c r="J3974">
        <v>1432100004</v>
      </c>
      <c r="K3974" t="b">
        <v>0</v>
      </c>
      <c r="L3974">
        <v>2</v>
      </c>
      <c r="M3974" t="b">
        <v>0</v>
      </c>
      <c r="N3974" t="s">
        <v>8269</v>
      </c>
      <c r="O3974">
        <f t="shared" si="310"/>
        <v>31</v>
      </c>
      <c r="P3974">
        <f t="shared" si="311"/>
        <v>1250</v>
      </c>
      <c r="Q3974" s="11" t="s">
        <v>8315</v>
      </c>
      <c r="R3974" t="s">
        <v>8316</v>
      </c>
      <c r="S3974" s="15">
        <f t="shared" si="312"/>
        <v>42144.231527777782</v>
      </c>
      <c r="T3974" s="15">
        <f t="shared" si="313"/>
        <v>42203.125</v>
      </c>
      <c r="U3974">
        <f t="shared" si="314"/>
        <v>2015</v>
      </c>
    </row>
    <row r="3975" spans="1:21" ht="48" x14ac:dyDescent="0.2">
      <c r="A3975">
        <v>4042</v>
      </c>
      <c r="B3975" s="3" t="s">
        <v>4038</v>
      </c>
      <c r="C3975" s="3" t="s">
        <v>8146</v>
      </c>
      <c r="D3975" s="6">
        <v>10000</v>
      </c>
      <c r="E3975" s="8">
        <v>21</v>
      </c>
      <c r="F3975" t="s">
        <v>8220</v>
      </c>
      <c r="G3975" t="s">
        <v>8223</v>
      </c>
      <c r="H3975" t="s">
        <v>8245</v>
      </c>
      <c r="I3975">
        <v>1421781360</v>
      </c>
      <c r="J3975">
        <v>1419213664</v>
      </c>
      <c r="K3975" t="b">
        <v>0</v>
      </c>
      <c r="L3975">
        <v>3</v>
      </c>
      <c r="M3975" t="b">
        <v>0</v>
      </c>
      <c r="N3975" t="s">
        <v>8269</v>
      </c>
      <c r="O3975">
        <f t="shared" si="310"/>
        <v>0</v>
      </c>
      <c r="P3975">
        <f t="shared" si="311"/>
        <v>7</v>
      </c>
      <c r="Q3975" s="11" t="s">
        <v>8315</v>
      </c>
      <c r="R3975" t="s">
        <v>8316</v>
      </c>
      <c r="S3975" s="15">
        <f t="shared" si="312"/>
        <v>41995.084074074075</v>
      </c>
      <c r="T3975" s="15">
        <f t="shared" si="313"/>
        <v>42024.802777777775</v>
      </c>
      <c r="U3975">
        <f t="shared" si="314"/>
        <v>2014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4044</v>
      </c>
      <c r="B3977" s="3" t="s">
        <v>4040</v>
      </c>
      <c r="C3977" s="3" t="s">
        <v>8148</v>
      </c>
      <c r="D3977" s="6">
        <v>600</v>
      </c>
      <c r="E3977" s="8">
        <v>225</v>
      </c>
      <c r="F3977" t="s">
        <v>8220</v>
      </c>
      <c r="G3977" t="s">
        <v>8223</v>
      </c>
      <c r="H3977" t="s">
        <v>8245</v>
      </c>
      <c r="I3977">
        <v>1428642000</v>
      </c>
      <c r="J3977">
        <v>1426050982</v>
      </c>
      <c r="K3977" t="b">
        <v>0</v>
      </c>
      <c r="L3977">
        <v>4</v>
      </c>
      <c r="M3977" t="b">
        <v>0</v>
      </c>
      <c r="N3977" t="s">
        <v>8269</v>
      </c>
      <c r="O3977">
        <f t="shared" si="310"/>
        <v>38</v>
      </c>
      <c r="P3977">
        <f t="shared" si="311"/>
        <v>56.25</v>
      </c>
      <c r="Q3977" s="11" t="s">
        <v>8315</v>
      </c>
      <c r="R3977" t="s">
        <v>8316</v>
      </c>
      <c r="S3977" s="15">
        <f t="shared" si="312"/>
        <v>42074.219699074078</v>
      </c>
      <c r="T3977" s="15">
        <f t="shared" si="313"/>
        <v>42104.208333333328</v>
      </c>
      <c r="U3977">
        <f t="shared" si="314"/>
        <v>2015</v>
      </c>
    </row>
    <row r="3978" spans="1:21" ht="48" x14ac:dyDescent="0.2">
      <c r="A3978">
        <v>4046</v>
      </c>
      <c r="B3978" s="3" t="s">
        <v>4042</v>
      </c>
      <c r="C3978" s="3" t="s">
        <v>8150</v>
      </c>
      <c r="D3978" s="6">
        <v>5600</v>
      </c>
      <c r="E3978" s="8">
        <v>460</v>
      </c>
      <c r="F3978" t="s">
        <v>8220</v>
      </c>
      <c r="G3978" t="s">
        <v>8223</v>
      </c>
      <c r="H3978" t="s">
        <v>8245</v>
      </c>
      <c r="I3978">
        <v>1413992210</v>
      </c>
      <c r="J3978">
        <v>1411400210</v>
      </c>
      <c r="K3978" t="b">
        <v>0</v>
      </c>
      <c r="L3978">
        <v>12</v>
      </c>
      <c r="M3978" t="b">
        <v>0</v>
      </c>
      <c r="N3978" t="s">
        <v>8269</v>
      </c>
      <c r="O3978">
        <f t="shared" si="310"/>
        <v>8</v>
      </c>
      <c r="P3978">
        <f t="shared" si="311"/>
        <v>38.33</v>
      </c>
      <c r="Q3978" s="11" t="s">
        <v>8315</v>
      </c>
      <c r="R3978" t="s">
        <v>8316</v>
      </c>
      <c r="S3978" s="15">
        <f t="shared" si="312"/>
        <v>41904.650578703702</v>
      </c>
      <c r="T3978" s="15">
        <f t="shared" si="313"/>
        <v>41934.650578703702</v>
      </c>
      <c r="U3978">
        <f t="shared" si="314"/>
        <v>2014</v>
      </c>
    </row>
    <row r="3979" spans="1:21" ht="48" x14ac:dyDescent="0.2">
      <c r="A3979">
        <v>4047</v>
      </c>
      <c r="B3979" s="3" t="s">
        <v>4043</v>
      </c>
      <c r="C3979" s="3" t="s">
        <v>8151</v>
      </c>
      <c r="D3979" s="6">
        <v>5000</v>
      </c>
      <c r="E3979" s="8">
        <v>110</v>
      </c>
      <c r="F3979" t="s">
        <v>8220</v>
      </c>
      <c r="G3979" t="s">
        <v>8223</v>
      </c>
      <c r="H3979" t="s">
        <v>8245</v>
      </c>
      <c r="I3979">
        <v>1420938000</v>
      </c>
      <c r="J3979">
        <v>1418862743</v>
      </c>
      <c r="K3979" t="b">
        <v>0</v>
      </c>
      <c r="L3979">
        <v>4</v>
      </c>
      <c r="M3979" t="b">
        <v>0</v>
      </c>
      <c r="N3979" t="s">
        <v>8269</v>
      </c>
      <c r="O3979">
        <f t="shared" si="310"/>
        <v>2</v>
      </c>
      <c r="P3979">
        <f t="shared" si="311"/>
        <v>27.5</v>
      </c>
      <c r="Q3979" s="11" t="s">
        <v>8315</v>
      </c>
      <c r="R3979" t="s">
        <v>8316</v>
      </c>
      <c r="S3979" s="15">
        <f t="shared" si="312"/>
        <v>41991.022488425922</v>
      </c>
      <c r="T3979" s="15">
        <f t="shared" si="313"/>
        <v>42015.041666666672</v>
      </c>
      <c r="U3979">
        <f t="shared" si="314"/>
        <v>2014</v>
      </c>
    </row>
    <row r="3980" spans="1:21" ht="48" x14ac:dyDescent="0.2">
      <c r="A3980">
        <v>4049</v>
      </c>
      <c r="B3980" s="3" t="s">
        <v>4045</v>
      </c>
      <c r="C3980" s="3" t="s">
        <v>8153</v>
      </c>
      <c r="D3980" s="6">
        <v>20000</v>
      </c>
      <c r="E3980" s="8">
        <v>16</v>
      </c>
      <c r="F3980" t="s">
        <v>8220</v>
      </c>
      <c r="G3980" t="s">
        <v>8223</v>
      </c>
      <c r="H3980" t="s">
        <v>8245</v>
      </c>
      <c r="I3980">
        <v>1436914815</v>
      </c>
      <c r="J3980">
        <v>1434322815</v>
      </c>
      <c r="K3980" t="b">
        <v>0</v>
      </c>
      <c r="L3980">
        <v>1</v>
      </c>
      <c r="M3980" t="b">
        <v>0</v>
      </c>
      <c r="N3980" t="s">
        <v>8269</v>
      </c>
      <c r="O3980">
        <f t="shared" si="310"/>
        <v>0</v>
      </c>
      <c r="P3980">
        <f t="shared" si="311"/>
        <v>16</v>
      </c>
      <c r="Q3980" s="11" t="s">
        <v>8315</v>
      </c>
      <c r="R3980" t="s">
        <v>8316</v>
      </c>
      <c r="S3980" s="15">
        <f t="shared" si="312"/>
        <v>42169.958506944444</v>
      </c>
      <c r="T3980" s="15">
        <f t="shared" si="313"/>
        <v>42199.958506944444</v>
      </c>
      <c r="U3980">
        <f t="shared" si="314"/>
        <v>2015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4050</v>
      </c>
      <c r="B3982" s="3" t="s">
        <v>4046</v>
      </c>
      <c r="C3982" s="3" t="s">
        <v>8154</v>
      </c>
      <c r="D3982" s="6">
        <v>1500</v>
      </c>
      <c r="E3982" s="8">
        <v>1</v>
      </c>
      <c r="F3982" t="s">
        <v>8220</v>
      </c>
      <c r="G3982" t="s">
        <v>8223</v>
      </c>
      <c r="H3982" t="s">
        <v>8245</v>
      </c>
      <c r="I3982">
        <v>1414077391</v>
      </c>
      <c r="J3982">
        <v>1411485391</v>
      </c>
      <c r="K3982" t="b">
        <v>0</v>
      </c>
      <c r="L3982">
        <v>1</v>
      </c>
      <c r="M3982" t="b">
        <v>0</v>
      </c>
      <c r="N3982" t="s">
        <v>8269</v>
      </c>
      <c r="O3982">
        <f t="shared" si="310"/>
        <v>0</v>
      </c>
      <c r="P3982">
        <f t="shared" si="311"/>
        <v>1</v>
      </c>
      <c r="Q3982" s="11" t="s">
        <v>8315</v>
      </c>
      <c r="R3982" t="s">
        <v>8316</v>
      </c>
      <c r="S3982" s="15">
        <f t="shared" si="312"/>
        <v>41905.636469907404</v>
      </c>
      <c r="T3982" s="15">
        <f t="shared" si="313"/>
        <v>41935.636469907404</v>
      </c>
      <c r="U3982">
        <f t="shared" si="314"/>
        <v>2014</v>
      </c>
    </row>
    <row r="3983" spans="1:21" ht="48" x14ac:dyDescent="0.2">
      <c r="A3983">
        <v>4051</v>
      </c>
      <c r="B3983" s="3" t="s">
        <v>4047</v>
      </c>
      <c r="C3983" s="3" t="s">
        <v>8155</v>
      </c>
      <c r="D3983" s="6">
        <v>500</v>
      </c>
      <c r="E3983" s="8">
        <v>0</v>
      </c>
      <c r="F3983" t="s">
        <v>8220</v>
      </c>
      <c r="G3983" t="s">
        <v>8223</v>
      </c>
      <c r="H3983" t="s">
        <v>8245</v>
      </c>
      <c r="I3983">
        <v>1399618380</v>
      </c>
      <c r="J3983">
        <v>1399058797</v>
      </c>
      <c r="K3983" t="b">
        <v>0</v>
      </c>
      <c r="L3983">
        <v>0</v>
      </c>
      <c r="M3983" t="b">
        <v>0</v>
      </c>
      <c r="N3983" t="s">
        <v>8269</v>
      </c>
      <c r="O3983">
        <f t="shared" si="310"/>
        <v>0</v>
      </c>
      <c r="P3983">
        <f t="shared" si="311"/>
        <v>0</v>
      </c>
      <c r="Q3983" s="11" t="s">
        <v>8315</v>
      </c>
      <c r="R3983" t="s">
        <v>8316</v>
      </c>
      <c r="S3983" s="15">
        <f t="shared" si="312"/>
        <v>41761.810150462967</v>
      </c>
      <c r="T3983" s="15">
        <f t="shared" si="313"/>
        <v>41768.286805555559</v>
      </c>
      <c r="U3983">
        <f t="shared" si="314"/>
        <v>2014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4" x14ac:dyDescent="0.2">
      <c r="A3985">
        <v>4052</v>
      </c>
      <c r="B3985" s="3" t="s">
        <v>4048</v>
      </c>
      <c r="C3985" s="3" t="s">
        <v>8156</v>
      </c>
      <c r="D3985" s="6">
        <v>3000</v>
      </c>
      <c r="E3985" s="8">
        <v>1126</v>
      </c>
      <c r="F3985" t="s">
        <v>8220</v>
      </c>
      <c r="G3985" t="s">
        <v>8223</v>
      </c>
      <c r="H3985" t="s">
        <v>8245</v>
      </c>
      <c r="I3985">
        <v>1413234316</v>
      </c>
      <c r="J3985">
        <v>1408050316</v>
      </c>
      <c r="K3985" t="b">
        <v>0</v>
      </c>
      <c r="L3985">
        <v>13</v>
      </c>
      <c r="M3985" t="b">
        <v>0</v>
      </c>
      <c r="N3985" t="s">
        <v>8269</v>
      </c>
      <c r="O3985">
        <f t="shared" si="310"/>
        <v>38</v>
      </c>
      <c r="P3985">
        <f t="shared" si="311"/>
        <v>86.62</v>
      </c>
      <c r="Q3985" s="11" t="s">
        <v>8315</v>
      </c>
      <c r="R3985" t="s">
        <v>8316</v>
      </c>
      <c r="S3985" s="15">
        <f t="shared" si="312"/>
        <v>41865.878657407404</v>
      </c>
      <c r="T3985" s="15">
        <f t="shared" si="313"/>
        <v>41925.878657407404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4054</v>
      </c>
      <c r="B3987" s="3" t="s">
        <v>4050</v>
      </c>
      <c r="C3987" s="3" t="s">
        <v>8158</v>
      </c>
      <c r="D3987" s="6">
        <v>8880</v>
      </c>
      <c r="E3987" s="8">
        <v>0</v>
      </c>
      <c r="F3987" t="s">
        <v>8220</v>
      </c>
      <c r="G3987" t="s">
        <v>8223</v>
      </c>
      <c r="H3987" t="s">
        <v>8245</v>
      </c>
      <c r="I3987">
        <v>1475294400</v>
      </c>
      <c r="J3987">
        <v>1472674285</v>
      </c>
      <c r="K3987" t="b">
        <v>0</v>
      </c>
      <c r="L3987">
        <v>0</v>
      </c>
      <c r="M3987" t="b">
        <v>0</v>
      </c>
      <c r="N3987" t="s">
        <v>8269</v>
      </c>
      <c r="O3987">
        <f t="shared" si="310"/>
        <v>0</v>
      </c>
      <c r="P3987">
        <f t="shared" si="311"/>
        <v>0</v>
      </c>
      <c r="Q3987" s="11" t="s">
        <v>8315</v>
      </c>
      <c r="R3987" t="s">
        <v>8316</v>
      </c>
      <c r="S3987" s="15">
        <f t="shared" si="312"/>
        <v>42613.841261574074</v>
      </c>
      <c r="T3987" s="15">
        <f t="shared" si="313"/>
        <v>42644.166666666672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48" x14ac:dyDescent="0.2">
      <c r="A3990">
        <v>4056</v>
      </c>
      <c r="B3990" s="3" t="s">
        <v>4052</v>
      </c>
      <c r="C3990" s="3" t="s">
        <v>8160</v>
      </c>
      <c r="D3990" s="6">
        <v>1500</v>
      </c>
      <c r="E3990" s="8">
        <v>795</v>
      </c>
      <c r="F3990" t="s">
        <v>8220</v>
      </c>
      <c r="G3990" t="s">
        <v>8223</v>
      </c>
      <c r="H3990" t="s">
        <v>8245</v>
      </c>
      <c r="I3990">
        <v>1467575940</v>
      </c>
      <c r="J3990">
        <v>1465856639</v>
      </c>
      <c r="K3990" t="b">
        <v>0</v>
      </c>
      <c r="L3990">
        <v>9</v>
      </c>
      <c r="M3990" t="b">
        <v>0</v>
      </c>
      <c r="N3990" t="s">
        <v>8269</v>
      </c>
      <c r="O3990">
        <f t="shared" si="310"/>
        <v>53</v>
      </c>
      <c r="P3990">
        <f t="shared" si="311"/>
        <v>88.33</v>
      </c>
      <c r="Q3990" s="11" t="s">
        <v>8315</v>
      </c>
      <c r="R3990" t="s">
        <v>8316</v>
      </c>
      <c r="S3990" s="15">
        <f t="shared" si="312"/>
        <v>42534.933321759265</v>
      </c>
      <c r="T3990" s="15">
        <f t="shared" si="313"/>
        <v>42554.832638888889</v>
      </c>
      <c r="U3990">
        <f t="shared" si="314"/>
        <v>2016</v>
      </c>
    </row>
    <row r="3991" spans="1:21" ht="48" x14ac:dyDescent="0.2">
      <c r="A3991">
        <v>4058</v>
      </c>
      <c r="B3991" s="3" t="s">
        <v>4054</v>
      </c>
      <c r="C3991" s="3" t="s">
        <v>8162</v>
      </c>
      <c r="D3991" s="6">
        <v>3750</v>
      </c>
      <c r="E3991" s="8">
        <v>95</v>
      </c>
      <c r="F3991" t="s">
        <v>8220</v>
      </c>
      <c r="G3991" t="s">
        <v>8223</v>
      </c>
      <c r="H3991" t="s">
        <v>8245</v>
      </c>
      <c r="I3991">
        <v>1459483140</v>
      </c>
      <c r="J3991">
        <v>1458178044</v>
      </c>
      <c r="K3991" t="b">
        <v>0</v>
      </c>
      <c r="L3991">
        <v>4</v>
      </c>
      <c r="M3991" t="b">
        <v>0</v>
      </c>
      <c r="N3991" t="s">
        <v>8269</v>
      </c>
      <c r="O3991">
        <f t="shared" si="310"/>
        <v>3</v>
      </c>
      <c r="P3991">
        <f t="shared" si="311"/>
        <v>23.75</v>
      </c>
      <c r="Q3991" s="11" t="s">
        <v>8315</v>
      </c>
      <c r="R3991" t="s">
        <v>8316</v>
      </c>
      <c r="S3991" s="15">
        <f t="shared" si="312"/>
        <v>42446.060694444444</v>
      </c>
      <c r="T3991" s="15">
        <f t="shared" si="313"/>
        <v>42461.165972222225</v>
      </c>
      <c r="U3991">
        <f t="shared" si="314"/>
        <v>2016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4061</v>
      </c>
      <c r="B3993" s="3" t="s">
        <v>4057</v>
      </c>
      <c r="C3993" s="3" t="s">
        <v>8165</v>
      </c>
      <c r="D3993" s="6">
        <v>525</v>
      </c>
      <c r="E3993" s="8">
        <v>0</v>
      </c>
      <c r="F3993" t="s">
        <v>8220</v>
      </c>
      <c r="G3993" t="s">
        <v>8223</v>
      </c>
      <c r="H3993" t="s">
        <v>8245</v>
      </c>
      <c r="I3993">
        <v>1461205423</v>
      </c>
      <c r="J3993">
        <v>1456025023</v>
      </c>
      <c r="K3993" t="b">
        <v>0</v>
      </c>
      <c r="L3993">
        <v>0</v>
      </c>
      <c r="M3993" t="b">
        <v>0</v>
      </c>
      <c r="N3993" t="s">
        <v>8269</v>
      </c>
      <c r="O3993">
        <f t="shared" si="310"/>
        <v>0</v>
      </c>
      <c r="P3993">
        <f t="shared" si="311"/>
        <v>0</v>
      </c>
      <c r="Q3993" s="11" t="s">
        <v>8315</v>
      </c>
      <c r="R3993" t="s">
        <v>8316</v>
      </c>
      <c r="S3993" s="15">
        <f t="shared" si="312"/>
        <v>42421.141469907408</v>
      </c>
      <c r="T3993" s="15">
        <f t="shared" si="313"/>
        <v>42481.099803240737</v>
      </c>
      <c r="U3993">
        <f t="shared" si="314"/>
        <v>2016</v>
      </c>
    </row>
    <row r="3994" spans="1:21" ht="48" x14ac:dyDescent="0.2">
      <c r="A3994">
        <v>4062</v>
      </c>
      <c r="B3994" s="3" t="s">
        <v>4058</v>
      </c>
      <c r="C3994" s="3" t="s">
        <v>8166</v>
      </c>
      <c r="D3994" s="6">
        <v>20000</v>
      </c>
      <c r="E3994" s="8">
        <v>490</v>
      </c>
      <c r="F3994" t="s">
        <v>8220</v>
      </c>
      <c r="G3994" t="s">
        <v>8223</v>
      </c>
      <c r="H3994" t="s">
        <v>8245</v>
      </c>
      <c r="I3994">
        <v>1467481468</v>
      </c>
      <c r="J3994">
        <v>1464889468</v>
      </c>
      <c r="K3994" t="b">
        <v>0</v>
      </c>
      <c r="L3994">
        <v>3</v>
      </c>
      <c r="M3994" t="b">
        <v>0</v>
      </c>
      <c r="N3994" t="s">
        <v>8269</v>
      </c>
      <c r="O3994">
        <f t="shared" si="310"/>
        <v>2</v>
      </c>
      <c r="P3994">
        <f t="shared" si="311"/>
        <v>163.33000000000001</v>
      </c>
      <c r="Q3994" s="11" t="s">
        <v>8315</v>
      </c>
      <c r="R3994" t="s">
        <v>8316</v>
      </c>
      <c r="S3994" s="15">
        <f t="shared" si="312"/>
        <v>42523.739212962959</v>
      </c>
      <c r="T3994" s="15">
        <f t="shared" si="313"/>
        <v>42553.739212962959</v>
      </c>
      <c r="U3994">
        <f t="shared" si="314"/>
        <v>2016</v>
      </c>
    </row>
    <row r="3995" spans="1:21" ht="32" x14ac:dyDescent="0.2">
      <c r="A3995">
        <v>4065</v>
      </c>
      <c r="B3995" s="3" t="s">
        <v>4061</v>
      </c>
      <c r="C3995" s="3" t="s">
        <v>8169</v>
      </c>
      <c r="D3995" s="6">
        <v>4000</v>
      </c>
      <c r="E3995" s="8">
        <v>27</v>
      </c>
      <c r="F3995" t="s">
        <v>8220</v>
      </c>
      <c r="G3995" t="s">
        <v>8223</v>
      </c>
      <c r="H3995" t="s">
        <v>8245</v>
      </c>
      <c r="I3995">
        <v>1407883811</v>
      </c>
      <c r="J3995">
        <v>1405291811</v>
      </c>
      <c r="K3995" t="b">
        <v>0</v>
      </c>
      <c r="L3995">
        <v>4</v>
      </c>
      <c r="M3995" t="b">
        <v>0</v>
      </c>
      <c r="N3995" t="s">
        <v>8269</v>
      </c>
      <c r="O3995">
        <f t="shared" si="310"/>
        <v>1</v>
      </c>
      <c r="P3995">
        <f t="shared" si="311"/>
        <v>6.75</v>
      </c>
      <c r="Q3995" s="11" t="s">
        <v>8315</v>
      </c>
      <c r="R3995" t="s">
        <v>8316</v>
      </c>
      <c r="S3995" s="15">
        <f t="shared" si="312"/>
        <v>41833.951516203706</v>
      </c>
      <c r="T3995" s="15">
        <f t="shared" si="313"/>
        <v>41863.951516203706</v>
      </c>
      <c r="U3995">
        <f t="shared" si="314"/>
        <v>2014</v>
      </c>
    </row>
    <row r="3996" spans="1:21" ht="48" x14ac:dyDescent="0.2">
      <c r="A3996">
        <v>4066</v>
      </c>
      <c r="B3996" s="3" t="s">
        <v>4062</v>
      </c>
      <c r="C3996" s="3" t="s">
        <v>8170</v>
      </c>
      <c r="D3996" s="6">
        <v>15000</v>
      </c>
      <c r="E3996" s="8">
        <v>25</v>
      </c>
      <c r="F3996" t="s">
        <v>8220</v>
      </c>
      <c r="G3996" t="s">
        <v>8223</v>
      </c>
      <c r="H3996" t="s">
        <v>8245</v>
      </c>
      <c r="I3996">
        <v>1463619388</v>
      </c>
      <c r="J3996">
        <v>1461027388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25</v>
      </c>
      <c r="Q3996" s="11" t="s">
        <v>8315</v>
      </c>
      <c r="R3996" t="s">
        <v>8316</v>
      </c>
      <c r="S3996" s="15">
        <f t="shared" si="312"/>
        <v>42479.039212962962</v>
      </c>
      <c r="T3996" s="15">
        <f t="shared" si="313"/>
        <v>42509.039212962962</v>
      </c>
      <c r="U3996">
        <f t="shared" si="314"/>
        <v>2016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4067</v>
      </c>
      <c r="B3998" s="3" t="s">
        <v>4063</v>
      </c>
      <c r="C3998" s="3" t="s">
        <v>7998</v>
      </c>
      <c r="D3998" s="6">
        <v>5000</v>
      </c>
      <c r="E3998" s="8">
        <v>3045</v>
      </c>
      <c r="F3998" t="s">
        <v>8220</v>
      </c>
      <c r="G3998" t="s">
        <v>8223</v>
      </c>
      <c r="H3998" t="s">
        <v>8245</v>
      </c>
      <c r="I3998">
        <v>1443408550</v>
      </c>
      <c r="J3998">
        <v>1439952550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61</v>
      </c>
      <c r="P3998">
        <f t="shared" si="311"/>
        <v>179.12</v>
      </c>
      <c r="Q3998" s="11" t="s">
        <v>8315</v>
      </c>
      <c r="R3998" t="s">
        <v>8316</v>
      </c>
      <c r="S3998" s="15">
        <f t="shared" si="312"/>
        <v>42235.117476851854</v>
      </c>
      <c r="T3998" s="15">
        <f t="shared" si="313"/>
        <v>42275.117476851854</v>
      </c>
      <c r="U3998">
        <f t="shared" si="314"/>
        <v>2015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32" x14ac:dyDescent="0.2">
      <c r="A4000">
        <v>4068</v>
      </c>
      <c r="B4000" s="3" t="s">
        <v>4064</v>
      </c>
      <c r="C4000" s="3" t="s">
        <v>8171</v>
      </c>
      <c r="D4000" s="6">
        <v>3495</v>
      </c>
      <c r="E4000" s="8">
        <v>34.950000000000003</v>
      </c>
      <c r="F4000" t="s">
        <v>8220</v>
      </c>
      <c r="G4000" t="s">
        <v>8223</v>
      </c>
      <c r="H4000" t="s">
        <v>8245</v>
      </c>
      <c r="I4000">
        <v>1484348700</v>
      </c>
      <c r="J4000">
        <v>1481756855</v>
      </c>
      <c r="K4000" t="b">
        <v>0</v>
      </c>
      <c r="L4000">
        <v>1</v>
      </c>
      <c r="M4000" t="b">
        <v>0</v>
      </c>
      <c r="N4000" t="s">
        <v>8269</v>
      </c>
      <c r="O4000">
        <f t="shared" si="310"/>
        <v>1</v>
      </c>
      <c r="P4000">
        <f t="shared" si="311"/>
        <v>34.950000000000003</v>
      </c>
      <c r="Q4000" s="11" t="s">
        <v>8315</v>
      </c>
      <c r="R4000" t="s">
        <v>8316</v>
      </c>
      <c r="S4000" s="15">
        <f t="shared" si="312"/>
        <v>42718.963599537034</v>
      </c>
      <c r="T4000" s="15">
        <f t="shared" si="313"/>
        <v>42748.961805555555</v>
      </c>
      <c r="U4000">
        <f t="shared" si="314"/>
        <v>2016</v>
      </c>
    </row>
    <row r="4001" spans="1:21" ht="32" x14ac:dyDescent="0.2">
      <c r="A4001">
        <v>4070</v>
      </c>
      <c r="B4001" s="3" t="s">
        <v>4066</v>
      </c>
      <c r="C4001" s="3" t="s">
        <v>8173</v>
      </c>
      <c r="D4001" s="6">
        <v>1000</v>
      </c>
      <c r="E4001" s="8">
        <v>165</v>
      </c>
      <c r="F4001" t="s">
        <v>8220</v>
      </c>
      <c r="G4001" t="s">
        <v>8223</v>
      </c>
      <c r="H4001" t="s">
        <v>8245</v>
      </c>
      <c r="I4001">
        <v>1425178800</v>
      </c>
      <c r="J4001">
        <v>1422374420</v>
      </c>
      <c r="K4001" t="b">
        <v>0</v>
      </c>
      <c r="L4001">
        <v>6</v>
      </c>
      <c r="M4001" t="b">
        <v>0</v>
      </c>
      <c r="N4001" t="s">
        <v>8269</v>
      </c>
      <c r="O4001">
        <f t="shared" si="310"/>
        <v>17</v>
      </c>
      <c r="P4001">
        <f t="shared" si="311"/>
        <v>27.5</v>
      </c>
      <c r="Q4001" s="11" t="s">
        <v>8315</v>
      </c>
      <c r="R4001" t="s">
        <v>8316</v>
      </c>
      <c r="S4001" s="15">
        <f t="shared" si="312"/>
        <v>42031.666898148149</v>
      </c>
      <c r="T4001" s="15">
        <f t="shared" si="313"/>
        <v>42064.125</v>
      </c>
      <c r="U4001">
        <f t="shared" si="314"/>
        <v>2015</v>
      </c>
    </row>
    <row r="4002" spans="1:21" ht="48" x14ac:dyDescent="0.2">
      <c r="A4002">
        <v>4073</v>
      </c>
      <c r="B4002" s="3" t="s">
        <v>4069</v>
      </c>
      <c r="C4002" s="3" t="s">
        <v>8176</v>
      </c>
      <c r="D4002" s="6">
        <v>3500</v>
      </c>
      <c r="E4002" s="8">
        <v>37</v>
      </c>
      <c r="F4002" t="s">
        <v>8220</v>
      </c>
      <c r="G4002" t="s">
        <v>8223</v>
      </c>
      <c r="H4002" t="s">
        <v>8245</v>
      </c>
      <c r="I4002">
        <v>1431144000</v>
      </c>
      <c r="J4002">
        <v>1426407426</v>
      </c>
      <c r="K4002" t="b">
        <v>0</v>
      </c>
      <c r="L4002">
        <v>2</v>
      </c>
      <c r="M4002" t="b">
        <v>0</v>
      </c>
      <c r="N4002" t="s">
        <v>8269</v>
      </c>
      <c r="O4002">
        <f t="shared" ref="O4002:O4065" si="315">ROUND(E4002/D4002*100,0)</f>
        <v>1</v>
      </c>
      <c r="P4002">
        <f t="shared" ref="P4002:P4065" si="316">IFERROR(ROUND(E4002/L4002,2),0)</f>
        <v>18.5</v>
      </c>
      <c r="Q4002" s="11" t="s">
        <v>8315</v>
      </c>
      <c r="R4002" t="s">
        <v>8316</v>
      </c>
      <c r="S4002" s="15">
        <f t="shared" ref="S4002:S4065" si="317">(((J4002/60)/60)/24)+DATE(1970,1,1)</f>
        <v>42078.34520833334</v>
      </c>
      <c r="T4002" s="15">
        <f t="shared" ref="T4002:T4065" si="318">(((I4002/60)/60)/24)+DATE(1970,1,1)</f>
        <v>42133.166666666672</v>
      </c>
      <c r="U4002">
        <f t="shared" ref="U4002:U4065" si="319">YEAR(S:S)</f>
        <v>2015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>
        <f t="shared" si="316"/>
        <v>32.36</v>
      </c>
      <c r="Q4003" s="11" t="s">
        <v>8315</v>
      </c>
      <c r="R4003" t="s">
        <v>8316</v>
      </c>
      <c r="S4003" s="15">
        <f t="shared" si="317"/>
        <v>42775.964212962965</v>
      </c>
      <c r="T4003" s="15">
        <f t="shared" si="318"/>
        <v>42795.791666666672</v>
      </c>
      <c r="U4003">
        <f t="shared" si="319"/>
        <v>2017</v>
      </c>
    </row>
    <row r="4004" spans="1:21" ht="48" x14ac:dyDescent="0.2">
      <c r="A4004">
        <v>4076</v>
      </c>
      <c r="B4004" s="3" t="s">
        <v>4072</v>
      </c>
      <c r="C4004" s="3" t="s">
        <v>8179</v>
      </c>
      <c r="D4004" s="6">
        <v>700</v>
      </c>
      <c r="E4004" s="8">
        <v>0</v>
      </c>
      <c r="F4004" t="s">
        <v>8220</v>
      </c>
      <c r="G4004" t="s">
        <v>8223</v>
      </c>
      <c r="H4004" t="s">
        <v>8245</v>
      </c>
      <c r="I4004">
        <v>1413921060</v>
      </c>
      <c r="J4004">
        <v>1411499149</v>
      </c>
      <c r="K4004" t="b">
        <v>0</v>
      </c>
      <c r="L4004">
        <v>0</v>
      </c>
      <c r="M4004" t="b">
        <v>0</v>
      </c>
      <c r="N4004" t="s">
        <v>8269</v>
      </c>
      <c r="O4004">
        <f t="shared" si="315"/>
        <v>0</v>
      </c>
      <c r="P4004">
        <f t="shared" si="316"/>
        <v>0</v>
      </c>
      <c r="Q4004" s="11" t="s">
        <v>8315</v>
      </c>
      <c r="R4004" t="s">
        <v>8316</v>
      </c>
      <c r="S4004" s="15">
        <f t="shared" si="317"/>
        <v>41905.795706018522</v>
      </c>
      <c r="T4004" s="15">
        <f t="shared" si="318"/>
        <v>41933.82708333333</v>
      </c>
      <c r="U4004">
        <f t="shared" si="319"/>
        <v>2014</v>
      </c>
    </row>
    <row r="4005" spans="1:21" ht="48" x14ac:dyDescent="0.2">
      <c r="A4005">
        <v>4077</v>
      </c>
      <c r="B4005" s="3" t="s">
        <v>4073</v>
      </c>
      <c r="C4005" s="3" t="s">
        <v>8180</v>
      </c>
      <c r="D4005" s="6">
        <v>15000</v>
      </c>
      <c r="E4005" s="8">
        <v>1335</v>
      </c>
      <c r="F4005" t="s">
        <v>8220</v>
      </c>
      <c r="G4005" t="s">
        <v>8223</v>
      </c>
      <c r="H4005" t="s">
        <v>8245</v>
      </c>
      <c r="I4005">
        <v>1482339794</v>
      </c>
      <c r="J4005">
        <v>1479747794</v>
      </c>
      <c r="K4005" t="b">
        <v>0</v>
      </c>
      <c r="L4005">
        <v>6</v>
      </c>
      <c r="M4005" t="b">
        <v>0</v>
      </c>
      <c r="N4005" t="s">
        <v>8269</v>
      </c>
      <c r="O4005">
        <f t="shared" si="315"/>
        <v>9</v>
      </c>
      <c r="P4005">
        <f t="shared" si="316"/>
        <v>222.5</v>
      </c>
      <c r="Q4005" s="11" t="s">
        <v>8315</v>
      </c>
      <c r="R4005" t="s">
        <v>8316</v>
      </c>
      <c r="S4005" s="15">
        <f t="shared" si="317"/>
        <v>42695.7105787037</v>
      </c>
      <c r="T4005" s="15">
        <f t="shared" si="318"/>
        <v>42725.7105787037</v>
      </c>
      <c r="U4005">
        <f t="shared" si="319"/>
        <v>2016</v>
      </c>
    </row>
    <row r="4006" spans="1:21" ht="48" x14ac:dyDescent="0.2">
      <c r="A4006">
        <v>4079</v>
      </c>
      <c r="B4006" s="3" t="s">
        <v>4075</v>
      </c>
      <c r="C4006" s="3" t="s">
        <v>8182</v>
      </c>
      <c r="D4006" s="6">
        <v>3000</v>
      </c>
      <c r="E4006" s="8">
        <v>5</v>
      </c>
      <c r="F4006" t="s">
        <v>8220</v>
      </c>
      <c r="G4006" t="s">
        <v>8223</v>
      </c>
      <c r="H4006" t="s">
        <v>8245</v>
      </c>
      <c r="I4006">
        <v>1466375521</v>
      </c>
      <c r="J4006">
        <v>1463783521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5</v>
      </c>
      <c r="Q4006" s="11" t="s">
        <v>8315</v>
      </c>
      <c r="R4006" t="s">
        <v>8316</v>
      </c>
      <c r="S4006" s="15">
        <f t="shared" si="317"/>
        <v>42510.938900462963</v>
      </c>
      <c r="T4006" s="15">
        <f t="shared" si="318"/>
        <v>42540.938900462963</v>
      </c>
      <c r="U4006">
        <f t="shared" si="319"/>
        <v>2016</v>
      </c>
    </row>
    <row r="4007" spans="1:21" ht="48" x14ac:dyDescent="0.2">
      <c r="A4007">
        <v>4080</v>
      </c>
      <c r="B4007" s="3" t="s">
        <v>4076</v>
      </c>
      <c r="C4007" s="3" t="s">
        <v>8183</v>
      </c>
      <c r="D4007" s="6">
        <v>3000</v>
      </c>
      <c r="E4007" s="8">
        <v>0</v>
      </c>
      <c r="F4007" t="s">
        <v>8220</v>
      </c>
      <c r="G4007" t="s">
        <v>8223</v>
      </c>
      <c r="H4007" t="s">
        <v>8245</v>
      </c>
      <c r="I4007">
        <v>1465930440</v>
      </c>
      <c r="J4007">
        <v>1463849116</v>
      </c>
      <c r="K4007" t="b">
        <v>0</v>
      </c>
      <c r="L4007">
        <v>0</v>
      </c>
      <c r="M4007" t="b">
        <v>0</v>
      </c>
      <c r="N4007" t="s">
        <v>8269</v>
      </c>
      <c r="O4007">
        <f t="shared" si="315"/>
        <v>0</v>
      </c>
      <c r="P4007">
        <f t="shared" si="316"/>
        <v>0</v>
      </c>
      <c r="Q4007" s="11" t="s">
        <v>8315</v>
      </c>
      <c r="R4007" t="s">
        <v>8316</v>
      </c>
      <c r="S4007" s="15">
        <f t="shared" si="317"/>
        <v>42511.698101851856</v>
      </c>
      <c r="T4007" s="15">
        <f t="shared" si="318"/>
        <v>42535.787500000006</v>
      </c>
      <c r="U4007">
        <f t="shared" si="319"/>
        <v>2016</v>
      </c>
    </row>
    <row r="4008" spans="1:21" ht="48" x14ac:dyDescent="0.2">
      <c r="A4008">
        <v>4081</v>
      </c>
      <c r="B4008" s="3" t="s">
        <v>4077</v>
      </c>
      <c r="C4008" s="3" t="s">
        <v>8184</v>
      </c>
      <c r="D4008" s="6">
        <v>2224</v>
      </c>
      <c r="E4008" s="8">
        <v>350</v>
      </c>
      <c r="F4008" t="s">
        <v>8220</v>
      </c>
      <c r="G4008" t="s">
        <v>8223</v>
      </c>
      <c r="H4008" t="s">
        <v>8245</v>
      </c>
      <c r="I4008">
        <v>1425819425</v>
      </c>
      <c r="J4008">
        <v>1423231025</v>
      </c>
      <c r="K4008" t="b">
        <v>0</v>
      </c>
      <c r="L4008">
        <v>12</v>
      </c>
      <c r="M4008" t="b">
        <v>0</v>
      </c>
      <c r="N4008" t="s">
        <v>8269</v>
      </c>
      <c r="O4008">
        <f t="shared" si="315"/>
        <v>16</v>
      </c>
      <c r="P4008">
        <f t="shared" si="316"/>
        <v>29.17</v>
      </c>
      <c r="Q4008" s="11" t="s">
        <v>8315</v>
      </c>
      <c r="R4008" t="s">
        <v>8316</v>
      </c>
      <c r="S4008" s="15">
        <f t="shared" si="317"/>
        <v>42041.581307870365</v>
      </c>
      <c r="T4008" s="15">
        <f t="shared" si="318"/>
        <v>42071.539641203708</v>
      </c>
      <c r="U4008">
        <f t="shared" si="319"/>
        <v>2015</v>
      </c>
    </row>
    <row r="4009" spans="1:21" ht="48" x14ac:dyDescent="0.2">
      <c r="A4009">
        <v>4082</v>
      </c>
      <c r="B4009" s="3" t="s">
        <v>4078</v>
      </c>
      <c r="C4009" s="3" t="s">
        <v>8185</v>
      </c>
      <c r="D4009" s="6">
        <v>150</v>
      </c>
      <c r="E4009" s="8">
        <v>3</v>
      </c>
      <c r="F4009" t="s">
        <v>8220</v>
      </c>
      <c r="G4009" t="s">
        <v>8223</v>
      </c>
      <c r="H4009" t="s">
        <v>8245</v>
      </c>
      <c r="I4009">
        <v>1447542000</v>
      </c>
      <c r="J4009">
        <v>1446179553</v>
      </c>
      <c r="K4009" t="b">
        <v>0</v>
      </c>
      <c r="L4009">
        <v>2</v>
      </c>
      <c r="M4009" t="b">
        <v>0</v>
      </c>
      <c r="N4009" t="s">
        <v>8269</v>
      </c>
      <c r="O4009">
        <f t="shared" si="315"/>
        <v>2</v>
      </c>
      <c r="P4009">
        <f t="shared" si="316"/>
        <v>1.5</v>
      </c>
      <c r="Q4009" s="11" t="s">
        <v>8315</v>
      </c>
      <c r="R4009" t="s">
        <v>8316</v>
      </c>
      <c r="S4009" s="15">
        <f t="shared" si="317"/>
        <v>42307.189270833333</v>
      </c>
      <c r="T4009" s="15">
        <f t="shared" si="318"/>
        <v>42322.958333333328</v>
      </c>
      <c r="U4009">
        <f t="shared" si="319"/>
        <v>2015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>
        <f t="shared" si="316"/>
        <v>15</v>
      </c>
      <c r="Q4010" s="11" t="s">
        <v>8315</v>
      </c>
      <c r="R4010" t="s">
        <v>8316</v>
      </c>
      <c r="S4010" s="15">
        <f t="shared" si="317"/>
        <v>42177.964201388888</v>
      </c>
      <c r="T4010" s="15">
        <f t="shared" si="318"/>
        <v>42207.964201388888</v>
      </c>
      <c r="U4010">
        <f t="shared" si="319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>
        <f t="shared" si="316"/>
        <v>25</v>
      </c>
      <c r="Q4011" s="11" t="s">
        <v>8315</v>
      </c>
      <c r="R4011" t="s">
        <v>8316</v>
      </c>
      <c r="S4011" s="15">
        <f t="shared" si="317"/>
        <v>41851.700925925928</v>
      </c>
      <c r="T4011" s="15">
        <f t="shared" si="318"/>
        <v>41891.700925925928</v>
      </c>
      <c r="U4011">
        <f t="shared" si="319"/>
        <v>2014</v>
      </c>
    </row>
    <row r="4012" spans="1:21" ht="48" x14ac:dyDescent="0.2">
      <c r="A4012">
        <v>4083</v>
      </c>
      <c r="B4012" s="3" t="s">
        <v>4079</v>
      </c>
      <c r="C4012" s="3" t="s">
        <v>8186</v>
      </c>
      <c r="D4012" s="6">
        <v>3500</v>
      </c>
      <c r="E4012" s="8">
        <v>759</v>
      </c>
      <c r="F4012" t="s">
        <v>8220</v>
      </c>
      <c r="G4012" t="s">
        <v>8223</v>
      </c>
      <c r="H4012" t="s">
        <v>8245</v>
      </c>
      <c r="I4012">
        <v>1452795416</v>
      </c>
      <c r="J4012">
        <v>1450203416</v>
      </c>
      <c r="K4012" t="b">
        <v>0</v>
      </c>
      <c r="L4012">
        <v>6</v>
      </c>
      <c r="M4012" t="b">
        <v>0</v>
      </c>
      <c r="N4012" t="s">
        <v>8269</v>
      </c>
      <c r="O4012">
        <f t="shared" si="315"/>
        <v>22</v>
      </c>
      <c r="P4012">
        <f t="shared" si="316"/>
        <v>126.5</v>
      </c>
      <c r="Q4012" s="11" t="s">
        <v>8315</v>
      </c>
      <c r="R4012" t="s">
        <v>8316</v>
      </c>
      <c r="S4012" s="15">
        <f t="shared" si="317"/>
        <v>42353.761759259258</v>
      </c>
      <c r="T4012" s="15">
        <f t="shared" si="318"/>
        <v>42383.761759259258</v>
      </c>
      <c r="U4012">
        <f t="shared" si="319"/>
        <v>2015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>
        <f t="shared" si="316"/>
        <v>4.75</v>
      </c>
      <c r="Q4013" s="11" t="s">
        <v>8315</v>
      </c>
      <c r="R4013" t="s">
        <v>8316</v>
      </c>
      <c r="S4013" s="15">
        <f t="shared" si="317"/>
        <v>42002.54488425926</v>
      </c>
      <c r="T4013" s="15">
        <f t="shared" si="318"/>
        <v>42032.54488425926</v>
      </c>
      <c r="U4013">
        <f t="shared" si="319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>
        <f t="shared" si="316"/>
        <v>0</v>
      </c>
      <c r="Q4014" s="11" t="s">
        <v>8315</v>
      </c>
      <c r="R4014" t="s">
        <v>8316</v>
      </c>
      <c r="S4014" s="15">
        <f t="shared" si="317"/>
        <v>42096.544548611113</v>
      </c>
      <c r="T4014" s="15">
        <f t="shared" si="318"/>
        <v>42126.544548611113</v>
      </c>
      <c r="U4014">
        <f t="shared" si="319"/>
        <v>2015</v>
      </c>
    </row>
    <row r="4015" spans="1:21" ht="48" x14ac:dyDescent="0.2">
      <c r="A4015">
        <v>4085</v>
      </c>
      <c r="B4015" s="3" t="s">
        <v>4081</v>
      </c>
      <c r="C4015" s="3" t="s">
        <v>8188</v>
      </c>
      <c r="D4015" s="6">
        <v>3500</v>
      </c>
      <c r="E4015" s="8">
        <v>10</v>
      </c>
      <c r="F4015" t="s">
        <v>8220</v>
      </c>
      <c r="G4015" t="s">
        <v>8223</v>
      </c>
      <c r="H4015" t="s">
        <v>8245</v>
      </c>
      <c r="I4015">
        <v>1427169540</v>
      </c>
      <c r="J4015">
        <v>1424701775</v>
      </c>
      <c r="K4015" t="b">
        <v>0</v>
      </c>
      <c r="L4015">
        <v>1</v>
      </c>
      <c r="M4015" t="b">
        <v>0</v>
      </c>
      <c r="N4015" t="s">
        <v>8269</v>
      </c>
      <c r="O4015">
        <f t="shared" si="315"/>
        <v>0</v>
      </c>
      <c r="P4015">
        <f t="shared" si="316"/>
        <v>10</v>
      </c>
      <c r="Q4015" s="11" t="s">
        <v>8315</v>
      </c>
      <c r="R4015" t="s">
        <v>8316</v>
      </c>
      <c r="S4015" s="15">
        <f t="shared" si="317"/>
        <v>42058.603877314818</v>
      </c>
      <c r="T4015" s="15">
        <f t="shared" si="318"/>
        <v>42087.165972222225</v>
      </c>
      <c r="U4015">
        <f t="shared" si="319"/>
        <v>2015</v>
      </c>
    </row>
    <row r="4016" spans="1:21" ht="48" x14ac:dyDescent="0.2">
      <c r="A4016">
        <v>4086</v>
      </c>
      <c r="B4016" s="3" t="s">
        <v>4082</v>
      </c>
      <c r="C4016" s="3" t="s">
        <v>8189</v>
      </c>
      <c r="D4016" s="6">
        <v>1000</v>
      </c>
      <c r="E4016" s="8">
        <v>47</v>
      </c>
      <c r="F4016" t="s">
        <v>8220</v>
      </c>
      <c r="G4016" t="s">
        <v>8223</v>
      </c>
      <c r="H4016" t="s">
        <v>8245</v>
      </c>
      <c r="I4016">
        <v>1448078400</v>
      </c>
      <c r="J4016">
        <v>1445985299</v>
      </c>
      <c r="K4016" t="b">
        <v>0</v>
      </c>
      <c r="L4016">
        <v>5</v>
      </c>
      <c r="M4016" t="b">
        <v>0</v>
      </c>
      <c r="N4016" t="s">
        <v>8269</v>
      </c>
      <c r="O4016">
        <f t="shared" si="315"/>
        <v>5</v>
      </c>
      <c r="P4016">
        <f t="shared" si="316"/>
        <v>9.4</v>
      </c>
      <c r="Q4016" s="11" t="s">
        <v>8315</v>
      </c>
      <c r="R4016" t="s">
        <v>8316</v>
      </c>
      <c r="S4016" s="15">
        <f t="shared" si="317"/>
        <v>42304.940960648149</v>
      </c>
      <c r="T4016" s="15">
        <f t="shared" si="318"/>
        <v>42329.166666666672</v>
      </c>
      <c r="U4016">
        <f t="shared" si="319"/>
        <v>2015</v>
      </c>
    </row>
    <row r="4017" spans="1:21" ht="16" x14ac:dyDescent="0.2">
      <c r="A4017">
        <v>4087</v>
      </c>
      <c r="B4017" s="3" t="s">
        <v>4083</v>
      </c>
      <c r="C4017" s="3" t="s">
        <v>8190</v>
      </c>
      <c r="D4017" s="6">
        <v>9600</v>
      </c>
      <c r="E4017" s="8">
        <v>0</v>
      </c>
      <c r="F4017" t="s">
        <v>8220</v>
      </c>
      <c r="G4017" t="s">
        <v>8223</v>
      </c>
      <c r="H4017" t="s">
        <v>8245</v>
      </c>
      <c r="I4017">
        <v>1468777786</v>
      </c>
      <c r="J4017">
        <v>1466185786</v>
      </c>
      <c r="K4017" t="b">
        <v>0</v>
      </c>
      <c r="L4017">
        <v>0</v>
      </c>
      <c r="M4017" t="b">
        <v>0</v>
      </c>
      <c r="N4017" t="s">
        <v>8269</v>
      </c>
      <c r="O4017">
        <f t="shared" si="315"/>
        <v>0</v>
      </c>
      <c r="P4017">
        <f t="shared" si="316"/>
        <v>0</v>
      </c>
      <c r="Q4017" s="11" t="s">
        <v>8315</v>
      </c>
      <c r="R4017" t="s">
        <v>8316</v>
      </c>
      <c r="S4017" s="15">
        <f t="shared" si="317"/>
        <v>42538.742893518516</v>
      </c>
      <c r="T4017" s="15">
        <f t="shared" si="318"/>
        <v>42568.742893518516</v>
      </c>
      <c r="U4017">
        <f t="shared" si="319"/>
        <v>2016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>
        <f t="shared" si="316"/>
        <v>10</v>
      </c>
      <c r="Q4018" s="11" t="s">
        <v>8315</v>
      </c>
      <c r="R4018" t="s">
        <v>8316</v>
      </c>
      <c r="S4018" s="15">
        <f t="shared" si="317"/>
        <v>41869.872685185182</v>
      </c>
      <c r="T4018" s="15">
        <f t="shared" si="318"/>
        <v>41899.872685185182</v>
      </c>
      <c r="U4018">
        <f t="shared" si="319"/>
        <v>2014</v>
      </c>
    </row>
    <row r="4019" spans="1:21" ht="48" x14ac:dyDescent="0.2">
      <c r="A4019">
        <v>4089</v>
      </c>
      <c r="B4019" s="3" t="s">
        <v>4085</v>
      </c>
      <c r="C4019" s="3" t="s">
        <v>8192</v>
      </c>
      <c r="D4019" s="6">
        <v>5000</v>
      </c>
      <c r="E4019" s="8">
        <v>240</v>
      </c>
      <c r="F4019" t="s">
        <v>8220</v>
      </c>
      <c r="G4019" t="s">
        <v>8223</v>
      </c>
      <c r="H4019" t="s">
        <v>8245</v>
      </c>
      <c r="I4019">
        <v>1433093700</v>
      </c>
      <c r="J4019">
        <v>1430242488</v>
      </c>
      <c r="K4019" t="b">
        <v>0</v>
      </c>
      <c r="L4019">
        <v>8</v>
      </c>
      <c r="M4019" t="b">
        <v>0</v>
      </c>
      <c r="N4019" t="s">
        <v>8269</v>
      </c>
      <c r="O4019">
        <f t="shared" si="315"/>
        <v>5</v>
      </c>
      <c r="P4019">
        <f t="shared" si="316"/>
        <v>30</v>
      </c>
      <c r="Q4019" s="11" t="s">
        <v>8315</v>
      </c>
      <c r="R4019" t="s">
        <v>8316</v>
      </c>
      <c r="S4019" s="15">
        <f t="shared" si="317"/>
        <v>42122.732499999998</v>
      </c>
      <c r="T4019" s="15">
        <f t="shared" si="318"/>
        <v>42155.732638888891</v>
      </c>
      <c r="U4019">
        <f t="shared" si="319"/>
        <v>2015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>
        <f t="shared" si="316"/>
        <v>32.5</v>
      </c>
      <c r="Q4020" s="11" t="s">
        <v>8315</v>
      </c>
      <c r="R4020" t="s">
        <v>8316</v>
      </c>
      <c r="S4020" s="15">
        <f t="shared" si="317"/>
        <v>42620.91097222222</v>
      </c>
      <c r="T4020" s="15">
        <f t="shared" si="318"/>
        <v>42650.91097222222</v>
      </c>
      <c r="U4020">
        <f t="shared" si="319"/>
        <v>2016</v>
      </c>
    </row>
    <row r="4021" spans="1:21" ht="48" x14ac:dyDescent="0.2">
      <c r="A4021">
        <v>4090</v>
      </c>
      <c r="B4021" s="3" t="s">
        <v>4086</v>
      </c>
      <c r="C4021" s="3" t="s">
        <v>8193</v>
      </c>
      <c r="D4021" s="6">
        <v>1000</v>
      </c>
      <c r="E4021" s="8">
        <v>32</v>
      </c>
      <c r="F4021" t="s">
        <v>8220</v>
      </c>
      <c r="G4021" t="s">
        <v>8223</v>
      </c>
      <c r="H4021" t="s">
        <v>8245</v>
      </c>
      <c r="I4021">
        <v>1438959600</v>
      </c>
      <c r="J4021">
        <v>1437754137</v>
      </c>
      <c r="K4021" t="b">
        <v>0</v>
      </c>
      <c r="L4021">
        <v>3</v>
      </c>
      <c r="M4021" t="b">
        <v>0</v>
      </c>
      <c r="N4021" t="s">
        <v>8269</v>
      </c>
      <c r="O4021">
        <f t="shared" si="315"/>
        <v>3</v>
      </c>
      <c r="P4021">
        <f t="shared" si="316"/>
        <v>10.67</v>
      </c>
      <c r="Q4021" s="11" t="s">
        <v>8315</v>
      </c>
      <c r="R4021" t="s">
        <v>8316</v>
      </c>
      <c r="S4021" s="15">
        <f t="shared" si="317"/>
        <v>42209.67288194444</v>
      </c>
      <c r="T4021" s="15">
        <f t="shared" si="318"/>
        <v>42223.625</v>
      </c>
      <c r="U4021">
        <f t="shared" si="319"/>
        <v>2015</v>
      </c>
    </row>
    <row r="4022" spans="1:21" ht="48" x14ac:dyDescent="0.2">
      <c r="A4022">
        <v>4091</v>
      </c>
      <c r="B4022" s="3" t="s">
        <v>4087</v>
      </c>
      <c r="C4022" s="3" t="s">
        <v>8194</v>
      </c>
      <c r="D4022" s="6">
        <v>1600</v>
      </c>
      <c r="E4022" s="8">
        <v>204</v>
      </c>
      <c r="F4022" t="s">
        <v>8220</v>
      </c>
      <c r="G4022" t="s">
        <v>8223</v>
      </c>
      <c r="H4022" t="s">
        <v>8245</v>
      </c>
      <c r="I4022">
        <v>1421410151</v>
      </c>
      <c r="J4022">
        <v>1418818151</v>
      </c>
      <c r="K4022" t="b">
        <v>0</v>
      </c>
      <c r="L4022">
        <v>8</v>
      </c>
      <c r="M4022" t="b">
        <v>0</v>
      </c>
      <c r="N4022" t="s">
        <v>8269</v>
      </c>
      <c r="O4022">
        <f t="shared" si="315"/>
        <v>13</v>
      </c>
      <c r="P4022">
        <f t="shared" si="316"/>
        <v>25.5</v>
      </c>
      <c r="Q4022" s="11" t="s">
        <v>8315</v>
      </c>
      <c r="R4022" t="s">
        <v>8316</v>
      </c>
      <c r="S4022" s="15">
        <f t="shared" si="317"/>
        <v>41990.506377314814</v>
      </c>
      <c r="T4022" s="15">
        <f t="shared" si="318"/>
        <v>42020.506377314814</v>
      </c>
      <c r="U4022">
        <f t="shared" si="319"/>
        <v>2014</v>
      </c>
    </row>
    <row r="4023" spans="1:21" ht="48" x14ac:dyDescent="0.2">
      <c r="A4023">
        <v>4092</v>
      </c>
      <c r="B4023" s="3" t="s">
        <v>4088</v>
      </c>
      <c r="C4023" s="3" t="s">
        <v>8195</v>
      </c>
      <c r="D4023" s="6">
        <v>110000</v>
      </c>
      <c r="E4023" s="8">
        <v>20</v>
      </c>
      <c r="F4023" t="s">
        <v>8220</v>
      </c>
      <c r="G4023" t="s">
        <v>8223</v>
      </c>
      <c r="H4023" t="s">
        <v>8245</v>
      </c>
      <c r="I4023">
        <v>1428205247</v>
      </c>
      <c r="J4023">
        <v>1423024847</v>
      </c>
      <c r="K4023" t="b">
        <v>0</v>
      </c>
      <c r="L4023">
        <v>1</v>
      </c>
      <c r="M4023" t="b">
        <v>0</v>
      </c>
      <c r="N4023" t="s">
        <v>8269</v>
      </c>
      <c r="O4023">
        <f t="shared" si="315"/>
        <v>0</v>
      </c>
      <c r="P4023">
        <f t="shared" si="316"/>
        <v>20</v>
      </c>
      <c r="Q4023" s="11" t="s">
        <v>8315</v>
      </c>
      <c r="R4023" t="s">
        <v>8316</v>
      </c>
      <c r="S4023" s="15">
        <f t="shared" si="317"/>
        <v>42039.194988425923</v>
      </c>
      <c r="T4023" s="15">
        <f t="shared" si="318"/>
        <v>42099.153321759266</v>
      </c>
      <c r="U4023">
        <f t="shared" si="319"/>
        <v>2015</v>
      </c>
    </row>
    <row r="4024" spans="1:21" ht="48" x14ac:dyDescent="0.2">
      <c r="A4024">
        <v>4094</v>
      </c>
      <c r="B4024" s="3" t="s">
        <v>4090</v>
      </c>
      <c r="C4024" s="3" t="s">
        <v>8197</v>
      </c>
      <c r="D4024" s="6">
        <v>2000</v>
      </c>
      <c r="E4024" s="8">
        <v>730</v>
      </c>
      <c r="F4024" t="s">
        <v>8220</v>
      </c>
      <c r="G4024" t="s">
        <v>8223</v>
      </c>
      <c r="H4024" t="s">
        <v>8245</v>
      </c>
      <c r="I4024">
        <v>1413953940</v>
      </c>
      <c r="J4024">
        <v>1410141900</v>
      </c>
      <c r="K4024" t="b">
        <v>0</v>
      </c>
      <c r="L4024">
        <v>8</v>
      </c>
      <c r="M4024" t="b">
        <v>0</v>
      </c>
      <c r="N4024" t="s">
        <v>8269</v>
      </c>
      <c r="O4024">
        <f t="shared" si="315"/>
        <v>37</v>
      </c>
      <c r="P4024">
        <f t="shared" si="316"/>
        <v>91.25</v>
      </c>
      <c r="Q4024" s="11" t="s">
        <v>8315</v>
      </c>
      <c r="R4024" t="s">
        <v>8316</v>
      </c>
      <c r="S4024" s="15">
        <f t="shared" si="317"/>
        <v>41890.086805555555</v>
      </c>
      <c r="T4024" s="15">
        <f t="shared" si="318"/>
        <v>41934.207638888889</v>
      </c>
      <c r="U4024">
        <f t="shared" si="319"/>
        <v>2014</v>
      </c>
    </row>
    <row r="4025" spans="1:21" ht="48" x14ac:dyDescent="0.2">
      <c r="A4025">
        <v>4098</v>
      </c>
      <c r="B4025" s="3" t="s">
        <v>4094</v>
      </c>
      <c r="C4025" s="3" t="s">
        <v>8201</v>
      </c>
      <c r="D4025" s="6">
        <v>75000</v>
      </c>
      <c r="E4025" s="8">
        <v>0</v>
      </c>
      <c r="F4025" t="s">
        <v>8220</v>
      </c>
      <c r="G4025" t="s">
        <v>8223</v>
      </c>
      <c r="H4025" t="s">
        <v>8245</v>
      </c>
      <c r="I4025">
        <v>1465060797</v>
      </c>
      <c r="J4025">
        <v>1462468797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>
        <f t="shared" si="316"/>
        <v>0</v>
      </c>
      <c r="Q4025" s="11" t="s">
        <v>8315</v>
      </c>
      <c r="R4025" t="s">
        <v>8316</v>
      </c>
      <c r="S4025" s="15">
        <f t="shared" si="317"/>
        <v>42495.722187499996</v>
      </c>
      <c r="T4025" s="15">
        <f t="shared" si="318"/>
        <v>42525.722187499996</v>
      </c>
      <c r="U4025">
        <f t="shared" si="319"/>
        <v>2016</v>
      </c>
    </row>
    <row r="4026" spans="1:21" ht="48" x14ac:dyDescent="0.2">
      <c r="A4026">
        <v>4099</v>
      </c>
      <c r="B4026" s="3" t="s">
        <v>4095</v>
      </c>
      <c r="C4026" s="3" t="s">
        <v>8202</v>
      </c>
      <c r="D4026" s="6">
        <v>4500</v>
      </c>
      <c r="E4026" s="8">
        <v>50</v>
      </c>
      <c r="F4026" t="s">
        <v>8220</v>
      </c>
      <c r="G4026" t="s">
        <v>8223</v>
      </c>
      <c r="H4026" t="s">
        <v>8245</v>
      </c>
      <c r="I4026">
        <v>1472847873</v>
      </c>
      <c r="J4026">
        <v>1468959873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16"/>
        <v>50</v>
      </c>
      <c r="Q4026" s="11" t="s">
        <v>8315</v>
      </c>
      <c r="R4026" t="s">
        <v>8316</v>
      </c>
      <c r="S4026" s="15">
        <f t="shared" si="317"/>
        <v>42570.850381944445</v>
      </c>
      <c r="T4026" s="15">
        <f t="shared" si="318"/>
        <v>42615.850381944445</v>
      </c>
      <c r="U4026">
        <f t="shared" si="319"/>
        <v>2016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6"/>
        <v>62.5</v>
      </c>
      <c r="Q4027" s="11" t="s">
        <v>8315</v>
      </c>
      <c r="R4027" t="s">
        <v>8316</v>
      </c>
      <c r="S4027" s="15">
        <f t="shared" si="317"/>
        <v>42151.237685185188</v>
      </c>
      <c r="T4027" s="15">
        <f t="shared" si="318"/>
        <v>42211.237685185188</v>
      </c>
      <c r="U4027">
        <f t="shared" si="319"/>
        <v>2015</v>
      </c>
    </row>
    <row r="4028" spans="1:21" ht="32" x14ac:dyDescent="0.2">
      <c r="A4028">
        <v>4100</v>
      </c>
      <c r="B4028" s="3" t="s">
        <v>4096</v>
      </c>
      <c r="C4028" s="3" t="s">
        <v>8203</v>
      </c>
      <c r="D4028" s="6">
        <v>270</v>
      </c>
      <c r="E4028" s="8">
        <v>0</v>
      </c>
      <c r="F4028" t="s">
        <v>8220</v>
      </c>
      <c r="G4028" t="s">
        <v>8223</v>
      </c>
      <c r="H4028" t="s">
        <v>8245</v>
      </c>
      <c r="I4028">
        <v>1414205990</v>
      </c>
      <c r="J4028">
        <v>1413341990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>
        <f t="shared" si="316"/>
        <v>0</v>
      </c>
      <c r="Q4028" s="11" t="s">
        <v>8315</v>
      </c>
      <c r="R4028" t="s">
        <v>8316</v>
      </c>
      <c r="S4028" s="15">
        <f t="shared" si="317"/>
        <v>41927.124884259261</v>
      </c>
      <c r="T4028" s="15">
        <f t="shared" si="318"/>
        <v>41937.124884259261</v>
      </c>
      <c r="U4028">
        <f t="shared" si="319"/>
        <v>2014</v>
      </c>
    </row>
    <row r="4029" spans="1:21" ht="48" x14ac:dyDescent="0.2">
      <c r="A4029">
        <v>4101</v>
      </c>
      <c r="B4029" s="3" t="s">
        <v>4097</v>
      </c>
      <c r="C4029" s="3" t="s">
        <v>8204</v>
      </c>
      <c r="D4029" s="6">
        <v>600</v>
      </c>
      <c r="E4029" s="8">
        <v>0</v>
      </c>
      <c r="F4029" t="s">
        <v>8220</v>
      </c>
      <c r="G4029" t="s">
        <v>8223</v>
      </c>
      <c r="H4029" t="s">
        <v>8245</v>
      </c>
      <c r="I4029">
        <v>1485380482</v>
      </c>
      <c r="J4029">
        <v>1482788482</v>
      </c>
      <c r="K4029" t="b">
        <v>0</v>
      </c>
      <c r="L4029">
        <v>0</v>
      </c>
      <c r="M4029" t="b">
        <v>0</v>
      </c>
      <c r="N4029" t="s">
        <v>8269</v>
      </c>
      <c r="O4029">
        <f t="shared" si="315"/>
        <v>0</v>
      </c>
      <c r="P4029">
        <f t="shared" si="316"/>
        <v>0</v>
      </c>
      <c r="Q4029" s="11" t="s">
        <v>8315</v>
      </c>
      <c r="R4029" t="s">
        <v>8316</v>
      </c>
      <c r="S4029" s="15">
        <f t="shared" si="317"/>
        <v>42730.903726851851</v>
      </c>
      <c r="T4029" s="15">
        <f t="shared" si="318"/>
        <v>42760.903726851851</v>
      </c>
      <c r="U4029">
        <f t="shared" si="319"/>
        <v>2016</v>
      </c>
    </row>
    <row r="4030" spans="1:21" ht="48" x14ac:dyDescent="0.2">
      <c r="A4030">
        <v>4102</v>
      </c>
      <c r="B4030" s="3" t="s">
        <v>4098</v>
      </c>
      <c r="C4030" s="3" t="s">
        <v>8205</v>
      </c>
      <c r="D4030" s="6">
        <v>500</v>
      </c>
      <c r="E4030" s="8">
        <v>137</v>
      </c>
      <c r="F4030" t="s">
        <v>8220</v>
      </c>
      <c r="G4030" t="s">
        <v>8223</v>
      </c>
      <c r="H4030" t="s">
        <v>8245</v>
      </c>
      <c r="I4030">
        <v>1463343673</v>
      </c>
      <c r="J4030">
        <v>1460751673</v>
      </c>
      <c r="K4030" t="b">
        <v>0</v>
      </c>
      <c r="L4030">
        <v>6</v>
      </c>
      <c r="M4030" t="b">
        <v>0</v>
      </c>
      <c r="N4030" t="s">
        <v>8269</v>
      </c>
      <c r="O4030">
        <f t="shared" si="315"/>
        <v>27</v>
      </c>
      <c r="P4030">
        <f t="shared" si="316"/>
        <v>22.83</v>
      </c>
      <c r="Q4030" s="11" t="s">
        <v>8315</v>
      </c>
      <c r="R4030" t="s">
        <v>8316</v>
      </c>
      <c r="S4030" s="15">
        <f t="shared" si="317"/>
        <v>42475.848067129627</v>
      </c>
      <c r="T4030" s="15">
        <f t="shared" si="318"/>
        <v>42505.848067129627</v>
      </c>
      <c r="U4030">
        <f t="shared" si="319"/>
        <v>2016</v>
      </c>
    </row>
    <row r="4031" spans="1:21" ht="48" x14ac:dyDescent="0.2">
      <c r="A4031">
        <v>4103</v>
      </c>
      <c r="B4031" s="3" t="s">
        <v>4099</v>
      </c>
      <c r="C4031" s="3" t="s">
        <v>8206</v>
      </c>
      <c r="D4031" s="6">
        <v>1000</v>
      </c>
      <c r="E4031" s="8">
        <v>100</v>
      </c>
      <c r="F4031" t="s">
        <v>8220</v>
      </c>
      <c r="G4031" t="s">
        <v>8223</v>
      </c>
      <c r="H4031" t="s">
        <v>8245</v>
      </c>
      <c r="I4031">
        <v>1440613920</v>
      </c>
      <c r="J4031">
        <v>1435953566</v>
      </c>
      <c r="K4031" t="b">
        <v>0</v>
      </c>
      <c r="L4031">
        <v>6</v>
      </c>
      <c r="M4031" t="b">
        <v>0</v>
      </c>
      <c r="N4031" t="s">
        <v>8269</v>
      </c>
      <c r="O4031">
        <f t="shared" si="315"/>
        <v>10</v>
      </c>
      <c r="P4031">
        <f t="shared" si="316"/>
        <v>16.670000000000002</v>
      </c>
      <c r="Q4031" s="11" t="s">
        <v>8315</v>
      </c>
      <c r="R4031" t="s">
        <v>8316</v>
      </c>
      <c r="S4031" s="15">
        <f t="shared" si="317"/>
        <v>42188.83293981482</v>
      </c>
      <c r="T4031" s="15">
        <f t="shared" si="318"/>
        <v>42242.772222222222</v>
      </c>
      <c r="U4031">
        <f t="shared" si="319"/>
        <v>2015</v>
      </c>
    </row>
    <row r="4032" spans="1:21" ht="48" x14ac:dyDescent="0.2">
      <c r="A4032">
        <v>4106</v>
      </c>
      <c r="B4032" s="3" t="s">
        <v>4102</v>
      </c>
      <c r="C4032" s="3" t="s">
        <v>8209</v>
      </c>
      <c r="D4032" s="6">
        <v>5000</v>
      </c>
      <c r="E4032" s="8">
        <v>3530</v>
      </c>
      <c r="F4032" t="s">
        <v>8220</v>
      </c>
      <c r="G4032" t="s">
        <v>8223</v>
      </c>
      <c r="H4032" t="s">
        <v>8245</v>
      </c>
      <c r="I4032">
        <v>1427936400</v>
      </c>
      <c r="J4032">
        <v>1424221866</v>
      </c>
      <c r="K4032" t="b">
        <v>0</v>
      </c>
      <c r="L4032">
        <v>33</v>
      </c>
      <c r="M4032" t="b">
        <v>0</v>
      </c>
      <c r="N4032" t="s">
        <v>8269</v>
      </c>
      <c r="O4032">
        <f t="shared" si="315"/>
        <v>71</v>
      </c>
      <c r="P4032">
        <f t="shared" si="316"/>
        <v>106.97</v>
      </c>
      <c r="Q4032" s="11" t="s">
        <v>8315</v>
      </c>
      <c r="R4032" t="s">
        <v>8316</v>
      </c>
      <c r="S4032" s="15">
        <f t="shared" si="317"/>
        <v>42053.049375000002</v>
      </c>
      <c r="T4032" s="15">
        <f t="shared" si="318"/>
        <v>42096.041666666672</v>
      </c>
      <c r="U4032">
        <f t="shared" si="319"/>
        <v>2015</v>
      </c>
    </row>
    <row r="4033" spans="1:21" ht="48" x14ac:dyDescent="0.2">
      <c r="A4033">
        <v>4107</v>
      </c>
      <c r="B4033" s="3" t="s">
        <v>4103</v>
      </c>
      <c r="C4033" s="3" t="s">
        <v>8210</v>
      </c>
      <c r="D4033" s="6">
        <v>2000</v>
      </c>
      <c r="E4033" s="8">
        <v>41</v>
      </c>
      <c r="F4033" t="s">
        <v>8220</v>
      </c>
      <c r="G4033" t="s">
        <v>8223</v>
      </c>
      <c r="H4033" t="s">
        <v>8245</v>
      </c>
      <c r="I4033">
        <v>1411596001</v>
      </c>
      <c r="J4033">
        <v>1409608801</v>
      </c>
      <c r="K4033" t="b">
        <v>0</v>
      </c>
      <c r="L4033">
        <v>4</v>
      </c>
      <c r="M4033" t="b">
        <v>0</v>
      </c>
      <c r="N4033" t="s">
        <v>8269</v>
      </c>
      <c r="O4033">
        <f t="shared" si="315"/>
        <v>2</v>
      </c>
      <c r="P4033">
        <f t="shared" si="316"/>
        <v>10.25</v>
      </c>
      <c r="Q4033" s="11" t="s">
        <v>8315</v>
      </c>
      <c r="R4033" t="s">
        <v>8316</v>
      </c>
      <c r="S4033" s="15">
        <f t="shared" si="317"/>
        <v>41883.916678240741</v>
      </c>
      <c r="T4033" s="15">
        <f t="shared" si="318"/>
        <v>41906.916678240741</v>
      </c>
      <c r="U4033">
        <f t="shared" si="319"/>
        <v>2014</v>
      </c>
    </row>
    <row r="4034" spans="1:21" ht="48" x14ac:dyDescent="0.2">
      <c r="A4034">
        <v>4108</v>
      </c>
      <c r="B4034" s="3" t="s">
        <v>4104</v>
      </c>
      <c r="C4034" s="3" t="s">
        <v>8211</v>
      </c>
      <c r="D4034" s="6">
        <v>3000</v>
      </c>
      <c r="E4034" s="8">
        <v>59</v>
      </c>
      <c r="F4034" t="s">
        <v>8220</v>
      </c>
      <c r="G4034" t="s">
        <v>8223</v>
      </c>
      <c r="H4034" t="s">
        <v>8245</v>
      </c>
      <c r="I4034">
        <v>1488517200</v>
      </c>
      <c r="J4034">
        <v>1485909937</v>
      </c>
      <c r="K4034" t="b">
        <v>0</v>
      </c>
      <c r="L4034">
        <v>1</v>
      </c>
      <c r="M4034" t="b">
        <v>0</v>
      </c>
      <c r="N4034" t="s">
        <v>8269</v>
      </c>
      <c r="O4034">
        <f t="shared" si="315"/>
        <v>2</v>
      </c>
      <c r="P4034">
        <f t="shared" si="316"/>
        <v>59</v>
      </c>
      <c r="Q4034" s="11" t="s">
        <v>8315</v>
      </c>
      <c r="R4034" t="s">
        <v>8316</v>
      </c>
      <c r="S4034" s="15">
        <f t="shared" si="317"/>
        <v>42767.031678240746</v>
      </c>
      <c r="T4034" s="15">
        <f t="shared" si="318"/>
        <v>42797.208333333328</v>
      </c>
      <c r="U4034">
        <f t="shared" si="319"/>
        <v>2017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1" t="s">
        <v>8315</v>
      </c>
      <c r="R4035" t="s">
        <v>8316</v>
      </c>
      <c r="S4035" s="15">
        <f t="shared" si="317"/>
        <v>42614.268796296295</v>
      </c>
      <c r="T4035" s="15">
        <f t="shared" si="318"/>
        <v>42645.375</v>
      </c>
      <c r="U4035">
        <f t="shared" si="319"/>
        <v>2016</v>
      </c>
    </row>
    <row r="4036" spans="1:21" ht="48" x14ac:dyDescent="0.2">
      <c r="A4036">
        <v>4111</v>
      </c>
      <c r="B4036" s="3" t="s">
        <v>4107</v>
      </c>
      <c r="C4036" s="3" t="s">
        <v>8214</v>
      </c>
      <c r="D4036" s="6">
        <v>3000</v>
      </c>
      <c r="E4036" s="8">
        <v>94</v>
      </c>
      <c r="F4036" t="s">
        <v>8220</v>
      </c>
      <c r="G4036" t="s">
        <v>8223</v>
      </c>
      <c r="H4036" t="s">
        <v>8245</v>
      </c>
      <c r="I4036">
        <v>1424747740</v>
      </c>
      <c r="J4036">
        <v>1422155740</v>
      </c>
      <c r="K4036" t="b">
        <v>0</v>
      </c>
      <c r="L4036">
        <v>6</v>
      </c>
      <c r="M4036" t="b">
        <v>0</v>
      </c>
      <c r="N4036" t="s">
        <v>8269</v>
      </c>
      <c r="O4036">
        <f t="shared" si="315"/>
        <v>3</v>
      </c>
      <c r="P4036">
        <f t="shared" si="316"/>
        <v>15.67</v>
      </c>
      <c r="Q4036" s="11" t="s">
        <v>8315</v>
      </c>
      <c r="R4036" t="s">
        <v>8316</v>
      </c>
      <c r="S4036" s="15">
        <f t="shared" si="317"/>
        <v>42029.135879629626</v>
      </c>
      <c r="T4036" s="15">
        <f t="shared" si="318"/>
        <v>42059.135879629626</v>
      </c>
      <c r="U4036">
        <f t="shared" si="319"/>
        <v>2015</v>
      </c>
    </row>
    <row r="4037" spans="1:21" ht="48" x14ac:dyDescent="0.2">
      <c r="A4037">
        <v>4113</v>
      </c>
      <c r="B4037" s="3" t="s">
        <v>4109</v>
      </c>
      <c r="C4037" s="3" t="s">
        <v>8215</v>
      </c>
      <c r="D4037" s="6">
        <v>1500</v>
      </c>
      <c r="E4037" s="8">
        <v>3</v>
      </c>
      <c r="F4037" t="s">
        <v>8220</v>
      </c>
      <c r="G4037" t="s">
        <v>8223</v>
      </c>
      <c r="H4037" t="s">
        <v>8245</v>
      </c>
      <c r="I4037">
        <v>1452234840</v>
      </c>
      <c r="J4037">
        <v>1450619123</v>
      </c>
      <c r="K4037" t="b">
        <v>0</v>
      </c>
      <c r="L4037">
        <v>3</v>
      </c>
      <c r="M4037" t="b">
        <v>0</v>
      </c>
      <c r="N4037" t="s">
        <v>8269</v>
      </c>
      <c r="O4037">
        <f t="shared" si="315"/>
        <v>0</v>
      </c>
      <c r="P4037">
        <f t="shared" si="316"/>
        <v>1</v>
      </c>
      <c r="Q4037" s="11" t="s">
        <v>8315</v>
      </c>
      <c r="R4037" t="s">
        <v>8316</v>
      </c>
      <c r="S4037" s="15">
        <f t="shared" si="317"/>
        <v>42358.573182870372</v>
      </c>
      <c r="T4037" s="15">
        <f t="shared" si="318"/>
        <v>42377.273611111115</v>
      </c>
      <c r="U4037">
        <f t="shared" si="319"/>
        <v>2015</v>
      </c>
    </row>
    <row r="4038" spans="1:21" ht="48" x14ac:dyDescent="0.2">
      <c r="A4038">
        <v>2839</v>
      </c>
      <c r="B4038" s="3" t="s">
        <v>2839</v>
      </c>
      <c r="C4038" s="3" t="s">
        <v>6949</v>
      </c>
      <c r="D4038" s="6">
        <v>3500</v>
      </c>
      <c r="E4038" s="8">
        <v>3900</v>
      </c>
      <c r="F4038" t="s">
        <v>8218</v>
      </c>
      <c r="G4038" t="s">
        <v>8223</v>
      </c>
      <c r="H4038" t="s">
        <v>8245</v>
      </c>
      <c r="I4038">
        <v>1408942740</v>
      </c>
      <c r="J4038">
        <v>1406958354</v>
      </c>
      <c r="K4038" t="b">
        <v>0</v>
      </c>
      <c r="L4038">
        <v>31</v>
      </c>
      <c r="M4038" t="b">
        <v>1</v>
      </c>
      <c r="N4038" t="s">
        <v>8269</v>
      </c>
      <c r="O4038">
        <f t="shared" si="315"/>
        <v>111</v>
      </c>
      <c r="P4038">
        <f t="shared" si="316"/>
        <v>125.81</v>
      </c>
      <c r="Q4038" s="11" t="s">
        <v>8315</v>
      </c>
      <c r="R4038" t="s">
        <v>8316</v>
      </c>
      <c r="S4038" s="15">
        <f t="shared" si="317"/>
        <v>41853.240208333329</v>
      </c>
      <c r="T4038" s="15">
        <f t="shared" si="318"/>
        <v>41876.207638888889</v>
      </c>
      <c r="U4038">
        <f t="shared" si="319"/>
        <v>2014</v>
      </c>
    </row>
    <row r="4039" spans="1:21" ht="48" x14ac:dyDescent="0.2">
      <c r="A4039">
        <v>2838</v>
      </c>
      <c r="B4039" s="3" t="s">
        <v>2838</v>
      </c>
      <c r="C4039" s="3" t="s">
        <v>6948</v>
      </c>
      <c r="D4039" s="6">
        <v>2000</v>
      </c>
      <c r="E4039" s="8">
        <v>2405</v>
      </c>
      <c r="F4039" t="s">
        <v>8218</v>
      </c>
      <c r="G4039" t="s">
        <v>8223</v>
      </c>
      <c r="H4039" t="s">
        <v>8245</v>
      </c>
      <c r="I4039">
        <v>1407967200</v>
      </c>
      <c r="J4039">
        <v>1406039696</v>
      </c>
      <c r="K4039" t="b">
        <v>0</v>
      </c>
      <c r="L4039">
        <v>54</v>
      </c>
      <c r="M4039" t="b">
        <v>1</v>
      </c>
      <c r="N4039" t="s">
        <v>8269</v>
      </c>
      <c r="O4039">
        <f t="shared" si="315"/>
        <v>120</v>
      </c>
      <c r="P4039">
        <f t="shared" si="316"/>
        <v>44.54</v>
      </c>
      <c r="Q4039" s="11" t="s">
        <v>8315</v>
      </c>
      <c r="R4039" t="s">
        <v>8316</v>
      </c>
      <c r="S4039" s="15">
        <f t="shared" si="317"/>
        <v>41842.607592592591</v>
      </c>
      <c r="T4039" s="15">
        <f t="shared" si="318"/>
        <v>41864.916666666664</v>
      </c>
      <c r="U4039">
        <f t="shared" si="319"/>
        <v>2014</v>
      </c>
    </row>
    <row r="4040" spans="1:21" ht="48" x14ac:dyDescent="0.2">
      <c r="A4040">
        <v>2836</v>
      </c>
      <c r="B4040" s="3" t="s">
        <v>2836</v>
      </c>
      <c r="C4040" s="3" t="s">
        <v>6946</v>
      </c>
      <c r="D4040" s="6">
        <v>450</v>
      </c>
      <c r="E4040" s="8">
        <v>485</v>
      </c>
      <c r="F4040" t="s">
        <v>8218</v>
      </c>
      <c r="G4040" t="s">
        <v>8223</v>
      </c>
      <c r="H4040" t="s">
        <v>8245</v>
      </c>
      <c r="I4040">
        <v>1487393940</v>
      </c>
      <c r="J4040">
        <v>1484115418</v>
      </c>
      <c r="K4040" t="b">
        <v>0</v>
      </c>
      <c r="L4040">
        <v>11</v>
      </c>
      <c r="M4040" t="b">
        <v>1</v>
      </c>
      <c r="N4040" t="s">
        <v>8269</v>
      </c>
      <c r="O4040">
        <f t="shared" si="315"/>
        <v>108</v>
      </c>
      <c r="P4040">
        <f t="shared" si="316"/>
        <v>44.09</v>
      </c>
      <c r="Q4040" s="11" t="s">
        <v>8315</v>
      </c>
      <c r="R4040" t="s">
        <v>8316</v>
      </c>
      <c r="S4040" s="15">
        <f t="shared" si="317"/>
        <v>42746.261782407411</v>
      </c>
      <c r="T4040" s="15">
        <f t="shared" si="318"/>
        <v>42784.207638888889</v>
      </c>
      <c r="U4040">
        <f t="shared" si="319"/>
        <v>2017</v>
      </c>
    </row>
    <row r="4041" spans="1:21" ht="16" x14ac:dyDescent="0.2">
      <c r="A4041">
        <v>2833</v>
      </c>
      <c r="B4041" s="3" t="s">
        <v>2833</v>
      </c>
      <c r="C4041" s="3" t="s">
        <v>6943</v>
      </c>
      <c r="D4041" s="6">
        <v>2700</v>
      </c>
      <c r="E4041" s="8">
        <v>2923</v>
      </c>
      <c r="F4041" t="s">
        <v>8218</v>
      </c>
      <c r="G4041" t="s">
        <v>8223</v>
      </c>
      <c r="H4041" t="s">
        <v>8245</v>
      </c>
      <c r="I4041">
        <v>1444528800</v>
      </c>
      <c r="J4041">
        <v>1442804633</v>
      </c>
      <c r="K4041" t="b">
        <v>0</v>
      </c>
      <c r="L4041">
        <v>35</v>
      </c>
      <c r="M4041" t="b">
        <v>1</v>
      </c>
      <c r="N4041" t="s">
        <v>8269</v>
      </c>
      <c r="O4041">
        <f t="shared" si="315"/>
        <v>108</v>
      </c>
      <c r="P4041">
        <f t="shared" si="316"/>
        <v>83.51</v>
      </c>
      <c r="Q4041" s="11" t="s">
        <v>8315</v>
      </c>
      <c r="R4041" t="s">
        <v>8316</v>
      </c>
      <c r="S4041" s="15">
        <f t="shared" si="317"/>
        <v>42268.127696759257</v>
      </c>
      <c r="T4041" s="15">
        <f t="shared" si="318"/>
        <v>42288.083333333328</v>
      </c>
      <c r="U4041">
        <f t="shared" si="319"/>
        <v>2015</v>
      </c>
    </row>
    <row r="4042" spans="1:21" ht="32" x14ac:dyDescent="0.2">
      <c r="A4042">
        <v>2831</v>
      </c>
      <c r="B4042" s="3" t="s">
        <v>2831</v>
      </c>
      <c r="C4042" s="3" t="s">
        <v>6941</v>
      </c>
      <c r="D4042" s="6">
        <v>3000</v>
      </c>
      <c r="E4042" s="8">
        <v>3320</v>
      </c>
      <c r="F4042" t="s">
        <v>8218</v>
      </c>
      <c r="G4042" t="s">
        <v>8223</v>
      </c>
      <c r="H4042" t="s">
        <v>8245</v>
      </c>
      <c r="I4042">
        <v>1437076070</v>
      </c>
      <c r="J4042">
        <v>1434484070</v>
      </c>
      <c r="K4042" t="b">
        <v>0</v>
      </c>
      <c r="L4042">
        <v>52</v>
      </c>
      <c r="M4042" t="b">
        <v>1</v>
      </c>
      <c r="N4042" t="s">
        <v>8269</v>
      </c>
      <c r="O4042">
        <f t="shared" si="315"/>
        <v>111</v>
      </c>
      <c r="P4042">
        <f t="shared" si="316"/>
        <v>63.85</v>
      </c>
      <c r="Q4042" s="11" t="s">
        <v>8315</v>
      </c>
      <c r="R4042" t="s">
        <v>8316</v>
      </c>
      <c r="S4042" s="15">
        <f t="shared" si="317"/>
        <v>42171.824884259258</v>
      </c>
      <c r="T4042" s="15">
        <f t="shared" si="318"/>
        <v>42201.824884259258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32" x14ac:dyDescent="0.2">
      <c r="A4044">
        <v>2830</v>
      </c>
      <c r="B4044" s="3" t="s">
        <v>2830</v>
      </c>
      <c r="C4044" s="3" t="s">
        <v>6940</v>
      </c>
      <c r="D4044" s="6">
        <v>3000</v>
      </c>
      <c r="E4044" s="8">
        <v>3000</v>
      </c>
      <c r="F4044" t="s">
        <v>8218</v>
      </c>
      <c r="G4044" t="s">
        <v>8223</v>
      </c>
      <c r="H4044" t="s">
        <v>8245</v>
      </c>
      <c r="I4044">
        <v>1399867140</v>
      </c>
      <c r="J4044">
        <v>1398802148</v>
      </c>
      <c r="K4044" t="b">
        <v>0</v>
      </c>
      <c r="L4044">
        <v>11</v>
      </c>
      <c r="M4044" t="b">
        <v>1</v>
      </c>
      <c r="N4044" t="s">
        <v>8269</v>
      </c>
      <c r="O4044">
        <f t="shared" si="315"/>
        <v>100</v>
      </c>
      <c r="P4044">
        <f t="shared" si="316"/>
        <v>272.73</v>
      </c>
      <c r="Q4044" s="11" t="s">
        <v>8315</v>
      </c>
      <c r="R4044" t="s">
        <v>8316</v>
      </c>
      <c r="S4044" s="15">
        <f t="shared" si="317"/>
        <v>41758.839675925927</v>
      </c>
      <c r="T4044" s="15">
        <f t="shared" si="318"/>
        <v>41771.165972222225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2827</v>
      </c>
      <c r="B4046" s="3" t="s">
        <v>2827</v>
      </c>
      <c r="C4046" s="3" t="s">
        <v>6937</v>
      </c>
      <c r="D4046" s="6">
        <v>2000</v>
      </c>
      <c r="E4046" s="8">
        <v>2405</v>
      </c>
      <c r="F4046" t="s">
        <v>8218</v>
      </c>
      <c r="G4046" t="s">
        <v>8223</v>
      </c>
      <c r="H4046" t="s">
        <v>8245</v>
      </c>
      <c r="I4046">
        <v>1464971400</v>
      </c>
      <c r="J4046">
        <v>1462379066</v>
      </c>
      <c r="K4046" t="b">
        <v>0</v>
      </c>
      <c r="L4046">
        <v>23</v>
      </c>
      <c r="M4046" t="b">
        <v>1</v>
      </c>
      <c r="N4046" t="s">
        <v>8269</v>
      </c>
      <c r="O4046">
        <f t="shared" si="315"/>
        <v>120</v>
      </c>
      <c r="P4046">
        <f t="shared" si="316"/>
        <v>104.57</v>
      </c>
      <c r="Q4046" s="11" t="s">
        <v>8315</v>
      </c>
      <c r="R4046" t="s">
        <v>8316</v>
      </c>
      <c r="S4046" s="15">
        <f t="shared" si="317"/>
        <v>42494.683634259258</v>
      </c>
      <c r="T4046" s="15">
        <f t="shared" si="318"/>
        <v>42524.6875</v>
      </c>
      <c r="U4046">
        <f t="shared" si="319"/>
        <v>2016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2826</v>
      </c>
      <c r="B4048" s="3" t="s">
        <v>2826</v>
      </c>
      <c r="C4048" s="3" t="s">
        <v>6936</v>
      </c>
      <c r="D4048" s="6">
        <v>2000</v>
      </c>
      <c r="E4048" s="8">
        <v>2155</v>
      </c>
      <c r="F4048" t="s">
        <v>8218</v>
      </c>
      <c r="G4048" t="s">
        <v>8223</v>
      </c>
      <c r="H4048" t="s">
        <v>8245</v>
      </c>
      <c r="I4048">
        <v>1436511600</v>
      </c>
      <c r="J4048">
        <v>1434415812</v>
      </c>
      <c r="K4048" t="b">
        <v>0</v>
      </c>
      <c r="L4048">
        <v>19</v>
      </c>
      <c r="M4048" t="b">
        <v>1</v>
      </c>
      <c r="N4048" t="s">
        <v>8269</v>
      </c>
      <c r="O4048">
        <f t="shared" si="315"/>
        <v>108</v>
      </c>
      <c r="P4048">
        <f t="shared" si="316"/>
        <v>113.42</v>
      </c>
      <c r="Q4048" s="11" t="s">
        <v>8315</v>
      </c>
      <c r="R4048" t="s">
        <v>8316</v>
      </c>
      <c r="S4048" s="15">
        <f t="shared" si="317"/>
        <v>42171.034861111111</v>
      </c>
      <c r="T4048" s="15">
        <f t="shared" si="318"/>
        <v>42195.291666666672</v>
      </c>
      <c r="U4048">
        <f t="shared" si="319"/>
        <v>2015</v>
      </c>
    </row>
    <row r="4049" spans="1:21" ht="32" x14ac:dyDescent="0.2">
      <c r="A4049">
        <v>2824</v>
      </c>
      <c r="B4049" s="3" t="s">
        <v>2824</v>
      </c>
      <c r="C4049" s="3" t="s">
        <v>6934</v>
      </c>
      <c r="D4049" s="6">
        <v>650</v>
      </c>
      <c r="E4049" s="8">
        <v>760</v>
      </c>
      <c r="F4049" t="s">
        <v>8218</v>
      </c>
      <c r="G4049" t="s">
        <v>8223</v>
      </c>
      <c r="H4049" t="s">
        <v>8245</v>
      </c>
      <c r="I4049">
        <v>1434159780</v>
      </c>
      <c r="J4049">
        <v>1431412196</v>
      </c>
      <c r="K4049" t="b">
        <v>0</v>
      </c>
      <c r="L4049">
        <v>15</v>
      </c>
      <c r="M4049" t="b">
        <v>1</v>
      </c>
      <c r="N4049" t="s">
        <v>8269</v>
      </c>
      <c r="O4049">
        <f t="shared" si="315"/>
        <v>117</v>
      </c>
      <c r="P4049">
        <f t="shared" si="316"/>
        <v>50.67</v>
      </c>
      <c r="Q4049" s="11" t="s">
        <v>8315</v>
      </c>
      <c r="R4049" t="s">
        <v>8316</v>
      </c>
      <c r="S4049" s="15">
        <f t="shared" si="317"/>
        <v>42136.270787037036</v>
      </c>
      <c r="T4049" s="15">
        <f t="shared" si="318"/>
        <v>42168.071527777778</v>
      </c>
      <c r="U4049">
        <f t="shared" si="319"/>
        <v>2015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2822</v>
      </c>
      <c r="B4051" s="3" t="s">
        <v>2822</v>
      </c>
      <c r="C4051" s="3" t="s">
        <v>6932</v>
      </c>
      <c r="D4051" s="6">
        <v>6000</v>
      </c>
      <c r="E4051" s="8">
        <v>6000</v>
      </c>
      <c r="F4051" t="s">
        <v>8218</v>
      </c>
      <c r="G4051" t="s">
        <v>8223</v>
      </c>
      <c r="H4051" t="s">
        <v>8245</v>
      </c>
      <c r="I4051">
        <v>1427469892</v>
      </c>
      <c r="J4051">
        <v>1424881492</v>
      </c>
      <c r="K4051" t="b">
        <v>0</v>
      </c>
      <c r="L4051">
        <v>94</v>
      </c>
      <c r="M4051" t="b">
        <v>1</v>
      </c>
      <c r="N4051" t="s">
        <v>8269</v>
      </c>
      <c r="O4051">
        <f t="shared" si="315"/>
        <v>100</v>
      </c>
      <c r="P4051">
        <f t="shared" si="316"/>
        <v>63.83</v>
      </c>
      <c r="Q4051" s="11" t="s">
        <v>8315</v>
      </c>
      <c r="R4051" t="s">
        <v>8316</v>
      </c>
      <c r="S4051" s="15">
        <f t="shared" si="317"/>
        <v>42060.683935185181</v>
      </c>
      <c r="T4051" s="15">
        <f t="shared" si="318"/>
        <v>42090.642268518524</v>
      </c>
      <c r="U4051">
        <f t="shared" si="319"/>
        <v>2015</v>
      </c>
    </row>
    <row r="4052" spans="1:21" ht="48" x14ac:dyDescent="0.2">
      <c r="A4052">
        <v>2818</v>
      </c>
      <c r="B4052" s="3" t="s">
        <v>2818</v>
      </c>
      <c r="C4052" s="3" t="s">
        <v>6928</v>
      </c>
      <c r="D4052" s="6">
        <v>10000</v>
      </c>
      <c r="E4052" s="8">
        <v>10603</v>
      </c>
      <c r="F4052" t="s">
        <v>8218</v>
      </c>
      <c r="G4052" t="s">
        <v>8223</v>
      </c>
      <c r="H4052" t="s">
        <v>8245</v>
      </c>
      <c r="I4052">
        <v>1443018086</v>
      </c>
      <c r="J4052">
        <v>1441290086</v>
      </c>
      <c r="K4052" t="b">
        <v>0</v>
      </c>
      <c r="L4052">
        <v>102</v>
      </c>
      <c r="M4052" t="b">
        <v>1</v>
      </c>
      <c r="N4052" t="s">
        <v>8269</v>
      </c>
      <c r="O4052">
        <f t="shared" si="315"/>
        <v>106</v>
      </c>
      <c r="P4052">
        <f t="shared" si="316"/>
        <v>103.95</v>
      </c>
      <c r="Q4052" s="11" t="s">
        <v>8315</v>
      </c>
      <c r="R4052" t="s">
        <v>8316</v>
      </c>
      <c r="S4052" s="15">
        <f t="shared" si="317"/>
        <v>42250.598217592589</v>
      </c>
      <c r="T4052" s="15">
        <f t="shared" si="318"/>
        <v>42270.598217592589</v>
      </c>
      <c r="U4052">
        <f t="shared" si="319"/>
        <v>2015</v>
      </c>
    </row>
    <row r="4053" spans="1:21" ht="48" x14ac:dyDescent="0.2">
      <c r="A4053">
        <v>2813</v>
      </c>
      <c r="B4053" s="3" t="s">
        <v>2813</v>
      </c>
      <c r="C4053" s="3" t="s">
        <v>6923</v>
      </c>
      <c r="D4053" s="6">
        <v>2800</v>
      </c>
      <c r="E4053" s="8">
        <v>3572.12</v>
      </c>
      <c r="F4053" t="s">
        <v>8218</v>
      </c>
      <c r="G4053" t="s">
        <v>8223</v>
      </c>
      <c r="H4053" t="s">
        <v>8245</v>
      </c>
      <c r="I4053">
        <v>1481737761</v>
      </c>
      <c r="J4053">
        <v>1479577761</v>
      </c>
      <c r="K4053" t="b">
        <v>0</v>
      </c>
      <c r="L4053">
        <v>96</v>
      </c>
      <c r="M4053" t="b">
        <v>1</v>
      </c>
      <c r="N4053" t="s">
        <v>8269</v>
      </c>
      <c r="O4053">
        <f t="shared" si="315"/>
        <v>128</v>
      </c>
      <c r="P4053">
        <f t="shared" si="316"/>
        <v>37.21</v>
      </c>
      <c r="Q4053" s="11" t="s">
        <v>8315</v>
      </c>
      <c r="R4053" t="s">
        <v>8316</v>
      </c>
      <c r="S4053" s="15">
        <f t="shared" si="317"/>
        <v>42693.742604166662</v>
      </c>
      <c r="T4053" s="15">
        <f t="shared" si="318"/>
        <v>42718.742604166662</v>
      </c>
      <c r="U4053">
        <f t="shared" si="319"/>
        <v>2016</v>
      </c>
    </row>
    <row r="4054" spans="1:21" ht="48" x14ac:dyDescent="0.2">
      <c r="A4054">
        <v>2810</v>
      </c>
      <c r="B4054" s="3" t="s">
        <v>2810</v>
      </c>
      <c r="C4054" s="3" t="s">
        <v>6920</v>
      </c>
      <c r="D4054" s="6">
        <v>2500</v>
      </c>
      <c r="E4054" s="8">
        <v>2705</v>
      </c>
      <c r="F4054" t="s">
        <v>8218</v>
      </c>
      <c r="G4054" t="s">
        <v>8223</v>
      </c>
      <c r="H4054" t="s">
        <v>8245</v>
      </c>
      <c r="I4054">
        <v>1401595140</v>
      </c>
      <c r="J4054">
        <v>1398828064</v>
      </c>
      <c r="K4054" t="b">
        <v>0</v>
      </c>
      <c r="L4054">
        <v>57</v>
      </c>
      <c r="M4054" t="b">
        <v>1</v>
      </c>
      <c r="N4054" t="s">
        <v>8269</v>
      </c>
      <c r="O4054">
        <f t="shared" si="315"/>
        <v>108</v>
      </c>
      <c r="P4054">
        <f t="shared" si="316"/>
        <v>47.46</v>
      </c>
      <c r="Q4054" s="11" t="s">
        <v>8315</v>
      </c>
      <c r="R4054" t="s">
        <v>8316</v>
      </c>
      <c r="S4054" s="15">
        <f t="shared" si="317"/>
        <v>41759.13962962963</v>
      </c>
      <c r="T4054" s="15">
        <f t="shared" si="318"/>
        <v>41791.165972222225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2809</v>
      </c>
      <c r="B4056" s="3" t="s">
        <v>2809</v>
      </c>
      <c r="C4056" s="3" t="s">
        <v>6919</v>
      </c>
      <c r="D4056" s="6">
        <v>2500</v>
      </c>
      <c r="E4056" s="8">
        <v>2560</v>
      </c>
      <c r="F4056" t="s">
        <v>8218</v>
      </c>
      <c r="G4056" t="s">
        <v>8223</v>
      </c>
      <c r="H4056" t="s">
        <v>8245</v>
      </c>
      <c r="I4056">
        <v>1459348740</v>
      </c>
      <c r="J4056">
        <v>1458647725</v>
      </c>
      <c r="K4056" t="b">
        <v>0</v>
      </c>
      <c r="L4056">
        <v>21</v>
      </c>
      <c r="M4056" t="b">
        <v>1</v>
      </c>
      <c r="N4056" t="s">
        <v>8269</v>
      </c>
      <c r="O4056">
        <f t="shared" si="315"/>
        <v>102</v>
      </c>
      <c r="P4056">
        <f t="shared" si="316"/>
        <v>121.9</v>
      </c>
      <c r="Q4056" s="11" t="s">
        <v>8315</v>
      </c>
      <c r="R4056" t="s">
        <v>8316</v>
      </c>
      <c r="S4056" s="15">
        <f t="shared" si="317"/>
        <v>42451.496817129635</v>
      </c>
      <c r="T4056" s="15">
        <f t="shared" si="318"/>
        <v>42459.610416666663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2808</v>
      </c>
      <c r="B4058" s="3" t="s">
        <v>2808</v>
      </c>
      <c r="C4058" s="3" t="s">
        <v>6918</v>
      </c>
      <c r="D4058" s="6">
        <v>4500</v>
      </c>
      <c r="E4058" s="8">
        <v>4511</v>
      </c>
      <c r="F4058" t="s">
        <v>8218</v>
      </c>
      <c r="G4058" t="s">
        <v>8223</v>
      </c>
      <c r="H4058" t="s">
        <v>8245</v>
      </c>
      <c r="I4058">
        <v>1440274735</v>
      </c>
      <c r="J4058">
        <v>1437682735</v>
      </c>
      <c r="K4058" t="b">
        <v>0</v>
      </c>
      <c r="L4058">
        <v>69</v>
      </c>
      <c r="M4058" t="b">
        <v>1</v>
      </c>
      <c r="N4058" t="s">
        <v>8269</v>
      </c>
      <c r="O4058">
        <f t="shared" si="315"/>
        <v>100</v>
      </c>
      <c r="P4058">
        <f t="shared" si="316"/>
        <v>65.38</v>
      </c>
      <c r="Q4058" s="11" t="s">
        <v>8315</v>
      </c>
      <c r="R4058" t="s">
        <v>8316</v>
      </c>
      <c r="S4058" s="15">
        <f t="shared" si="317"/>
        <v>42208.84646990741</v>
      </c>
      <c r="T4058" s="15">
        <f t="shared" si="318"/>
        <v>42238.84646990741</v>
      </c>
      <c r="U4058">
        <f t="shared" si="319"/>
        <v>2015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16" x14ac:dyDescent="0.2">
      <c r="A4060">
        <v>2807</v>
      </c>
      <c r="B4060" s="3" t="s">
        <v>2807</v>
      </c>
      <c r="C4060" s="3" t="s">
        <v>6917</v>
      </c>
      <c r="D4060" s="6">
        <v>5000</v>
      </c>
      <c r="E4060" s="8">
        <v>6300</v>
      </c>
      <c r="F4060" t="s">
        <v>8218</v>
      </c>
      <c r="G4060" t="s">
        <v>8223</v>
      </c>
      <c r="H4060" t="s">
        <v>8245</v>
      </c>
      <c r="I4060">
        <v>1435611438</v>
      </c>
      <c r="J4060">
        <v>1433019438</v>
      </c>
      <c r="K4060" t="b">
        <v>0</v>
      </c>
      <c r="L4060">
        <v>93</v>
      </c>
      <c r="M4060" t="b">
        <v>1</v>
      </c>
      <c r="N4060" t="s">
        <v>8269</v>
      </c>
      <c r="O4060">
        <f t="shared" si="315"/>
        <v>126</v>
      </c>
      <c r="P4060">
        <f t="shared" si="316"/>
        <v>67.739999999999995</v>
      </c>
      <c r="Q4060" s="11" t="s">
        <v>8315</v>
      </c>
      <c r="R4060" t="s">
        <v>8316</v>
      </c>
      <c r="S4060" s="15">
        <f t="shared" si="317"/>
        <v>42154.873124999998</v>
      </c>
      <c r="T4060" s="15">
        <f t="shared" si="318"/>
        <v>42184.873124999998</v>
      </c>
      <c r="U4060">
        <f t="shared" si="319"/>
        <v>2015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8" x14ac:dyDescent="0.2">
      <c r="A4063">
        <v>2803</v>
      </c>
      <c r="B4063" s="3" t="s">
        <v>2803</v>
      </c>
      <c r="C4063" s="3" t="s">
        <v>6913</v>
      </c>
      <c r="D4063" s="6">
        <v>10000</v>
      </c>
      <c r="E4063" s="8">
        <v>12795</v>
      </c>
      <c r="F4063" t="s">
        <v>8218</v>
      </c>
      <c r="G4063" t="s">
        <v>8223</v>
      </c>
      <c r="H4063" t="s">
        <v>8245</v>
      </c>
      <c r="I4063">
        <v>1437004800</v>
      </c>
      <c r="J4063">
        <v>1433295276</v>
      </c>
      <c r="K4063" t="b">
        <v>0</v>
      </c>
      <c r="L4063">
        <v>141</v>
      </c>
      <c r="M4063" t="b">
        <v>1</v>
      </c>
      <c r="N4063" t="s">
        <v>8269</v>
      </c>
      <c r="O4063">
        <f t="shared" si="315"/>
        <v>128</v>
      </c>
      <c r="P4063">
        <f t="shared" si="316"/>
        <v>90.74</v>
      </c>
      <c r="Q4063" s="11" t="s">
        <v>8315</v>
      </c>
      <c r="R4063" t="s">
        <v>8316</v>
      </c>
      <c r="S4063" s="15">
        <f t="shared" si="317"/>
        <v>42158.065694444449</v>
      </c>
      <c r="T4063" s="15">
        <f t="shared" si="318"/>
        <v>42201</v>
      </c>
      <c r="U4063">
        <f t="shared" si="319"/>
        <v>2015</v>
      </c>
    </row>
    <row r="4064" spans="1:21" ht="48" x14ac:dyDescent="0.2">
      <c r="A4064">
        <v>2795</v>
      </c>
      <c r="B4064" s="3" t="s">
        <v>2795</v>
      </c>
      <c r="C4064" s="3" t="s">
        <v>6905</v>
      </c>
      <c r="D4064" s="6">
        <v>700</v>
      </c>
      <c r="E4064" s="8">
        <v>730</v>
      </c>
      <c r="F4064" t="s">
        <v>8218</v>
      </c>
      <c r="G4064" t="s">
        <v>8223</v>
      </c>
      <c r="H4064" t="s">
        <v>8245</v>
      </c>
      <c r="I4064">
        <v>1402095600</v>
      </c>
      <c r="J4064">
        <v>1400675841</v>
      </c>
      <c r="K4064" t="b">
        <v>0</v>
      </c>
      <c r="L4064">
        <v>20</v>
      </c>
      <c r="M4064" t="b">
        <v>1</v>
      </c>
      <c r="N4064" t="s">
        <v>8269</v>
      </c>
      <c r="O4064">
        <f t="shared" si="315"/>
        <v>104</v>
      </c>
      <c r="P4064">
        <f t="shared" si="316"/>
        <v>36.5</v>
      </c>
      <c r="Q4064" s="11" t="s">
        <v>8315</v>
      </c>
      <c r="R4064" t="s">
        <v>8316</v>
      </c>
      <c r="S4064" s="15">
        <f t="shared" si="317"/>
        <v>41780.525937500002</v>
      </c>
      <c r="T4064" s="15">
        <f t="shared" si="318"/>
        <v>41796.958333333336</v>
      </c>
      <c r="U4064">
        <f t="shared" si="319"/>
        <v>2014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ref="O4066:O4115" si="320">ROUND(E4066/D4066*100,0)</f>
        <v>19</v>
      </c>
      <c r="P4066">
        <f t="shared" ref="P4066:P4115" si="321">IFERROR(ROUND(E4066/L4066,2),0)</f>
        <v>64.17</v>
      </c>
      <c r="Q4066" s="11" t="s">
        <v>8315</v>
      </c>
      <c r="R4066" t="s">
        <v>8316</v>
      </c>
      <c r="S4066" s="15">
        <f t="shared" ref="S4066:S4115" si="322">(((J4066/60)/60)/24)+DATE(1970,1,1)</f>
        <v>42093.588263888887</v>
      </c>
      <c r="T4066" s="15">
        <f t="shared" ref="T4066:T4115" si="323">(((I4066/60)/60)/24)+DATE(1970,1,1)</f>
        <v>42123.588263888887</v>
      </c>
      <c r="U4066">
        <f t="shared" ref="U4066:U4115" si="324">YEAR(S:S)</f>
        <v>2015</v>
      </c>
    </row>
    <row r="4067" spans="1:21" ht="48" x14ac:dyDescent="0.2">
      <c r="A4067">
        <v>2792</v>
      </c>
      <c r="B4067" s="3" t="s">
        <v>2792</v>
      </c>
      <c r="C4067" s="3" t="s">
        <v>6902</v>
      </c>
      <c r="D4067" s="6">
        <v>2000</v>
      </c>
      <c r="E4067" s="8">
        <v>2152</v>
      </c>
      <c r="F4067" t="s">
        <v>8218</v>
      </c>
      <c r="G4067" t="s">
        <v>8223</v>
      </c>
      <c r="H4067" t="s">
        <v>8245</v>
      </c>
      <c r="I4067">
        <v>1439357559</v>
      </c>
      <c r="J4067">
        <v>1435469559</v>
      </c>
      <c r="K4067" t="b">
        <v>0</v>
      </c>
      <c r="L4067">
        <v>24</v>
      </c>
      <c r="M4067" t="b">
        <v>1</v>
      </c>
      <c r="N4067" t="s">
        <v>8269</v>
      </c>
      <c r="O4067">
        <f t="shared" si="320"/>
        <v>108</v>
      </c>
      <c r="P4067">
        <f t="shared" si="321"/>
        <v>89.67</v>
      </c>
      <c r="Q4067" s="11" t="s">
        <v>8315</v>
      </c>
      <c r="R4067" t="s">
        <v>8316</v>
      </c>
      <c r="S4067" s="15">
        <f t="shared" si="322"/>
        <v>42183.231006944443</v>
      </c>
      <c r="T4067" s="15">
        <f t="shared" si="323"/>
        <v>42228.231006944443</v>
      </c>
      <c r="U4067">
        <f t="shared" si="324"/>
        <v>2015</v>
      </c>
    </row>
    <row r="4068" spans="1:21" ht="48" x14ac:dyDescent="0.2">
      <c r="A4068">
        <v>2791</v>
      </c>
      <c r="B4068" s="3" t="s">
        <v>2791</v>
      </c>
      <c r="C4068" s="3" t="s">
        <v>6901</v>
      </c>
      <c r="D4068" s="6">
        <v>2000</v>
      </c>
      <c r="E4068" s="8">
        <v>2050</v>
      </c>
      <c r="F4068" t="s">
        <v>8218</v>
      </c>
      <c r="G4068" t="s">
        <v>8223</v>
      </c>
      <c r="H4068" t="s">
        <v>8245</v>
      </c>
      <c r="I4068">
        <v>1473393600</v>
      </c>
      <c r="J4068">
        <v>1470778559</v>
      </c>
      <c r="K4068" t="b">
        <v>0</v>
      </c>
      <c r="L4068">
        <v>28</v>
      </c>
      <c r="M4068" t="b">
        <v>1</v>
      </c>
      <c r="N4068" t="s">
        <v>8269</v>
      </c>
      <c r="O4068">
        <f t="shared" si="320"/>
        <v>103</v>
      </c>
      <c r="P4068">
        <f t="shared" si="321"/>
        <v>73.209999999999994</v>
      </c>
      <c r="Q4068" s="11" t="s">
        <v>8315</v>
      </c>
      <c r="R4068" t="s">
        <v>8316</v>
      </c>
      <c r="S4068" s="15">
        <f t="shared" si="322"/>
        <v>42591.899988425925</v>
      </c>
      <c r="T4068" s="15">
        <f t="shared" si="323"/>
        <v>42622.166666666672</v>
      </c>
      <c r="U4068">
        <f t="shared" si="324"/>
        <v>2016</v>
      </c>
    </row>
    <row r="4069" spans="1:21" ht="48" x14ac:dyDescent="0.2">
      <c r="A4069">
        <v>2790</v>
      </c>
      <c r="B4069" s="3" t="s">
        <v>2790</v>
      </c>
      <c r="C4069" s="3" t="s">
        <v>6900</v>
      </c>
      <c r="D4069" s="6">
        <v>3000</v>
      </c>
      <c r="E4069" s="8">
        <v>3160</v>
      </c>
      <c r="F4069" t="s">
        <v>8218</v>
      </c>
      <c r="G4069" t="s">
        <v>8223</v>
      </c>
      <c r="H4069" t="s">
        <v>8245</v>
      </c>
      <c r="I4069">
        <v>1423693903</v>
      </c>
      <c r="J4069">
        <v>1421101903</v>
      </c>
      <c r="K4069" t="b">
        <v>0</v>
      </c>
      <c r="L4069">
        <v>66</v>
      </c>
      <c r="M4069" t="b">
        <v>1</v>
      </c>
      <c r="N4069" t="s">
        <v>8269</v>
      </c>
      <c r="O4069">
        <f t="shared" si="320"/>
        <v>105</v>
      </c>
      <c r="P4069">
        <f t="shared" si="321"/>
        <v>47.88</v>
      </c>
      <c r="Q4069" s="11" t="s">
        <v>8315</v>
      </c>
      <c r="R4069" t="s">
        <v>8316</v>
      </c>
      <c r="S4069" s="15">
        <f t="shared" si="322"/>
        <v>42016.938692129625</v>
      </c>
      <c r="T4069" s="15">
        <f t="shared" si="323"/>
        <v>42046.938692129625</v>
      </c>
      <c r="U4069">
        <f t="shared" si="324"/>
        <v>2015</v>
      </c>
    </row>
    <row r="4070" spans="1:21" ht="32" x14ac:dyDescent="0.2">
      <c r="A4070">
        <v>2789</v>
      </c>
      <c r="B4070" s="3" t="s">
        <v>2789</v>
      </c>
      <c r="C4070" s="3" t="s">
        <v>6899</v>
      </c>
      <c r="D4070" s="6">
        <v>3000</v>
      </c>
      <c r="E4070" s="8">
        <v>3035</v>
      </c>
      <c r="F4070" t="s">
        <v>8218</v>
      </c>
      <c r="G4070" t="s">
        <v>8223</v>
      </c>
      <c r="H4070" t="s">
        <v>8245</v>
      </c>
      <c r="I4070">
        <v>1426132800</v>
      </c>
      <c r="J4070">
        <v>1424477934</v>
      </c>
      <c r="K4070" t="b">
        <v>0</v>
      </c>
      <c r="L4070">
        <v>24</v>
      </c>
      <c r="M4070" t="b">
        <v>1</v>
      </c>
      <c r="N4070" t="s">
        <v>8269</v>
      </c>
      <c r="O4070">
        <f t="shared" si="320"/>
        <v>101</v>
      </c>
      <c r="P4070">
        <f t="shared" si="321"/>
        <v>126.46</v>
      </c>
      <c r="Q4070" s="11" t="s">
        <v>8315</v>
      </c>
      <c r="R4070" t="s">
        <v>8316</v>
      </c>
      <c r="S4070" s="15">
        <f t="shared" si="322"/>
        <v>42056.013124999998</v>
      </c>
      <c r="T4070" s="15">
        <f t="shared" si="323"/>
        <v>42075.166666666672</v>
      </c>
      <c r="U4070">
        <f t="shared" si="324"/>
        <v>2015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21"/>
        <v>33.08</v>
      </c>
      <c r="Q4071" s="11" t="s">
        <v>8315</v>
      </c>
      <c r="R4071" t="s">
        <v>8316</v>
      </c>
      <c r="S4071" s="15">
        <f t="shared" si="322"/>
        <v>42022.661527777775</v>
      </c>
      <c r="T4071" s="15">
        <f t="shared" si="323"/>
        <v>42063.5</v>
      </c>
      <c r="U4071">
        <f t="shared" si="324"/>
        <v>2015</v>
      </c>
    </row>
    <row r="4072" spans="1:21" ht="32" x14ac:dyDescent="0.2">
      <c r="A4072">
        <v>2788</v>
      </c>
      <c r="B4072" s="3" t="s">
        <v>2788</v>
      </c>
      <c r="C4072" s="3" t="s">
        <v>6898</v>
      </c>
      <c r="D4072" s="6">
        <v>2000</v>
      </c>
      <c r="E4072" s="8">
        <v>2050</v>
      </c>
      <c r="F4072" t="s">
        <v>8218</v>
      </c>
      <c r="G4072" t="s">
        <v>8223</v>
      </c>
      <c r="H4072" t="s">
        <v>8245</v>
      </c>
      <c r="I4072">
        <v>1469811043</v>
      </c>
      <c r="J4072">
        <v>1467219043</v>
      </c>
      <c r="K4072" t="b">
        <v>0</v>
      </c>
      <c r="L4072">
        <v>20</v>
      </c>
      <c r="M4072" t="b">
        <v>1</v>
      </c>
      <c r="N4072" t="s">
        <v>8269</v>
      </c>
      <c r="O4072">
        <f t="shared" si="320"/>
        <v>103</v>
      </c>
      <c r="P4072">
        <f t="shared" si="321"/>
        <v>102.5</v>
      </c>
      <c r="Q4072" s="11" t="s">
        <v>8315</v>
      </c>
      <c r="R4072" t="s">
        <v>8316</v>
      </c>
      <c r="S4072" s="15">
        <f t="shared" si="322"/>
        <v>42550.701886574068</v>
      </c>
      <c r="T4072" s="15">
        <f t="shared" si="323"/>
        <v>42580.701886574068</v>
      </c>
      <c r="U4072">
        <f t="shared" si="324"/>
        <v>2016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s="11" t="s">
        <v>8315</v>
      </c>
      <c r="R4073" t="s">
        <v>8316</v>
      </c>
      <c r="S4073" s="15">
        <f t="shared" si="322"/>
        <v>42700.804756944446</v>
      </c>
      <c r="T4073" s="15">
        <f t="shared" si="323"/>
        <v>42730.804756944446</v>
      </c>
      <c r="U4073">
        <f t="shared" si="324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21"/>
        <v>2</v>
      </c>
      <c r="Q4074" s="11" t="s">
        <v>8315</v>
      </c>
      <c r="R4074" t="s">
        <v>8316</v>
      </c>
      <c r="S4074" s="15">
        <f t="shared" si="322"/>
        <v>41812.77443287037</v>
      </c>
      <c r="T4074" s="15">
        <f t="shared" si="323"/>
        <v>41872.77443287037</v>
      </c>
      <c r="U4074">
        <f t="shared" si="324"/>
        <v>2014</v>
      </c>
    </row>
    <row r="4075" spans="1:21" ht="48" x14ac:dyDescent="0.2">
      <c r="A4075">
        <v>2787</v>
      </c>
      <c r="B4075" s="3" t="s">
        <v>2787</v>
      </c>
      <c r="C4075" s="3" t="s">
        <v>6897</v>
      </c>
      <c r="D4075" s="6">
        <v>1000</v>
      </c>
      <c r="E4075" s="8">
        <v>1197</v>
      </c>
      <c r="F4075" t="s">
        <v>8218</v>
      </c>
      <c r="G4075" t="s">
        <v>8223</v>
      </c>
      <c r="H4075" t="s">
        <v>8245</v>
      </c>
      <c r="I4075">
        <v>1405658752</v>
      </c>
      <c r="J4075">
        <v>1403066752</v>
      </c>
      <c r="K4075" t="b">
        <v>0</v>
      </c>
      <c r="L4075">
        <v>38</v>
      </c>
      <c r="M4075" t="b">
        <v>1</v>
      </c>
      <c r="N4075" t="s">
        <v>8269</v>
      </c>
      <c r="O4075">
        <f t="shared" si="320"/>
        <v>120</v>
      </c>
      <c r="P4075">
        <f t="shared" si="321"/>
        <v>31.5</v>
      </c>
      <c r="Q4075" s="11" t="s">
        <v>8315</v>
      </c>
      <c r="R4075" t="s">
        <v>8316</v>
      </c>
      <c r="S4075" s="15">
        <f t="shared" si="322"/>
        <v>41808.198518518519</v>
      </c>
      <c r="T4075" s="15">
        <f t="shared" si="323"/>
        <v>41838.198518518519</v>
      </c>
      <c r="U4075">
        <f t="shared" si="324"/>
        <v>2014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21"/>
        <v>35</v>
      </c>
      <c r="Q4076" s="11" t="s">
        <v>8315</v>
      </c>
      <c r="R4076" t="s">
        <v>8316</v>
      </c>
      <c r="S4076" s="15">
        <f t="shared" si="322"/>
        <v>42283.552951388891</v>
      </c>
      <c r="T4076" s="15">
        <f t="shared" si="323"/>
        <v>42313.594618055555</v>
      </c>
      <c r="U4076">
        <f t="shared" si="324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21"/>
        <v>44.31</v>
      </c>
      <c r="Q4077" s="11" t="s">
        <v>8315</v>
      </c>
      <c r="R4077" t="s">
        <v>8316</v>
      </c>
      <c r="S4077" s="15">
        <f t="shared" si="322"/>
        <v>41779.045937499999</v>
      </c>
      <c r="T4077" s="15">
        <f t="shared" si="323"/>
        <v>41820.727777777778</v>
      </c>
      <c r="U4077">
        <f t="shared" si="324"/>
        <v>2014</v>
      </c>
    </row>
    <row r="4078" spans="1:21" ht="48" x14ac:dyDescent="0.2">
      <c r="A4078">
        <v>2785</v>
      </c>
      <c r="B4078" s="3" t="s">
        <v>2785</v>
      </c>
      <c r="C4078" s="3" t="s">
        <v>6895</v>
      </c>
      <c r="D4078" s="6">
        <v>5000</v>
      </c>
      <c r="E4078" s="8">
        <v>5234</v>
      </c>
      <c r="F4078" t="s">
        <v>8218</v>
      </c>
      <c r="G4078" t="s">
        <v>8223</v>
      </c>
      <c r="H4078" t="s">
        <v>8245</v>
      </c>
      <c r="I4078">
        <v>1470430800</v>
      </c>
      <c r="J4078">
        <v>1467865967</v>
      </c>
      <c r="K4078" t="b">
        <v>0</v>
      </c>
      <c r="L4078">
        <v>142</v>
      </c>
      <c r="M4078" t="b">
        <v>1</v>
      </c>
      <c r="N4078" t="s">
        <v>8269</v>
      </c>
      <c r="O4078">
        <f t="shared" si="320"/>
        <v>105</v>
      </c>
      <c r="P4078">
        <f t="shared" si="321"/>
        <v>36.86</v>
      </c>
      <c r="Q4078" s="11" t="s">
        <v>8315</v>
      </c>
      <c r="R4078" t="s">
        <v>8316</v>
      </c>
      <c r="S4078" s="15">
        <f t="shared" si="322"/>
        <v>42558.189432870371</v>
      </c>
      <c r="T4078" s="15">
        <f t="shared" si="323"/>
        <v>42587.875</v>
      </c>
      <c r="U4078">
        <f t="shared" si="324"/>
        <v>2016</v>
      </c>
    </row>
    <row r="4079" spans="1:21" ht="48" x14ac:dyDescent="0.2">
      <c r="A4079">
        <v>2784</v>
      </c>
      <c r="B4079" s="3" t="s">
        <v>2784</v>
      </c>
      <c r="C4079" s="3" t="s">
        <v>6894</v>
      </c>
      <c r="D4079" s="6">
        <v>6000</v>
      </c>
      <c r="E4079" s="8">
        <v>7140</v>
      </c>
      <c r="F4079" t="s">
        <v>8218</v>
      </c>
      <c r="G4079" t="s">
        <v>8223</v>
      </c>
      <c r="H4079" t="s">
        <v>8245</v>
      </c>
      <c r="I4079">
        <v>1414608843</v>
      </c>
      <c r="J4079">
        <v>1412794443</v>
      </c>
      <c r="K4079" t="b">
        <v>0</v>
      </c>
      <c r="L4079">
        <v>108</v>
      </c>
      <c r="M4079" t="b">
        <v>1</v>
      </c>
      <c r="N4079" t="s">
        <v>8269</v>
      </c>
      <c r="O4079">
        <f t="shared" si="320"/>
        <v>119</v>
      </c>
      <c r="P4079">
        <f t="shared" si="321"/>
        <v>66.11</v>
      </c>
      <c r="Q4079" s="11" t="s">
        <v>8315</v>
      </c>
      <c r="R4079" t="s">
        <v>8316</v>
      </c>
      <c r="S4079" s="15">
        <f t="shared" si="322"/>
        <v>41920.787534722222</v>
      </c>
      <c r="T4079" s="15">
        <f t="shared" si="323"/>
        <v>41941.787534722222</v>
      </c>
      <c r="U4079">
        <f t="shared" si="324"/>
        <v>2014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>
        <f t="shared" si="321"/>
        <v>0</v>
      </c>
      <c r="Q4080" s="11" t="s">
        <v>8315</v>
      </c>
      <c r="R4080" t="s">
        <v>8316</v>
      </c>
      <c r="S4080" s="15">
        <f t="shared" si="322"/>
        <v>42732.787523148145</v>
      </c>
      <c r="T4080" s="15">
        <f t="shared" si="323"/>
        <v>42762.787523148145</v>
      </c>
      <c r="U4080">
        <f t="shared" si="324"/>
        <v>2016</v>
      </c>
    </row>
    <row r="4081" spans="1:21" ht="32" x14ac:dyDescent="0.2">
      <c r="A4081">
        <v>2782</v>
      </c>
      <c r="B4081" s="3" t="s">
        <v>2782</v>
      </c>
      <c r="C4081" s="3" t="s">
        <v>6892</v>
      </c>
      <c r="D4081" s="6">
        <v>1000</v>
      </c>
      <c r="E4081" s="8">
        <v>1200</v>
      </c>
      <c r="F4081" t="s">
        <v>8218</v>
      </c>
      <c r="G4081" t="s">
        <v>8223</v>
      </c>
      <c r="H4081" t="s">
        <v>8245</v>
      </c>
      <c r="I4081">
        <v>1424149140</v>
      </c>
      <c r="J4081">
        <v>1421964718</v>
      </c>
      <c r="K4081" t="b">
        <v>0</v>
      </c>
      <c r="L4081">
        <v>18</v>
      </c>
      <c r="M4081" t="b">
        <v>1</v>
      </c>
      <c r="N4081" t="s">
        <v>8269</v>
      </c>
      <c r="O4081">
        <f t="shared" si="320"/>
        <v>120</v>
      </c>
      <c r="P4081">
        <f t="shared" si="321"/>
        <v>66.67</v>
      </c>
      <c r="Q4081" s="11" t="s">
        <v>8315</v>
      </c>
      <c r="R4081" t="s">
        <v>8316</v>
      </c>
      <c r="S4081" s="15">
        <f t="shared" si="322"/>
        <v>42026.924976851849</v>
      </c>
      <c r="T4081" s="15">
        <f t="shared" si="323"/>
        <v>42052.207638888889</v>
      </c>
      <c r="U4081">
        <f t="shared" si="324"/>
        <v>2015</v>
      </c>
    </row>
    <row r="4082" spans="1:21" ht="32" x14ac:dyDescent="0.2">
      <c r="A4082">
        <v>2781</v>
      </c>
      <c r="B4082" s="3" t="s">
        <v>2781</v>
      </c>
      <c r="C4082" s="3" t="s">
        <v>6891</v>
      </c>
      <c r="D4082" s="6">
        <v>1250</v>
      </c>
      <c r="E4082" s="8">
        <v>1316</v>
      </c>
      <c r="F4082" t="s">
        <v>8218</v>
      </c>
      <c r="G4082" t="s">
        <v>8223</v>
      </c>
      <c r="H4082" t="s">
        <v>8245</v>
      </c>
      <c r="I4082">
        <v>1423724400</v>
      </c>
      <c r="J4082">
        <v>1421274954</v>
      </c>
      <c r="K4082" t="b">
        <v>0</v>
      </c>
      <c r="L4082">
        <v>28</v>
      </c>
      <c r="M4082" t="b">
        <v>1</v>
      </c>
      <c r="N4082" t="s">
        <v>8269</v>
      </c>
      <c r="O4082">
        <f t="shared" si="320"/>
        <v>105</v>
      </c>
      <c r="P4082">
        <f t="shared" si="321"/>
        <v>47</v>
      </c>
      <c r="Q4082" s="11" t="s">
        <v>8315</v>
      </c>
      <c r="R4082" t="s">
        <v>8316</v>
      </c>
      <c r="S4082" s="15">
        <f t="shared" si="322"/>
        <v>42018.94159722222</v>
      </c>
      <c r="T4082" s="15">
        <f t="shared" si="323"/>
        <v>42047.291666666672</v>
      </c>
      <c r="U4082">
        <f t="shared" si="324"/>
        <v>2015</v>
      </c>
    </row>
    <row r="4083" spans="1:21" ht="48" x14ac:dyDescent="0.2">
      <c r="A4083">
        <v>1302</v>
      </c>
      <c r="B4083" s="3" t="s">
        <v>1303</v>
      </c>
      <c r="C4083" s="3" t="s">
        <v>5412</v>
      </c>
      <c r="D4083" s="6">
        <v>2500</v>
      </c>
      <c r="E4083" s="8">
        <v>2500</v>
      </c>
      <c r="F4083" t="s">
        <v>8218</v>
      </c>
      <c r="G4083" t="s">
        <v>8223</v>
      </c>
      <c r="H4083" t="s">
        <v>8245</v>
      </c>
      <c r="I4083">
        <v>1480559011</v>
      </c>
      <c r="J4083">
        <v>1477963411</v>
      </c>
      <c r="K4083" t="b">
        <v>0</v>
      </c>
      <c r="L4083">
        <v>50</v>
      </c>
      <c r="M4083" t="b">
        <v>1</v>
      </c>
      <c r="N4083" t="s">
        <v>8269</v>
      </c>
      <c r="O4083">
        <f t="shared" si="320"/>
        <v>100</v>
      </c>
      <c r="P4083">
        <f t="shared" si="321"/>
        <v>50</v>
      </c>
      <c r="Q4083" s="11" t="s">
        <v>8315</v>
      </c>
      <c r="R4083" t="s">
        <v>8316</v>
      </c>
      <c r="S4083" s="15">
        <f t="shared" si="322"/>
        <v>42675.057997685188</v>
      </c>
      <c r="T4083" s="15">
        <f t="shared" si="323"/>
        <v>42705.099664351852</v>
      </c>
      <c r="U4083">
        <f t="shared" si="324"/>
        <v>2016</v>
      </c>
    </row>
    <row r="4084" spans="1:21" ht="48" x14ac:dyDescent="0.2">
      <c r="A4084">
        <v>1301</v>
      </c>
      <c r="B4084" s="3" t="s">
        <v>1302</v>
      </c>
      <c r="C4084" s="3" t="s">
        <v>5411</v>
      </c>
      <c r="D4084" s="6">
        <v>2000</v>
      </c>
      <c r="E4084" s="8">
        <v>2055</v>
      </c>
      <c r="F4084" t="s">
        <v>8218</v>
      </c>
      <c r="G4084" t="s">
        <v>8223</v>
      </c>
      <c r="H4084" t="s">
        <v>8245</v>
      </c>
      <c r="I4084">
        <v>1437447600</v>
      </c>
      <c r="J4084">
        <v>1436551178</v>
      </c>
      <c r="K4084" t="b">
        <v>0</v>
      </c>
      <c r="L4084">
        <v>29</v>
      </c>
      <c r="M4084" t="b">
        <v>1</v>
      </c>
      <c r="N4084" t="s">
        <v>8269</v>
      </c>
      <c r="O4084">
        <f t="shared" si="320"/>
        <v>103</v>
      </c>
      <c r="P4084">
        <f t="shared" si="321"/>
        <v>70.86</v>
      </c>
      <c r="Q4084" s="11" t="s">
        <v>8315</v>
      </c>
      <c r="R4084" t="s">
        <v>8316</v>
      </c>
      <c r="S4084" s="15">
        <f t="shared" si="322"/>
        <v>42195.749745370369</v>
      </c>
      <c r="T4084" s="15">
        <f t="shared" si="323"/>
        <v>42206.125</v>
      </c>
      <c r="U4084">
        <f t="shared" si="324"/>
        <v>2015</v>
      </c>
    </row>
    <row r="4085" spans="1:21" ht="48" x14ac:dyDescent="0.2">
      <c r="A4085">
        <v>1300</v>
      </c>
      <c r="B4085" s="3" t="s">
        <v>1301</v>
      </c>
      <c r="C4085" s="3" t="s">
        <v>5410</v>
      </c>
      <c r="D4085" s="6">
        <v>3000</v>
      </c>
      <c r="E4085" s="8">
        <v>4050</v>
      </c>
      <c r="F4085" t="s">
        <v>8218</v>
      </c>
      <c r="G4085" t="s">
        <v>8223</v>
      </c>
      <c r="H4085" t="s">
        <v>8245</v>
      </c>
      <c r="I4085">
        <v>1464807420</v>
      </c>
      <c r="J4085">
        <v>1461427938</v>
      </c>
      <c r="K4085" t="b">
        <v>0</v>
      </c>
      <c r="L4085">
        <v>24</v>
      </c>
      <c r="M4085" t="b">
        <v>1</v>
      </c>
      <c r="N4085" t="s">
        <v>8269</v>
      </c>
      <c r="O4085">
        <f t="shared" si="320"/>
        <v>135</v>
      </c>
      <c r="P4085">
        <f t="shared" si="321"/>
        <v>168.75</v>
      </c>
      <c r="Q4085" s="11" t="s">
        <v>8315</v>
      </c>
      <c r="R4085" t="s">
        <v>8316</v>
      </c>
      <c r="S4085" s="15">
        <f t="shared" si="322"/>
        <v>42483.675208333334</v>
      </c>
      <c r="T4085" s="15">
        <f t="shared" si="323"/>
        <v>42522.789583333331</v>
      </c>
      <c r="U4085">
        <f t="shared" si="324"/>
        <v>2016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s="11" t="s">
        <v>8315</v>
      </c>
      <c r="R4086" t="s">
        <v>8316</v>
      </c>
      <c r="S4086" s="15">
        <f t="shared" si="322"/>
        <v>42622.436412037037</v>
      </c>
      <c r="T4086" s="15">
        <f t="shared" si="323"/>
        <v>42652.436412037037</v>
      </c>
      <c r="U4086">
        <f t="shared" si="324"/>
        <v>2016</v>
      </c>
    </row>
    <row r="4087" spans="1:21" ht="48" x14ac:dyDescent="0.2">
      <c r="A4087">
        <v>1299</v>
      </c>
      <c r="B4087" s="3" t="s">
        <v>1300</v>
      </c>
      <c r="C4087" s="3" t="s">
        <v>5409</v>
      </c>
      <c r="D4087" s="6">
        <v>3500</v>
      </c>
      <c r="E4087" s="8">
        <v>4340</v>
      </c>
      <c r="F4087" t="s">
        <v>8218</v>
      </c>
      <c r="G4087" t="s">
        <v>8223</v>
      </c>
      <c r="H4087" t="s">
        <v>8245</v>
      </c>
      <c r="I4087">
        <v>1436902359</v>
      </c>
      <c r="J4087">
        <v>1434310359</v>
      </c>
      <c r="K4087" t="b">
        <v>0</v>
      </c>
      <c r="L4087">
        <v>32</v>
      </c>
      <c r="M4087" t="b">
        <v>1</v>
      </c>
      <c r="N4087" t="s">
        <v>8269</v>
      </c>
      <c r="O4087">
        <f t="shared" si="320"/>
        <v>124</v>
      </c>
      <c r="P4087">
        <f t="shared" si="321"/>
        <v>135.63</v>
      </c>
      <c r="Q4087" s="11" t="s">
        <v>8315</v>
      </c>
      <c r="R4087" t="s">
        <v>8316</v>
      </c>
      <c r="S4087" s="15">
        <f t="shared" si="322"/>
        <v>42169.814340277779</v>
      </c>
      <c r="T4087" s="15">
        <f t="shared" si="323"/>
        <v>42199.814340277779</v>
      </c>
      <c r="U4087">
        <f t="shared" si="324"/>
        <v>2015</v>
      </c>
    </row>
    <row r="4088" spans="1:21" ht="48" x14ac:dyDescent="0.2">
      <c r="A4088">
        <v>1297</v>
      </c>
      <c r="B4088" s="3" t="s">
        <v>1298</v>
      </c>
      <c r="C4088" s="3" t="s">
        <v>5407</v>
      </c>
      <c r="D4088" s="6">
        <v>20000</v>
      </c>
      <c r="E4088" s="8">
        <v>21905</v>
      </c>
      <c r="F4088" t="s">
        <v>8218</v>
      </c>
      <c r="G4088" t="s">
        <v>8223</v>
      </c>
      <c r="H4088" t="s">
        <v>8245</v>
      </c>
      <c r="I4088">
        <v>1462125358</v>
      </c>
      <c r="J4088">
        <v>1459533358</v>
      </c>
      <c r="K4088" t="b">
        <v>0</v>
      </c>
      <c r="L4088">
        <v>238</v>
      </c>
      <c r="M4088" t="b">
        <v>1</v>
      </c>
      <c r="N4088" t="s">
        <v>8269</v>
      </c>
      <c r="O4088">
        <f t="shared" si="320"/>
        <v>110</v>
      </c>
      <c r="P4088">
        <f t="shared" si="321"/>
        <v>92.04</v>
      </c>
      <c r="Q4088" s="11" t="s">
        <v>8315</v>
      </c>
      <c r="R4088" t="s">
        <v>8316</v>
      </c>
      <c r="S4088" s="15">
        <f t="shared" si="322"/>
        <v>42461.747199074074</v>
      </c>
      <c r="T4088" s="15">
        <f t="shared" si="323"/>
        <v>42491.747199074074</v>
      </c>
      <c r="U4088">
        <f t="shared" si="324"/>
        <v>2016</v>
      </c>
    </row>
    <row r="4089" spans="1:21" ht="48" x14ac:dyDescent="0.2">
      <c r="A4089">
        <v>1293</v>
      </c>
      <c r="B4089" s="3" t="s">
        <v>1294</v>
      </c>
      <c r="C4089" s="3" t="s">
        <v>5403</v>
      </c>
      <c r="D4089" s="6">
        <v>15000</v>
      </c>
      <c r="E4089" s="8">
        <v>15335</v>
      </c>
      <c r="F4089" t="s">
        <v>8218</v>
      </c>
      <c r="G4089" t="s">
        <v>8223</v>
      </c>
      <c r="H4089" t="s">
        <v>8245</v>
      </c>
      <c r="I4089">
        <v>1447523371</v>
      </c>
      <c r="J4089">
        <v>1444927771</v>
      </c>
      <c r="K4089" t="b">
        <v>0</v>
      </c>
      <c r="L4089">
        <v>120</v>
      </c>
      <c r="M4089" t="b">
        <v>1</v>
      </c>
      <c r="N4089" t="s">
        <v>8269</v>
      </c>
      <c r="O4089">
        <f t="shared" si="320"/>
        <v>102</v>
      </c>
      <c r="P4089">
        <f t="shared" si="321"/>
        <v>127.79</v>
      </c>
      <c r="Q4089" s="11" t="s">
        <v>8315</v>
      </c>
      <c r="R4089" t="s">
        <v>8316</v>
      </c>
      <c r="S4089" s="15">
        <f t="shared" si="322"/>
        <v>42292.701053240744</v>
      </c>
      <c r="T4089" s="15">
        <f t="shared" si="323"/>
        <v>42322.742719907401</v>
      </c>
      <c r="U4089">
        <f t="shared" si="324"/>
        <v>2015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21"/>
        <v>72</v>
      </c>
      <c r="Q4090" s="11" t="s">
        <v>8315</v>
      </c>
      <c r="R4090" t="s">
        <v>8316</v>
      </c>
      <c r="S4090" s="15">
        <f t="shared" si="322"/>
        <v>41990.612546296295</v>
      </c>
      <c r="T4090" s="15">
        <f t="shared" si="323"/>
        <v>42020.434722222228</v>
      </c>
      <c r="U4090">
        <f t="shared" si="324"/>
        <v>2014</v>
      </c>
    </row>
    <row r="4091" spans="1:21" ht="48" x14ac:dyDescent="0.2">
      <c r="A4091">
        <v>1291</v>
      </c>
      <c r="B4091" s="3" t="s">
        <v>1292</v>
      </c>
      <c r="C4091" s="3" t="s">
        <v>5401</v>
      </c>
      <c r="D4091" s="6">
        <v>3000</v>
      </c>
      <c r="E4091" s="8">
        <v>4371</v>
      </c>
      <c r="F4091" t="s">
        <v>8218</v>
      </c>
      <c r="G4091" t="s">
        <v>8223</v>
      </c>
      <c r="H4091" t="s">
        <v>8245</v>
      </c>
      <c r="I4091">
        <v>1428390000</v>
      </c>
      <c r="J4091">
        <v>1425224391</v>
      </c>
      <c r="K4091" t="b">
        <v>0</v>
      </c>
      <c r="L4091">
        <v>42</v>
      </c>
      <c r="M4091" t="b">
        <v>1</v>
      </c>
      <c r="N4091" t="s">
        <v>8269</v>
      </c>
      <c r="O4091">
        <f t="shared" si="320"/>
        <v>146</v>
      </c>
      <c r="P4091">
        <f t="shared" si="321"/>
        <v>104.07</v>
      </c>
      <c r="Q4091" s="11" t="s">
        <v>8315</v>
      </c>
      <c r="R4091" t="s">
        <v>8316</v>
      </c>
      <c r="S4091" s="15">
        <f t="shared" si="322"/>
        <v>42064.652673611112</v>
      </c>
      <c r="T4091" s="15">
        <f t="shared" si="323"/>
        <v>42101.291666666672</v>
      </c>
      <c r="U4091">
        <f t="shared" si="324"/>
        <v>2015</v>
      </c>
    </row>
    <row r="4092" spans="1:21" ht="32" x14ac:dyDescent="0.2">
      <c r="A4092">
        <v>1290</v>
      </c>
      <c r="B4092" s="3" t="s">
        <v>1291</v>
      </c>
      <c r="C4092" s="3" t="s">
        <v>5400</v>
      </c>
      <c r="D4092" s="6">
        <v>3500</v>
      </c>
      <c r="E4092" s="8">
        <v>3800</v>
      </c>
      <c r="F4092" t="s">
        <v>8218</v>
      </c>
      <c r="G4092" t="s">
        <v>8223</v>
      </c>
      <c r="H4092" t="s">
        <v>8245</v>
      </c>
      <c r="I4092">
        <v>1429772340</v>
      </c>
      <c r="J4092">
        <v>1427121931</v>
      </c>
      <c r="K4092" t="b">
        <v>0</v>
      </c>
      <c r="L4092">
        <v>86</v>
      </c>
      <c r="M4092" t="b">
        <v>1</v>
      </c>
      <c r="N4092" t="s">
        <v>8269</v>
      </c>
      <c r="O4092">
        <f t="shared" si="320"/>
        <v>109</v>
      </c>
      <c r="P4092">
        <f t="shared" si="321"/>
        <v>44.19</v>
      </c>
      <c r="Q4092" s="11" t="s">
        <v>8315</v>
      </c>
      <c r="R4092" t="s">
        <v>8316</v>
      </c>
      <c r="S4092" s="15">
        <f t="shared" si="322"/>
        <v>42086.614942129629</v>
      </c>
      <c r="T4092" s="15">
        <f t="shared" si="323"/>
        <v>42117.290972222225</v>
      </c>
      <c r="U4092">
        <f t="shared" si="324"/>
        <v>2015</v>
      </c>
    </row>
    <row r="4093" spans="1:21" ht="48" x14ac:dyDescent="0.2">
      <c r="A4093">
        <v>1289</v>
      </c>
      <c r="B4093" s="3" t="s">
        <v>1290</v>
      </c>
      <c r="C4093" s="3" t="s">
        <v>5399</v>
      </c>
      <c r="D4093" s="6">
        <v>1500</v>
      </c>
      <c r="E4093" s="8">
        <v>1876</v>
      </c>
      <c r="F4093" t="s">
        <v>8218</v>
      </c>
      <c r="G4093" t="s">
        <v>8223</v>
      </c>
      <c r="H4093" t="s">
        <v>8245</v>
      </c>
      <c r="I4093">
        <v>1483499645</v>
      </c>
      <c r="J4093">
        <v>1480907645</v>
      </c>
      <c r="K4093" t="b">
        <v>0</v>
      </c>
      <c r="L4093">
        <v>52</v>
      </c>
      <c r="M4093" t="b">
        <v>1</v>
      </c>
      <c r="N4093" t="s">
        <v>8269</v>
      </c>
      <c r="O4093">
        <f t="shared" si="320"/>
        <v>125</v>
      </c>
      <c r="P4093">
        <f t="shared" si="321"/>
        <v>36.08</v>
      </c>
      <c r="Q4093" s="11" t="s">
        <v>8315</v>
      </c>
      <c r="R4093" t="s">
        <v>8316</v>
      </c>
      <c r="S4093" s="15">
        <f t="shared" si="322"/>
        <v>42709.134780092587</v>
      </c>
      <c r="T4093" s="15">
        <f t="shared" si="323"/>
        <v>42739.134780092587</v>
      </c>
      <c r="U4093">
        <f t="shared" si="324"/>
        <v>2016</v>
      </c>
    </row>
    <row r="4094" spans="1:21" ht="48" x14ac:dyDescent="0.2">
      <c r="A4094">
        <v>1288</v>
      </c>
      <c r="B4094" s="3" t="s">
        <v>1289</v>
      </c>
      <c r="C4094" s="3" t="s">
        <v>5398</v>
      </c>
      <c r="D4094" s="6">
        <v>4000</v>
      </c>
      <c r="E4094" s="8">
        <v>4018</v>
      </c>
      <c r="F4094" t="s">
        <v>8218</v>
      </c>
      <c r="G4094" t="s">
        <v>8223</v>
      </c>
      <c r="H4094" t="s">
        <v>8245</v>
      </c>
      <c r="I4094">
        <v>1470801600</v>
      </c>
      <c r="J4094">
        <v>1468122163</v>
      </c>
      <c r="K4094" t="b">
        <v>0</v>
      </c>
      <c r="L4094">
        <v>61</v>
      </c>
      <c r="M4094" t="b">
        <v>1</v>
      </c>
      <c r="N4094" t="s">
        <v>8269</v>
      </c>
      <c r="O4094">
        <f t="shared" si="320"/>
        <v>100</v>
      </c>
      <c r="P4094">
        <f t="shared" si="321"/>
        <v>65.87</v>
      </c>
      <c r="Q4094" s="11" t="s">
        <v>8315</v>
      </c>
      <c r="R4094" t="s">
        <v>8316</v>
      </c>
      <c r="S4094" s="15">
        <f t="shared" si="322"/>
        <v>42561.154664351852</v>
      </c>
      <c r="T4094" s="15">
        <f t="shared" si="323"/>
        <v>42592.166666666672</v>
      </c>
      <c r="U4094">
        <f t="shared" si="324"/>
        <v>2016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21"/>
        <v>15</v>
      </c>
      <c r="Q4095" s="11" t="s">
        <v>8315</v>
      </c>
      <c r="R4095" t="s">
        <v>8316</v>
      </c>
      <c r="S4095" s="15">
        <f t="shared" si="322"/>
        <v>42178.815891203703</v>
      </c>
      <c r="T4095" s="15">
        <f t="shared" si="323"/>
        <v>42238.815891203703</v>
      </c>
      <c r="U4095">
        <f t="shared" si="324"/>
        <v>2015</v>
      </c>
    </row>
    <row r="4096" spans="1:21" ht="48" x14ac:dyDescent="0.2">
      <c r="A4096">
        <v>1284</v>
      </c>
      <c r="B4096" s="3" t="s">
        <v>1285</v>
      </c>
      <c r="C4096" s="3" t="s">
        <v>5394</v>
      </c>
      <c r="D4096" s="6">
        <v>2000</v>
      </c>
      <c r="E4096" s="8">
        <v>2020</v>
      </c>
      <c r="F4096" t="s">
        <v>8218</v>
      </c>
      <c r="G4096" t="s">
        <v>8223</v>
      </c>
      <c r="H4096" t="s">
        <v>8245</v>
      </c>
      <c r="I4096">
        <v>1483203540</v>
      </c>
      <c r="J4096">
        <v>1481175482</v>
      </c>
      <c r="K4096" t="b">
        <v>0</v>
      </c>
      <c r="L4096">
        <v>31</v>
      </c>
      <c r="M4096" t="b">
        <v>1</v>
      </c>
      <c r="N4096" t="s">
        <v>8269</v>
      </c>
      <c r="O4096">
        <f t="shared" si="320"/>
        <v>101</v>
      </c>
      <c r="P4096">
        <f t="shared" si="321"/>
        <v>65.16</v>
      </c>
      <c r="Q4096" s="11" t="s">
        <v>8315</v>
      </c>
      <c r="R4096" t="s">
        <v>8316</v>
      </c>
      <c r="S4096" s="15">
        <f t="shared" si="322"/>
        <v>42712.23474537037</v>
      </c>
      <c r="T4096" s="15">
        <f t="shared" si="323"/>
        <v>42735.707638888889</v>
      </c>
      <c r="U4096">
        <f t="shared" si="324"/>
        <v>2016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s="11" t="s">
        <v>8315</v>
      </c>
      <c r="R4097" t="s">
        <v>8316</v>
      </c>
      <c r="S4097" s="15">
        <f t="shared" si="322"/>
        <v>42693.031828703708</v>
      </c>
      <c r="T4097" s="15">
        <f t="shared" si="323"/>
        <v>42723.031828703708</v>
      </c>
      <c r="U4097">
        <f t="shared" si="324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>
        <f t="shared" si="321"/>
        <v>80</v>
      </c>
      <c r="Q4098" s="11" t="s">
        <v>8315</v>
      </c>
      <c r="R4098" t="s">
        <v>8316</v>
      </c>
      <c r="S4098" s="15">
        <f t="shared" si="322"/>
        <v>42750.530312499999</v>
      </c>
      <c r="T4098" s="15">
        <f t="shared" si="323"/>
        <v>42794.368749999994</v>
      </c>
      <c r="U4098">
        <f t="shared" si="324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1" t="s">
        <v>8315</v>
      </c>
      <c r="R4099" t="s">
        <v>8316</v>
      </c>
      <c r="S4099" s="15">
        <f t="shared" si="322"/>
        <v>42344.824502314819</v>
      </c>
      <c r="T4099" s="15">
        <f t="shared" si="323"/>
        <v>42400.996527777781</v>
      </c>
      <c r="U4099">
        <f t="shared" si="324"/>
        <v>2015</v>
      </c>
    </row>
    <row r="4100" spans="1:21" ht="48" x14ac:dyDescent="0.2">
      <c r="A4100">
        <v>538</v>
      </c>
      <c r="B4100" s="3" t="s">
        <v>539</v>
      </c>
      <c r="C4100" s="3" t="s">
        <v>4648</v>
      </c>
      <c r="D4100" s="6">
        <v>5000</v>
      </c>
      <c r="E4100" s="8">
        <v>15121</v>
      </c>
      <c r="F4100" t="s">
        <v>8218</v>
      </c>
      <c r="G4100" t="s">
        <v>8223</v>
      </c>
      <c r="H4100" t="s">
        <v>8245</v>
      </c>
      <c r="I4100">
        <v>1463166263</v>
      </c>
      <c r="J4100">
        <v>1460574263</v>
      </c>
      <c r="K4100" t="b">
        <v>0</v>
      </c>
      <c r="L4100">
        <v>60</v>
      </c>
      <c r="M4100" t="b">
        <v>1</v>
      </c>
      <c r="N4100" t="s">
        <v>8269</v>
      </c>
      <c r="O4100">
        <f t="shared" si="320"/>
        <v>302</v>
      </c>
      <c r="P4100">
        <f t="shared" si="321"/>
        <v>252.02</v>
      </c>
      <c r="Q4100" s="11" t="s">
        <v>8315</v>
      </c>
      <c r="R4100" t="s">
        <v>8316</v>
      </c>
      <c r="S4100" s="15">
        <f t="shared" si="322"/>
        <v>42473.794710648144</v>
      </c>
      <c r="T4100" s="15">
        <f t="shared" si="323"/>
        <v>42503.794710648144</v>
      </c>
      <c r="U4100">
        <f t="shared" si="324"/>
        <v>2016</v>
      </c>
    </row>
    <row r="4101" spans="1:21" ht="48" x14ac:dyDescent="0.2">
      <c r="A4101">
        <v>537</v>
      </c>
      <c r="B4101" s="3" t="s">
        <v>538</v>
      </c>
      <c r="C4101" s="3" t="s">
        <v>4647</v>
      </c>
      <c r="D4101" s="6">
        <v>2000</v>
      </c>
      <c r="E4101" s="8">
        <v>2410</v>
      </c>
      <c r="F4101" t="s">
        <v>8218</v>
      </c>
      <c r="G4101" t="s">
        <v>8223</v>
      </c>
      <c r="H4101" t="s">
        <v>8245</v>
      </c>
      <c r="I4101">
        <v>1446665191</v>
      </c>
      <c r="J4101">
        <v>1444069591</v>
      </c>
      <c r="K4101" t="b">
        <v>0</v>
      </c>
      <c r="L4101">
        <v>59</v>
      </c>
      <c r="M4101" t="b">
        <v>1</v>
      </c>
      <c r="N4101" t="s">
        <v>8269</v>
      </c>
      <c r="O4101">
        <f t="shared" si="320"/>
        <v>121</v>
      </c>
      <c r="P4101">
        <f t="shared" si="321"/>
        <v>40.85</v>
      </c>
      <c r="Q4101" s="11" t="s">
        <v>8315</v>
      </c>
      <c r="R4101" t="s">
        <v>8316</v>
      </c>
      <c r="S4101" s="15">
        <f t="shared" si="322"/>
        <v>42282.768414351856</v>
      </c>
      <c r="T4101" s="15">
        <f t="shared" si="323"/>
        <v>42312.810081018513</v>
      </c>
      <c r="U4101">
        <f t="shared" si="324"/>
        <v>2015</v>
      </c>
    </row>
    <row r="4102" spans="1:21" ht="48" x14ac:dyDescent="0.2">
      <c r="A4102">
        <v>532</v>
      </c>
      <c r="B4102" s="3" t="s">
        <v>533</v>
      </c>
      <c r="C4102" s="3" t="s">
        <v>4642</v>
      </c>
      <c r="D4102" s="6">
        <v>10000</v>
      </c>
      <c r="E4102" s="8">
        <v>12325</v>
      </c>
      <c r="F4102" t="s">
        <v>8218</v>
      </c>
      <c r="G4102" t="s">
        <v>8223</v>
      </c>
      <c r="H4102" t="s">
        <v>8245</v>
      </c>
      <c r="I4102">
        <v>1463098208</v>
      </c>
      <c r="J4102">
        <v>1460506208</v>
      </c>
      <c r="K4102" t="b">
        <v>0</v>
      </c>
      <c r="L4102">
        <v>173</v>
      </c>
      <c r="M4102" t="b">
        <v>1</v>
      </c>
      <c r="N4102" t="s">
        <v>8269</v>
      </c>
      <c r="O4102">
        <f t="shared" si="320"/>
        <v>123</v>
      </c>
      <c r="P4102">
        <f t="shared" si="321"/>
        <v>71.239999999999995</v>
      </c>
      <c r="Q4102" s="11" t="s">
        <v>8315</v>
      </c>
      <c r="R4102" t="s">
        <v>8316</v>
      </c>
      <c r="S4102" s="15">
        <f t="shared" si="322"/>
        <v>42473.007037037038</v>
      </c>
      <c r="T4102" s="15">
        <f t="shared" si="323"/>
        <v>42503.007037037038</v>
      </c>
      <c r="U4102">
        <f t="shared" si="324"/>
        <v>2016</v>
      </c>
    </row>
    <row r="4103" spans="1:21" ht="48" x14ac:dyDescent="0.2">
      <c r="A4103">
        <v>531</v>
      </c>
      <c r="B4103" s="3" t="s">
        <v>532</v>
      </c>
      <c r="C4103" s="3" t="s">
        <v>4641</v>
      </c>
      <c r="D4103" s="6">
        <v>4000</v>
      </c>
      <c r="E4103" s="8">
        <v>4000</v>
      </c>
      <c r="F4103" t="s">
        <v>8218</v>
      </c>
      <c r="G4103" t="s">
        <v>8223</v>
      </c>
      <c r="H4103" t="s">
        <v>8245</v>
      </c>
      <c r="I4103">
        <v>1481957940</v>
      </c>
      <c r="J4103">
        <v>1478050429</v>
      </c>
      <c r="K4103" t="b">
        <v>0</v>
      </c>
      <c r="L4103">
        <v>31</v>
      </c>
      <c r="M4103" t="b">
        <v>1</v>
      </c>
      <c r="N4103" t="s">
        <v>8269</v>
      </c>
      <c r="O4103">
        <f t="shared" si="320"/>
        <v>100</v>
      </c>
      <c r="P4103">
        <f t="shared" si="321"/>
        <v>129.03</v>
      </c>
      <c r="Q4103" s="11" t="s">
        <v>8315</v>
      </c>
      <c r="R4103" t="s">
        <v>8316</v>
      </c>
      <c r="S4103" s="15">
        <f t="shared" si="322"/>
        <v>42676.065150462964</v>
      </c>
      <c r="T4103" s="15">
        <f t="shared" si="323"/>
        <v>42721.290972222225</v>
      </c>
      <c r="U4103">
        <f t="shared" si="324"/>
        <v>2016</v>
      </c>
    </row>
    <row r="4104" spans="1:21" ht="48" x14ac:dyDescent="0.2">
      <c r="A4104">
        <v>530</v>
      </c>
      <c r="B4104" s="3" t="s">
        <v>531</v>
      </c>
      <c r="C4104" s="3" t="s">
        <v>4640</v>
      </c>
      <c r="D4104" s="6">
        <v>3405</v>
      </c>
      <c r="E4104" s="8">
        <v>3670</v>
      </c>
      <c r="F4104" t="s">
        <v>8218</v>
      </c>
      <c r="G4104" t="s">
        <v>8223</v>
      </c>
      <c r="H4104" t="s">
        <v>8245</v>
      </c>
      <c r="I4104">
        <v>1435111200</v>
      </c>
      <c r="J4104">
        <v>1433254268</v>
      </c>
      <c r="K4104" t="b">
        <v>0</v>
      </c>
      <c r="L4104">
        <v>29</v>
      </c>
      <c r="M4104" t="b">
        <v>1</v>
      </c>
      <c r="N4104" t="s">
        <v>8269</v>
      </c>
      <c r="O4104">
        <f t="shared" si="320"/>
        <v>108</v>
      </c>
      <c r="P4104">
        <f t="shared" si="321"/>
        <v>126.55</v>
      </c>
      <c r="Q4104" s="11" t="s">
        <v>8315</v>
      </c>
      <c r="R4104" t="s">
        <v>8316</v>
      </c>
      <c r="S4104" s="15">
        <f t="shared" si="322"/>
        <v>42157.591064814813</v>
      </c>
      <c r="T4104" s="15">
        <f t="shared" si="323"/>
        <v>42179.083333333328</v>
      </c>
      <c r="U4104">
        <f t="shared" si="324"/>
        <v>2015</v>
      </c>
    </row>
    <row r="4105" spans="1:21" ht="16" x14ac:dyDescent="0.2">
      <c r="A4105">
        <v>528</v>
      </c>
      <c r="B4105" s="3" t="s">
        <v>529</v>
      </c>
      <c r="C4105" s="3" t="s">
        <v>4638</v>
      </c>
      <c r="D4105" s="6">
        <v>1150</v>
      </c>
      <c r="E4105" s="8">
        <v>1330</v>
      </c>
      <c r="F4105" t="s">
        <v>8218</v>
      </c>
      <c r="G4105" t="s">
        <v>8223</v>
      </c>
      <c r="H4105" t="s">
        <v>8245</v>
      </c>
      <c r="I4105">
        <v>1434921600</v>
      </c>
      <c r="J4105">
        <v>1433109907</v>
      </c>
      <c r="K4105" t="b">
        <v>0</v>
      </c>
      <c r="L4105">
        <v>30</v>
      </c>
      <c r="M4105" t="b">
        <v>1</v>
      </c>
      <c r="N4105" t="s">
        <v>8269</v>
      </c>
      <c r="O4105">
        <f t="shared" si="320"/>
        <v>116</v>
      </c>
      <c r="P4105">
        <f t="shared" si="321"/>
        <v>44.33</v>
      </c>
      <c r="Q4105" s="11" t="s">
        <v>8315</v>
      </c>
      <c r="R4105" t="s">
        <v>8316</v>
      </c>
      <c r="S4105" s="15">
        <f t="shared" si="322"/>
        <v>42155.920219907406</v>
      </c>
      <c r="T4105" s="15">
        <f t="shared" si="323"/>
        <v>42176.888888888891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527</v>
      </c>
      <c r="B4108" s="3" t="s">
        <v>528</v>
      </c>
      <c r="C4108" s="3" t="s">
        <v>4637</v>
      </c>
      <c r="D4108" s="6">
        <v>10000</v>
      </c>
      <c r="E4108" s="8">
        <v>10085</v>
      </c>
      <c r="F4108" t="s">
        <v>8218</v>
      </c>
      <c r="G4108" t="s">
        <v>8223</v>
      </c>
      <c r="H4108" t="s">
        <v>8245</v>
      </c>
      <c r="I4108">
        <v>1487347500</v>
      </c>
      <c r="J4108">
        <v>1484715366</v>
      </c>
      <c r="K4108" t="b">
        <v>0</v>
      </c>
      <c r="L4108">
        <v>158</v>
      </c>
      <c r="M4108" t="b">
        <v>1</v>
      </c>
      <c r="N4108" t="s">
        <v>8269</v>
      </c>
      <c r="O4108">
        <f t="shared" si="320"/>
        <v>101</v>
      </c>
      <c r="P4108">
        <f t="shared" si="321"/>
        <v>63.83</v>
      </c>
      <c r="Q4108" s="11" t="s">
        <v>8315</v>
      </c>
      <c r="R4108" t="s">
        <v>8316</v>
      </c>
      <c r="S4108" s="15">
        <f t="shared" si="322"/>
        <v>42753.205625000002</v>
      </c>
      <c r="T4108" s="15">
        <f t="shared" si="323"/>
        <v>42783.670138888891</v>
      </c>
      <c r="U4108">
        <f t="shared" si="324"/>
        <v>2017</v>
      </c>
    </row>
    <row r="4109" spans="1:21" ht="48" x14ac:dyDescent="0.2">
      <c r="A4109">
        <v>525</v>
      </c>
      <c r="B4109" s="3" t="s">
        <v>526</v>
      </c>
      <c r="C4109" s="3" t="s">
        <v>4635</v>
      </c>
      <c r="D4109" s="6">
        <v>12000</v>
      </c>
      <c r="E4109" s="8">
        <v>12000</v>
      </c>
      <c r="F4109" t="s">
        <v>8218</v>
      </c>
      <c r="G4109" t="s">
        <v>8223</v>
      </c>
      <c r="H4109" t="s">
        <v>8245</v>
      </c>
      <c r="I4109">
        <v>1410601041</v>
      </c>
      <c r="J4109">
        <v>1406713041</v>
      </c>
      <c r="K4109" t="b">
        <v>0</v>
      </c>
      <c r="L4109">
        <v>12</v>
      </c>
      <c r="M4109" t="b">
        <v>1</v>
      </c>
      <c r="N4109" t="s">
        <v>8269</v>
      </c>
      <c r="O4109">
        <f t="shared" si="320"/>
        <v>100</v>
      </c>
      <c r="P4109">
        <f t="shared" si="321"/>
        <v>1000</v>
      </c>
      <c r="Q4109" s="11" t="s">
        <v>8315</v>
      </c>
      <c r="R4109" t="s">
        <v>8316</v>
      </c>
      <c r="S4109" s="15">
        <f t="shared" si="322"/>
        <v>41850.400937500002</v>
      </c>
      <c r="T4109" s="15">
        <f t="shared" si="323"/>
        <v>41895.400937500002</v>
      </c>
      <c r="U4109">
        <f t="shared" si="324"/>
        <v>2014</v>
      </c>
    </row>
    <row r="4110" spans="1:21" ht="48" x14ac:dyDescent="0.2">
      <c r="A4110">
        <v>523</v>
      </c>
      <c r="B4110" s="3" t="s">
        <v>524</v>
      </c>
      <c r="C4110" s="3" t="s">
        <v>4633</v>
      </c>
      <c r="D4110" s="6">
        <v>5000</v>
      </c>
      <c r="E4110" s="8">
        <v>6030</v>
      </c>
      <c r="F4110" t="s">
        <v>8218</v>
      </c>
      <c r="G4110" t="s">
        <v>8223</v>
      </c>
      <c r="H4110" t="s">
        <v>8245</v>
      </c>
      <c r="I4110">
        <v>1442805076</v>
      </c>
      <c r="J4110">
        <v>1440213076</v>
      </c>
      <c r="K4110" t="b">
        <v>0</v>
      </c>
      <c r="L4110">
        <v>84</v>
      </c>
      <c r="M4110" t="b">
        <v>1</v>
      </c>
      <c r="N4110" t="s">
        <v>8269</v>
      </c>
      <c r="O4110">
        <f t="shared" si="320"/>
        <v>121</v>
      </c>
      <c r="P4110">
        <f t="shared" si="321"/>
        <v>71.790000000000006</v>
      </c>
      <c r="Q4110" s="11" t="s">
        <v>8315</v>
      </c>
      <c r="R4110" t="s">
        <v>8316</v>
      </c>
      <c r="S4110" s="15">
        <f t="shared" si="322"/>
        <v>42238.13282407407</v>
      </c>
      <c r="T4110" s="15">
        <f t="shared" si="323"/>
        <v>42268.13282407407</v>
      </c>
      <c r="U4110">
        <f t="shared" si="324"/>
        <v>2015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522</v>
      </c>
      <c r="B4113" s="3" t="s">
        <v>523</v>
      </c>
      <c r="C4113" s="3" t="s">
        <v>4632</v>
      </c>
      <c r="D4113" s="6">
        <v>3000</v>
      </c>
      <c r="E4113" s="8">
        <v>3440</v>
      </c>
      <c r="F4113" t="s">
        <v>8218</v>
      </c>
      <c r="G4113" t="s">
        <v>8223</v>
      </c>
      <c r="H4113" t="s">
        <v>8245</v>
      </c>
      <c r="I4113">
        <v>1458518325</v>
      </c>
      <c r="J4113">
        <v>1456793925</v>
      </c>
      <c r="K4113" t="b">
        <v>0</v>
      </c>
      <c r="L4113">
        <v>31</v>
      </c>
      <c r="M4113" t="b">
        <v>1</v>
      </c>
      <c r="N4113" t="s">
        <v>8269</v>
      </c>
      <c r="O4113">
        <f t="shared" si="320"/>
        <v>115</v>
      </c>
      <c r="P4113">
        <f t="shared" si="321"/>
        <v>110.97</v>
      </c>
      <c r="Q4113" s="11" t="s">
        <v>8315</v>
      </c>
      <c r="R4113" t="s">
        <v>8316</v>
      </c>
      <c r="S4113" s="15">
        <f t="shared" si="322"/>
        <v>42430.040798611109</v>
      </c>
      <c r="T4113" s="15">
        <f t="shared" si="323"/>
        <v>42449.999131944445</v>
      </c>
      <c r="U4113">
        <f t="shared" si="324"/>
        <v>2016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521</v>
      </c>
      <c r="B4115" s="3" t="s">
        <v>522</v>
      </c>
      <c r="C4115" s="3" t="s">
        <v>4631</v>
      </c>
      <c r="D4115" s="6">
        <v>5000</v>
      </c>
      <c r="E4115" s="8">
        <v>5232</v>
      </c>
      <c r="F4115" t="s">
        <v>8218</v>
      </c>
      <c r="G4115" t="s">
        <v>8223</v>
      </c>
      <c r="H4115" t="s">
        <v>8245</v>
      </c>
      <c r="I4115">
        <v>1477976340</v>
      </c>
      <c r="J4115">
        <v>1475460819</v>
      </c>
      <c r="K4115" t="b">
        <v>0</v>
      </c>
      <c r="L4115">
        <v>56</v>
      </c>
      <c r="M4115" t="b">
        <v>1</v>
      </c>
      <c r="N4115" t="s">
        <v>8269</v>
      </c>
      <c r="O4115">
        <f t="shared" si="320"/>
        <v>105</v>
      </c>
      <c r="P4115">
        <f t="shared" si="321"/>
        <v>93.43</v>
      </c>
      <c r="Q4115" s="11" t="s">
        <v>8315</v>
      </c>
      <c r="R4115" t="s">
        <v>8316</v>
      </c>
      <c r="S4115" s="15">
        <f t="shared" si="322"/>
        <v>42646.092812499999</v>
      </c>
      <c r="T4115" s="15">
        <f t="shared" si="323"/>
        <v>42675.207638888889</v>
      </c>
      <c r="U4115">
        <f t="shared" si="324"/>
        <v>2016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2">
    <cfRule type="containsText" dxfId="4" priority="5" operator="containsText" text="succesful">
      <formula>NOT(ISERROR(SEARCH("succesful",F2)))</formula>
    </cfRule>
  </conditionalFormatting>
  <conditionalFormatting sqref="F1:F1048576">
    <cfRule type="containsText" dxfId="3" priority="1" operator="containsText" text="canceled">
      <formula>NOT(ISERROR(SEARCH("canceled",F1)))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Subcategory Statistics</vt:lpstr>
      <vt:lpstr>Outcomes Based on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2022-08-31T07:46:01Z</dcterms:modified>
</cp:coreProperties>
</file>