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ThisWorkbook"/>
  <xr:revisionPtr revIDLastSave="0" documentId="10_ncr:100000_{8B03DAB7-9675-4266-843E-20A483809B56}" xr6:coauthVersionLast="31" xr6:coauthVersionMax="36" xr10:uidLastSave="{00000000-0000-0000-0000-000000000000}"/>
  <bookViews>
    <workbookView xWindow="0" yWindow="0" windowWidth="21570" windowHeight="8100" xr2:uid="{00000000-000D-0000-FFFF-FFFF00000000}"/>
  </bookViews>
  <sheets>
    <sheet name="Projektzeitachse" sheetId="1" r:id="rId1"/>
    <sheet name="calcs" sheetId="2" state="hidden" r:id="rId2"/>
  </sheets>
  <definedNames>
    <definedName name="DayRails">StartDateWindow+ROW(Projektzeitachse!$1:$7)-1</definedName>
    <definedName name="_xlnm.Print_Titles" localSheetId="0">Projektzeitachse!$4:$4</definedName>
    <definedName name="GridCalc">IFERROR(calcs!$A1/SUMPRODUCT( (Aktivitäten[ID]=calcs!$C1)*(Aktivitäten[START]&lt;=calcs!A$31)*((Aktivitäten[ENDE]&gt;=calcs!A$31)+(LEN(Aktivitäten[ENDE])=0)*(Aktivitäten[START]=calcs!A$31)) ),NA())</definedName>
    <definedName name="RowTitleRegion1..D3">Projektzeitachse!$C$3</definedName>
    <definedName name="StartDate">calcs!$D$28</definedName>
    <definedName name="StartDateWindow">calcs!$D$25</definedName>
    <definedName name="Title1">Aktivitäten[[#Headers],[AKTIVITÄT]]</definedName>
    <definedName name="WindowDays">calcs!$D$29</definedName>
    <definedName name="WindowOffset">calcs!$D$26</definedName>
  </definedNames>
  <calcPr calcId="179017"/>
</workbook>
</file>

<file path=xl/calcChain.xml><?xml version="1.0" encoding="utf-8"?>
<calcChain xmlns="http://schemas.openxmlformats.org/spreadsheetml/2006/main">
  <c r="D3" i="1" l="1"/>
  <c r="D5" i="2" l="1"/>
  <c r="B36" i="1" l="1"/>
  <c r="B37" i="1"/>
  <c r="B38" i="1"/>
  <c r="B18" i="1"/>
  <c r="B26" i="1"/>
  <c r="B34" i="1"/>
  <c r="B20" i="1"/>
  <c r="B21" i="1"/>
  <c r="B19" i="1"/>
  <c r="B27" i="1"/>
  <c r="B35" i="1"/>
  <c r="B28" i="1"/>
  <c r="B29" i="1"/>
  <c r="B22" i="1"/>
  <c r="B30" i="1"/>
  <c r="B23" i="1"/>
  <c r="B31" i="1"/>
  <c r="B24" i="1"/>
  <c r="B32" i="1"/>
  <c r="B17" i="1"/>
  <c r="B25" i="1"/>
  <c r="B33" i="1"/>
  <c r="B5" i="1"/>
  <c r="B9" i="1"/>
  <c r="B13" i="1"/>
  <c r="B6" i="1"/>
  <c r="B10" i="1"/>
  <c r="B14" i="1"/>
  <c r="B8" i="1"/>
  <c r="B12" i="1"/>
  <c r="B7" i="1"/>
  <c r="B11" i="1"/>
  <c r="B15" i="1"/>
  <c r="B16" i="1"/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0" i="2" l="1"/>
  <c r="AH72" i="2"/>
  <c r="AH56" i="2"/>
  <c r="J55" i="2"/>
  <c r="P43" i="2"/>
  <c r="U55" i="2"/>
  <c r="I55" i="2"/>
  <c r="I43" i="2"/>
  <c r="AB55" i="2"/>
  <c r="P55" i="2"/>
  <c r="G55" i="2"/>
  <c r="M55" i="2"/>
  <c r="J43" i="2"/>
  <c r="N43" i="2"/>
  <c r="U43" i="2"/>
  <c r="AF55" i="2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L55" i="2"/>
  <c r="AD55" i="2"/>
  <c r="X55" i="2"/>
  <c r="R55" i="2"/>
  <c r="V55" i="2"/>
  <c r="Y55" i="2"/>
  <c r="O55" i="2"/>
  <c r="N55" i="2"/>
  <c r="H43" i="2"/>
  <c r="F55" i="2"/>
  <c r="S55" i="2"/>
  <c r="X43" i="2"/>
  <c r="AD43" i="2"/>
  <c r="R43" i="2"/>
  <c r="AG55" i="2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AC55" i="2"/>
  <c r="AI31" i="2"/>
  <c r="W70" i="2" l="1"/>
  <c r="W72" i="2"/>
  <c r="E70" i="2"/>
  <c r="E72" i="2"/>
  <c r="AE70" i="2"/>
  <c r="AE72" i="2"/>
  <c r="F70" i="2"/>
  <c r="F72" i="2"/>
  <c r="N70" i="2"/>
  <c r="N72" i="2"/>
  <c r="Y70" i="2"/>
  <c r="Y72" i="2"/>
  <c r="R70" i="2"/>
  <c r="R72" i="2"/>
  <c r="AD70" i="2"/>
  <c r="AD72" i="2"/>
  <c r="H70" i="2"/>
  <c r="H72" i="2"/>
  <c r="G70" i="2"/>
  <c r="G72" i="2"/>
  <c r="AB70" i="2"/>
  <c r="AB72" i="2"/>
  <c r="I70" i="2"/>
  <c r="I72" i="2"/>
  <c r="AC70" i="2"/>
  <c r="AC72" i="2"/>
  <c r="K70" i="2"/>
  <c r="K72" i="2"/>
  <c r="Q70" i="2"/>
  <c r="Q72" i="2"/>
  <c r="AA70" i="2"/>
  <c r="AA72" i="2"/>
  <c r="AG70" i="2"/>
  <c r="AG72" i="2"/>
  <c r="S70" i="2"/>
  <c r="S72" i="2"/>
  <c r="O70" i="2"/>
  <c r="O72" i="2"/>
  <c r="V70" i="2"/>
  <c r="V72" i="2"/>
  <c r="X70" i="2"/>
  <c r="X72" i="2"/>
  <c r="L70" i="2"/>
  <c r="L72" i="2"/>
  <c r="T70" i="2"/>
  <c r="T72" i="2"/>
  <c r="Z70" i="2"/>
  <c r="Z72" i="2"/>
  <c r="AF70" i="2"/>
  <c r="AF72" i="2"/>
  <c r="M70" i="2"/>
  <c r="M72" i="2"/>
  <c r="P70" i="2"/>
  <c r="P72" i="2"/>
  <c r="U70" i="2"/>
  <c r="U72" i="2"/>
  <c r="J70" i="2"/>
  <c r="J72" i="2"/>
  <c r="P56" i="2"/>
  <c r="J56" i="2"/>
  <c r="R56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s="1"/>
  <c r="D61" i="2" l="1"/>
  <c r="D62" i="2" s="1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C49" i="2" l="1"/>
  <c r="D49" i="2" s="1"/>
  <c r="Y36" i="2"/>
  <c r="X37" i="2"/>
  <c r="V37" i="2"/>
  <c r="AG37" i="2"/>
  <c r="N37" i="2"/>
  <c r="O37" i="2"/>
  <c r="J34" i="2"/>
  <c r="D33" i="2"/>
  <c r="S36" i="2"/>
  <c r="M36" i="2"/>
  <c r="F36" i="2"/>
  <c r="E48" i="2" s="1"/>
  <c r="AD37" i="2"/>
  <c r="J37" i="2"/>
  <c r="Q37" i="2"/>
  <c r="M37" i="2"/>
  <c r="U37" i="2"/>
  <c r="S37" i="2"/>
  <c r="AH37" i="2"/>
  <c r="W37" i="2"/>
  <c r="K37" i="2"/>
  <c r="AI37" i="2"/>
  <c r="AA37" i="2"/>
  <c r="E37" i="2"/>
  <c r="D37" i="2"/>
  <c r="P37" i="2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G37" i="2"/>
  <c r="Y37" i="2"/>
  <c r="X49" i="2" s="1"/>
  <c r="L36" i="2"/>
  <c r="P36" i="2"/>
  <c r="T36" i="2"/>
  <c r="AE36" i="2"/>
  <c r="O36" i="2"/>
  <c r="X36" i="2"/>
  <c r="X48" i="2" s="1"/>
  <c r="AC36" i="2"/>
  <c r="Z36" i="2"/>
  <c r="Y48" i="2" s="1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S35" i="2"/>
  <c r="I35" i="2"/>
  <c r="AI35" i="2"/>
  <c r="AC35" i="2"/>
  <c r="AB47" i="2" s="1"/>
  <c r="U35" i="2"/>
  <c r="N35" i="2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X51" i="2" s="1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AB45" i="2" s="1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N47" i="2" l="1"/>
  <c r="F48" i="2"/>
  <c r="Y47" i="2"/>
  <c r="R46" i="2"/>
  <c r="S47" i="2"/>
  <c r="I45" i="2"/>
  <c r="U51" i="2"/>
  <c r="O47" i="2"/>
  <c r="K49" i="2"/>
  <c r="M49" i="2"/>
  <c r="G50" i="2"/>
  <c r="Y51" i="2"/>
  <c r="S48" i="2"/>
  <c r="AG49" i="2"/>
  <c r="W49" i="2"/>
  <c r="AF49" i="2"/>
  <c r="N49" i="2"/>
  <c r="U49" i="2"/>
  <c r="Q49" i="2"/>
  <c r="R49" i="2"/>
  <c r="O49" i="2"/>
  <c r="J46" i="2"/>
  <c r="I46" i="2"/>
  <c r="I50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<sst xmlns="http://schemas.openxmlformats.org/spreadsheetml/2006/main" count="58" uniqueCount="56">
  <si>
    <t>ID</t>
  </si>
  <si>
    <t>In dieser Zelle befindet sich ein Diagramm mit Projektaktivitäten mit einer scrollbaren Zeitachse.</t>
  </si>
  <si>
    <t xml:space="preserve">STARTDATUM EINGEBEN: </t>
  </si>
  <si>
    <t>AKTIVITÄT</t>
  </si>
  <si>
    <t>START</t>
  </si>
  <si>
    <t>ENDE</t>
  </si>
  <si>
    <t>ANMERKUNGEN</t>
  </si>
  <si>
    <t>*** Dieses Blatt sollte nicht angezeigt werden ***</t>
  </si>
  <si>
    <t>Position</t>
  </si>
  <si>
    <t>Datenreihe</t>
  </si>
  <si>
    <t>Heute:</t>
  </si>
  <si>
    <t>Anz. von Zeilen</t>
  </si>
  <si>
    <t>Aktivitäten im Fenster:</t>
  </si>
  <si>
    <t>Fensteranfang berechnen</t>
  </si>
  <si>
    <t>Offset</t>
  </si>
  <si>
    <t>Start</t>
  </si>
  <si>
    <t>Fenster</t>
  </si>
  <si>
    <t>Aktivitäts-ID</t>
  </si>
  <si>
    <t>Aktivität</t>
  </si>
  <si>
    <t>Aktueller Tag</t>
  </si>
  <si>
    <t>Idee suchen</t>
  </si>
  <si>
    <t xml:space="preserve">Pflichtenheft </t>
  </si>
  <si>
    <t>Arbeitsplan</t>
  </si>
  <si>
    <t>Detailierter Zeitplan</t>
  </si>
  <si>
    <t>Projektorganisation</t>
  </si>
  <si>
    <t>Projektstatus</t>
  </si>
  <si>
    <t>Pflichtenheft und Projektplan überarbeiten und fertigstellen</t>
  </si>
  <si>
    <t>Lösungsvarianten suchen und Vor- und Nachteile erläutern</t>
  </si>
  <si>
    <t>Lösungsvariante bestimmen und begründen</t>
  </si>
  <si>
    <t>Datenbankschema entwerfen</t>
  </si>
  <si>
    <t>Klassendiagramm erstellen Server</t>
  </si>
  <si>
    <t>Klassendiagramm erstellen Client</t>
  </si>
  <si>
    <t>Design entwerfen</t>
  </si>
  <si>
    <t>Externe Libaries beschreiben</t>
  </si>
  <si>
    <t>Konzept vervollständigen</t>
  </si>
  <si>
    <t>Backend-Umgebung konfiguration und dokumentieren</t>
  </si>
  <si>
    <t>Client-Klassen erstellen (Objekte erstellen, funktionalität kommt später)</t>
  </si>
  <si>
    <t>Server-Klassen erstellen (Objekte erstellen, funktionalität kommt später)</t>
  </si>
  <si>
    <t>Datenbankschnittstelle implementieren</t>
  </si>
  <si>
    <t>Frontend Markup</t>
  </si>
  <si>
    <t>Libaries einbinden</t>
  </si>
  <si>
    <t>Funktionalität: Login</t>
  </si>
  <si>
    <t>Funktionalität: Benutzer verwalten</t>
  </si>
  <si>
    <t>Funktionalität: Kunden verwalten</t>
  </si>
  <si>
    <t>Funktionalität: Projekte verwalten</t>
  </si>
  <si>
    <t>Funktionalität: Zeit erfassen</t>
  </si>
  <si>
    <t>Funktionalität: Erfasste Zeiteinträge filtern und bearbeiten</t>
  </si>
  <si>
    <t>Funktionalität: Einträge  exportieren</t>
  </si>
  <si>
    <t>Styling und UX verbessern</t>
  </si>
  <si>
    <t>Frontend finalisieren</t>
  </si>
  <si>
    <t>Ferien</t>
  </si>
  <si>
    <t>Zeitplan: Timetracker</t>
  </si>
  <si>
    <t>Qualitätssicherung</t>
  </si>
  <si>
    <t>Testing</t>
  </si>
  <si>
    <t>Optimierung und bugfixes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</si>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</sst>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mmm\ yyyy"/>
  </numFmts>
  <fonts count="20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horizontal="left" vertical="center" wrapText="1" indent="1"/>
    </xf>
    <xf numFmtId="0" fontId="6" fillId="3" borderId="1" applyNumberFormat="0" applyProtection="0">
      <alignment horizontal="left" vertical="center"/>
    </xf>
    <xf numFmtId="0" fontId="7" fillId="0" borderId="0" applyNumberFormat="0" applyFill="0" applyAlignment="0" applyProtection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3" fillId="8" borderId="0" applyNumberFormat="0" applyBorder="0" applyAlignment="0" applyProtection="0"/>
    <xf numFmtId="0" fontId="8" fillId="11" borderId="0" applyNumberFormat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9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15" borderId="4" applyNumberFormat="0" applyAlignment="0" applyProtection="0"/>
    <xf numFmtId="0" fontId="13" fillId="16" borderId="5" applyNumberFormat="0" applyAlignment="0" applyProtection="0"/>
    <xf numFmtId="0" fontId="14" fillId="16" borderId="4" applyNumberFormat="0" applyAlignment="0" applyProtection="0"/>
    <xf numFmtId="0" fontId="15" fillId="0" borderId="6" applyNumberFormat="0" applyFill="0" applyAlignment="0" applyProtection="0"/>
    <xf numFmtId="0" fontId="16" fillId="17" borderId="7" applyNumberFormat="0" applyAlignment="0" applyProtection="0"/>
    <xf numFmtId="0" fontId="17" fillId="0" borderId="0" applyNumberFormat="0" applyFill="0" applyBorder="0" applyAlignment="0" applyProtection="0"/>
    <xf numFmtId="0" fontId="5" fillId="1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3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" fillId="0" borderId="0"/>
  </cellStyleXfs>
  <cellXfs count="19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8" fontId="0" fillId="0" borderId="0" xfId="0" applyNumberFormat="1">
      <alignment horizontal="left" vertical="center" wrapText="1" indent="1"/>
    </xf>
    <xf numFmtId="0" fontId="0" fillId="2" borderId="0" xfId="0" applyFill="1" applyProtection="1">
      <alignment horizontal="left" vertical="center" wrapText="1" indent="1"/>
    </xf>
    <xf numFmtId="0" fontId="0" fillId="0" borderId="0" xfId="0" applyProtection="1">
      <alignment horizontal="left" vertical="center" wrapText="1" indent="1"/>
    </xf>
    <xf numFmtId="0" fontId="0" fillId="0" borderId="0" xfId="0" applyFont="1" applyFill="1" applyBorder="1" applyProtection="1">
      <alignment horizontal="left" vertical="center" wrapText="1" indent="1"/>
    </xf>
    <xf numFmtId="14" fontId="0" fillId="0" borderId="0" xfId="0" applyNumberFormat="1" applyFont="1" applyFill="1" applyBorder="1" applyAlignment="1" applyProtection="1">
      <alignment horizontal="left" vertical="center" indent="1"/>
    </xf>
    <xf numFmtId="0" fontId="0" fillId="0" borderId="0" xfId="0" applyFont="1" applyFill="1" applyBorder="1" applyAlignment="1" applyProtection="1">
      <alignment horizontal="left" vertical="center" wrapText="1" indent="1"/>
    </xf>
    <xf numFmtId="0" fontId="6" fillId="3" borderId="1" xfId="1">
      <alignment horizontal="left" vertical="center"/>
    </xf>
    <xf numFmtId="0" fontId="6" fillId="3" borderId="1" xfId="1" applyProtection="1">
      <alignment horizontal="left" vertical="center"/>
    </xf>
    <xf numFmtId="0" fontId="0" fillId="0" borderId="0" xfId="0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7" fillId="0" borderId="0" xfId="2" applyFill="1" applyBorder="1" applyAlignment="1" applyProtection="1">
      <alignment horizontal="right" vertical="center"/>
    </xf>
    <xf numFmtId="14" fontId="8" fillId="11" borderId="0" xfId="13" applyNumberFormat="1" applyAlignment="1" applyProtection="1">
      <alignment horizontal="center" vertical="center"/>
    </xf>
    <xf numFmtId="0" fontId="0" fillId="0" borderId="0" xfId="3" applyFont="1" applyFill="1" applyBorder="1" applyAlignment="1" applyProtection="1">
      <alignment horizontal="left" vertical="center" indent="1"/>
    </xf>
    <xf numFmtId="14" fontId="0" fillId="0" borderId="0" xfId="0" applyNumberFormat="1" applyProtection="1">
      <alignment horizontal="left" vertical="center" wrapText="1" indent="1"/>
    </xf>
    <xf numFmtId="0" fontId="6" fillId="3" borderId="1" xfId="1" applyAlignment="1" applyProtection="1">
      <alignment horizontal="left" vertical="center"/>
    </xf>
    <xf numFmtId="0" fontId="4" fillId="0" borderId="3" xfId="3" applyBorder="1" applyAlignment="1" applyProtection="1">
      <alignment horizontal="center" vertical="center"/>
    </xf>
  </cellXfs>
  <cellStyles count="48">
    <cellStyle name="20 % - Akzent1" xfId="32" builtinId="30" customBuiltin="1"/>
    <cellStyle name="20 % - Akzent2" xfId="36" builtinId="34" customBuiltin="1"/>
    <cellStyle name="20 % - Akzent3" xfId="6" builtinId="38" customBuiltin="1"/>
    <cellStyle name="20 % - Akzent4" xfId="10" builtinId="42" customBuiltin="1"/>
    <cellStyle name="20 % - Akzent5" xfId="40" builtinId="46" customBuiltin="1"/>
    <cellStyle name="20 % - Akzent6" xfId="44" builtinId="50" customBuiltin="1"/>
    <cellStyle name="40 % - Akzent1" xfId="33" builtinId="31" customBuiltin="1"/>
    <cellStyle name="40 % - Akzent2" xfId="37" builtinId="35" customBuiltin="1"/>
    <cellStyle name="40 % - Akzent3" xfId="7" builtinId="39" customBuiltin="1"/>
    <cellStyle name="40 % - Akzent4" xfId="11" builtinId="43" customBuiltin="1"/>
    <cellStyle name="40 % - Akzent5" xfId="41" builtinId="47" customBuiltin="1"/>
    <cellStyle name="40 % - Akzent6" xfId="45" builtinId="51" customBuiltin="1"/>
    <cellStyle name="60 % - Akzent1" xfId="34" builtinId="32" customBuiltin="1"/>
    <cellStyle name="60 % - Akzent2" xfId="38" builtinId="36" customBuiltin="1"/>
    <cellStyle name="60 % - Akzent3" xfId="8" builtinId="40" customBuiltin="1"/>
    <cellStyle name="60 % - Akzent4" xfId="12" builtinId="44" customBuiltin="1"/>
    <cellStyle name="60 % - Akzent5" xfId="42" builtinId="48" customBuiltin="1"/>
    <cellStyle name="60 % - Akzent6" xfId="46" builtinId="52" customBuiltin="1"/>
    <cellStyle name="Akzent1" xfId="31" builtinId="29" customBuiltin="1"/>
    <cellStyle name="Akzent2" xfId="35" builtinId="33" customBuiltin="1"/>
    <cellStyle name="Akzent3" xfId="5" builtinId="37" customBuiltin="1"/>
    <cellStyle name="Akzent4" xfId="9" builtinId="41" customBuiltin="1"/>
    <cellStyle name="Akzent5" xfId="39" builtinId="45" customBuiltin="1"/>
    <cellStyle name="Akzent6" xfId="43" builtinId="49" customBuiltin="1"/>
    <cellStyle name="Ausgabe" xfId="23" builtinId="21" customBuiltin="1"/>
    <cellStyle name="Berechnung" xfId="24" builtinId="22" customBuiltin="1"/>
    <cellStyle name="Dezimal [0]" xfId="15" builtinId="6" customBuiltin="1"/>
    <cellStyle name="Eingabe" xfId="22" builtinId="20" customBuiltin="1"/>
    <cellStyle name="Ergebnis" xfId="30" builtinId="25" customBuiltin="1"/>
    <cellStyle name="Erklärender Text" xfId="29" builtinId="53" customBuiltin="1"/>
    <cellStyle name="Gut" xfId="19" builtinId="26" customBuiltin="1"/>
    <cellStyle name="Komma" xfId="14" builtinId="3" customBuiltin="1"/>
    <cellStyle name="Neutral" xfId="21" builtinId="28" customBuiltin="1"/>
    <cellStyle name="Notiz" xfId="28" builtinId="10" customBuiltin="1"/>
    <cellStyle name="Prozent" xfId="18" builtinId="5" customBuiltin="1"/>
    <cellStyle name="Schlecht" xfId="20" builtinId="27" customBuiltin="1"/>
    <cellStyle name="Standard" xfId="0" builtinId="0" customBuiltin="1"/>
    <cellStyle name="Standard 2" xfId="47" xr:uid="{00000000-0005-0000-0000-00002F000000}"/>
    <cellStyle name="Überschrift" xfId="1" builtinId="15" customBuiltin="1"/>
    <cellStyle name="Überschrift 1" xfId="2" builtinId="16" customBuiltin="1"/>
    <cellStyle name="Überschrift 2" xfId="13" builtinId="17" customBuiltin="1"/>
    <cellStyle name="Überschrift 3" xfId="3" builtinId="18" customBuiltin="1"/>
    <cellStyle name="Überschrift 4" xfId="4" builtinId="19" customBuiltin="1"/>
    <cellStyle name="Verknüpfte Zelle" xfId="25" builtinId="24" customBuiltin="1"/>
    <cellStyle name="Währung" xfId="16" builtinId="4" customBuiltin="1"/>
    <cellStyle name="Währung [0]" xfId="17" builtinId="7" customBuiltin="1"/>
    <cellStyle name="Warnender Text" xfId="27" builtinId="11" customBuiltin="1"/>
    <cellStyle name="Zelle überprüfen" xfId="26" builtinId="23" customBuiltin="1"/>
  </cellStyles>
  <dxfs count="7">
    <dxf>
      <numFmt numFmtId="19" formatCode="dd/mm/yyyy"/>
    </dxf>
    <dxf>
      <numFmt numFmtId="19" formatCode="dd/mm/yyyy"/>
    </dxf>
    <dxf>
      <protection locked="1" hidden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ktzeitachse" pivot="0" count="4" xr9:uid="{00000000-0011-0000-FFFF-FFFF00000000}">
      <tableStyleElement type="wholeTable" dxfId="6"/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43569</c:v>
                </c:pt>
                <c:pt idx="1">
                  <c:v>43570</c:v>
                </c:pt>
                <c:pt idx="2">
                  <c:v>43571</c:v>
                </c:pt>
                <c:pt idx="3">
                  <c:v>43572</c:v>
                </c:pt>
                <c:pt idx="4">
                  <c:v>43573</c:v>
                </c:pt>
                <c:pt idx="5">
                  <c:v>43574</c:v>
                </c:pt>
                <c:pt idx="6">
                  <c:v>43575</c:v>
                </c:pt>
                <c:pt idx="7">
                  <c:v>43576</c:v>
                </c:pt>
                <c:pt idx="8">
                  <c:v>43577</c:v>
                </c:pt>
                <c:pt idx="9">
                  <c:v>43578</c:v>
                </c:pt>
                <c:pt idx="10">
                  <c:v>43579</c:v>
                </c:pt>
                <c:pt idx="11">
                  <c:v>43580</c:v>
                </c:pt>
                <c:pt idx="12">
                  <c:v>43581</c:v>
                </c:pt>
                <c:pt idx="13">
                  <c:v>43582</c:v>
                </c:pt>
                <c:pt idx="14">
                  <c:v>43583</c:v>
                </c:pt>
                <c:pt idx="15">
                  <c:v>43584</c:v>
                </c:pt>
                <c:pt idx="16">
                  <c:v>43585</c:v>
                </c:pt>
                <c:pt idx="17">
                  <c:v>43586</c:v>
                </c:pt>
                <c:pt idx="18">
                  <c:v>43587</c:v>
                </c:pt>
                <c:pt idx="19">
                  <c:v>43588</c:v>
                </c:pt>
                <c:pt idx="20">
                  <c:v>43589</c:v>
                </c:pt>
                <c:pt idx="21">
                  <c:v>43590</c:v>
                </c:pt>
                <c:pt idx="22">
                  <c:v>43591</c:v>
                </c:pt>
                <c:pt idx="23">
                  <c:v>43592</c:v>
                </c:pt>
                <c:pt idx="24">
                  <c:v>43593</c:v>
                </c:pt>
                <c:pt idx="25">
                  <c:v>43594</c:v>
                </c:pt>
                <c:pt idx="26">
                  <c:v>43595</c:v>
                </c:pt>
                <c:pt idx="27">
                  <c:v>43596</c:v>
                </c:pt>
                <c:pt idx="28">
                  <c:v>43597</c:v>
                </c:pt>
                <c:pt idx="29">
                  <c:v>43598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#NV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43569</c:v>
                </c:pt>
                <c:pt idx="1">
                  <c:v>43570</c:v>
                </c:pt>
                <c:pt idx="2">
                  <c:v>43571</c:v>
                </c:pt>
                <c:pt idx="3">
                  <c:v>43572</c:v>
                </c:pt>
                <c:pt idx="4">
                  <c:v>43573</c:v>
                </c:pt>
                <c:pt idx="5">
                  <c:v>43574</c:v>
                </c:pt>
                <c:pt idx="6">
                  <c:v>43575</c:v>
                </c:pt>
                <c:pt idx="7">
                  <c:v>43576</c:v>
                </c:pt>
                <c:pt idx="8">
                  <c:v>43577</c:v>
                </c:pt>
                <c:pt idx="9">
                  <c:v>43578</c:v>
                </c:pt>
                <c:pt idx="10">
                  <c:v>43579</c:v>
                </c:pt>
                <c:pt idx="11">
                  <c:v>43580</c:v>
                </c:pt>
                <c:pt idx="12">
                  <c:v>43581</c:v>
                </c:pt>
                <c:pt idx="13">
                  <c:v>43582</c:v>
                </c:pt>
                <c:pt idx="14">
                  <c:v>43583</c:v>
                </c:pt>
                <c:pt idx="15">
                  <c:v>43584</c:v>
                </c:pt>
                <c:pt idx="16">
                  <c:v>43585</c:v>
                </c:pt>
                <c:pt idx="17">
                  <c:v>43586</c:v>
                </c:pt>
                <c:pt idx="18">
                  <c:v>43587</c:v>
                </c:pt>
                <c:pt idx="19">
                  <c:v>43588</c:v>
                </c:pt>
                <c:pt idx="20">
                  <c:v>43589</c:v>
                </c:pt>
                <c:pt idx="21">
                  <c:v>43590</c:v>
                </c:pt>
                <c:pt idx="22">
                  <c:v>43591</c:v>
                </c:pt>
                <c:pt idx="23">
                  <c:v>43592</c:v>
                </c:pt>
                <c:pt idx="24">
                  <c:v>43593</c:v>
                </c:pt>
                <c:pt idx="25">
                  <c:v>43594</c:v>
                </c:pt>
                <c:pt idx="26">
                  <c:v>43595</c:v>
                </c:pt>
                <c:pt idx="27">
                  <c:v>43596</c:v>
                </c:pt>
                <c:pt idx="28">
                  <c:v>43597</c:v>
                </c:pt>
                <c:pt idx="29">
                  <c:v>43598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#NV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43569</c:v>
                </c:pt>
                <c:pt idx="1">
                  <c:v>43570</c:v>
                </c:pt>
                <c:pt idx="2">
                  <c:v>43571</c:v>
                </c:pt>
                <c:pt idx="3">
                  <c:v>43572</c:v>
                </c:pt>
                <c:pt idx="4">
                  <c:v>43573</c:v>
                </c:pt>
                <c:pt idx="5">
                  <c:v>43574</c:v>
                </c:pt>
                <c:pt idx="6">
                  <c:v>43575</c:v>
                </c:pt>
                <c:pt idx="7">
                  <c:v>43576</c:v>
                </c:pt>
                <c:pt idx="8">
                  <c:v>43577</c:v>
                </c:pt>
                <c:pt idx="9">
                  <c:v>43578</c:v>
                </c:pt>
                <c:pt idx="10">
                  <c:v>43579</c:v>
                </c:pt>
                <c:pt idx="11">
                  <c:v>43580</c:v>
                </c:pt>
                <c:pt idx="12">
                  <c:v>43581</c:v>
                </c:pt>
                <c:pt idx="13">
                  <c:v>43582</c:v>
                </c:pt>
                <c:pt idx="14">
                  <c:v>43583</c:v>
                </c:pt>
                <c:pt idx="15">
                  <c:v>43584</c:v>
                </c:pt>
                <c:pt idx="16">
                  <c:v>43585</c:v>
                </c:pt>
                <c:pt idx="17">
                  <c:v>43586</c:v>
                </c:pt>
                <c:pt idx="18">
                  <c:v>43587</c:v>
                </c:pt>
                <c:pt idx="19">
                  <c:v>43588</c:v>
                </c:pt>
                <c:pt idx="20">
                  <c:v>43589</c:v>
                </c:pt>
                <c:pt idx="21">
                  <c:v>43590</c:v>
                </c:pt>
                <c:pt idx="22">
                  <c:v>43591</c:v>
                </c:pt>
                <c:pt idx="23">
                  <c:v>43592</c:v>
                </c:pt>
                <c:pt idx="24">
                  <c:v>43593</c:v>
                </c:pt>
                <c:pt idx="25">
                  <c:v>43594</c:v>
                </c:pt>
                <c:pt idx="26">
                  <c:v>43595</c:v>
                </c:pt>
                <c:pt idx="27">
                  <c:v>43596</c:v>
                </c:pt>
                <c:pt idx="28">
                  <c:v>43597</c:v>
                </c:pt>
                <c:pt idx="29">
                  <c:v>43598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#NV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43569</c:v>
                </c:pt>
                <c:pt idx="1">
                  <c:v>43570</c:v>
                </c:pt>
                <c:pt idx="2">
                  <c:v>43571</c:v>
                </c:pt>
                <c:pt idx="3">
                  <c:v>43572</c:v>
                </c:pt>
                <c:pt idx="4">
                  <c:v>43573</c:v>
                </c:pt>
                <c:pt idx="5">
                  <c:v>43574</c:v>
                </c:pt>
                <c:pt idx="6">
                  <c:v>43575</c:v>
                </c:pt>
                <c:pt idx="7">
                  <c:v>43576</c:v>
                </c:pt>
                <c:pt idx="8">
                  <c:v>43577</c:v>
                </c:pt>
                <c:pt idx="9">
                  <c:v>43578</c:v>
                </c:pt>
                <c:pt idx="10">
                  <c:v>43579</c:v>
                </c:pt>
                <c:pt idx="11">
                  <c:v>43580</c:v>
                </c:pt>
                <c:pt idx="12">
                  <c:v>43581</c:v>
                </c:pt>
                <c:pt idx="13">
                  <c:v>43582</c:v>
                </c:pt>
                <c:pt idx="14">
                  <c:v>43583</c:v>
                </c:pt>
                <c:pt idx="15">
                  <c:v>43584</c:v>
                </c:pt>
                <c:pt idx="16">
                  <c:v>43585</c:v>
                </c:pt>
                <c:pt idx="17">
                  <c:v>43586</c:v>
                </c:pt>
                <c:pt idx="18">
                  <c:v>43587</c:v>
                </c:pt>
                <c:pt idx="19">
                  <c:v>43588</c:v>
                </c:pt>
                <c:pt idx="20">
                  <c:v>43589</c:v>
                </c:pt>
                <c:pt idx="21">
                  <c:v>43590</c:v>
                </c:pt>
                <c:pt idx="22">
                  <c:v>43591</c:v>
                </c:pt>
                <c:pt idx="23">
                  <c:v>43592</c:v>
                </c:pt>
                <c:pt idx="24">
                  <c:v>43593</c:v>
                </c:pt>
                <c:pt idx="25">
                  <c:v>43594</c:v>
                </c:pt>
                <c:pt idx="26">
                  <c:v>43595</c:v>
                </c:pt>
                <c:pt idx="27">
                  <c:v>43596</c:v>
                </c:pt>
                <c:pt idx="28">
                  <c:v>43597</c:v>
                </c:pt>
                <c:pt idx="29">
                  <c:v>43598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#NV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43569</c:v>
                </c:pt>
                <c:pt idx="1">
                  <c:v>43570</c:v>
                </c:pt>
                <c:pt idx="2">
                  <c:v>43571</c:v>
                </c:pt>
                <c:pt idx="3">
                  <c:v>43572</c:v>
                </c:pt>
                <c:pt idx="4">
                  <c:v>43573</c:v>
                </c:pt>
                <c:pt idx="5">
                  <c:v>43574</c:v>
                </c:pt>
                <c:pt idx="6">
                  <c:v>43575</c:v>
                </c:pt>
                <c:pt idx="7">
                  <c:v>43576</c:v>
                </c:pt>
                <c:pt idx="8">
                  <c:v>43577</c:v>
                </c:pt>
                <c:pt idx="9">
                  <c:v>43578</c:v>
                </c:pt>
                <c:pt idx="10">
                  <c:v>43579</c:v>
                </c:pt>
                <c:pt idx="11">
                  <c:v>43580</c:v>
                </c:pt>
                <c:pt idx="12">
                  <c:v>43581</c:v>
                </c:pt>
                <c:pt idx="13">
                  <c:v>43582</c:v>
                </c:pt>
                <c:pt idx="14">
                  <c:v>43583</c:v>
                </c:pt>
                <c:pt idx="15">
                  <c:v>43584</c:v>
                </c:pt>
                <c:pt idx="16">
                  <c:v>43585</c:v>
                </c:pt>
                <c:pt idx="17">
                  <c:v>43586</c:v>
                </c:pt>
                <c:pt idx="18">
                  <c:v>43587</c:v>
                </c:pt>
                <c:pt idx="19">
                  <c:v>43588</c:v>
                </c:pt>
                <c:pt idx="20">
                  <c:v>43589</c:v>
                </c:pt>
                <c:pt idx="21">
                  <c:v>43590</c:v>
                </c:pt>
                <c:pt idx="22">
                  <c:v>43591</c:v>
                </c:pt>
                <c:pt idx="23">
                  <c:v>43592</c:v>
                </c:pt>
                <c:pt idx="24">
                  <c:v>43593</c:v>
                </c:pt>
                <c:pt idx="25">
                  <c:v>43594</c:v>
                </c:pt>
                <c:pt idx="26">
                  <c:v>43595</c:v>
                </c:pt>
                <c:pt idx="27">
                  <c:v>43596</c:v>
                </c:pt>
                <c:pt idx="28">
                  <c:v>43597</c:v>
                </c:pt>
                <c:pt idx="29">
                  <c:v>43598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#NV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de-DE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#NV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de-DE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5.3000000000000007</c:v>
                </c:pt>
                <c:pt idx="1">
                  <c:v>5.3000000000000007</c:v>
                </c:pt>
                <c:pt idx="2">
                  <c:v>5.3000000000000007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TESTING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de-DE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5.3000000000000007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4.3000000000000007</c:v>
                </c:pt>
                <c:pt idx="3">
                  <c:v>4.3000000000000007</c:v>
                </c:pt>
                <c:pt idx="4">
                  <c:v>4.3000000000000007</c:v>
                </c:pt>
                <c:pt idx="5">
                  <c:v>4.3000000000000007</c:v>
                </c:pt>
                <c:pt idx="6">
                  <c:v>4.3000000000000007</c:v>
                </c:pt>
                <c:pt idx="7">
                  <c:v>4.3000000000000007</c:v>
                </c:pt>
                <c:pt idx="8">
                  <c:v>4.3000000000000007</c:v>
                </c:pt>
                <c:pt idx="9">
                  <c:v>4.3000000000000007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OPTIMIERUNG UND BUGFIXES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de-DE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4.3000000000000007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3.3000000000000007</c:v>
                </c:pt>
                <c:pt idx="10">
                  <c:v>3.3000000000000007</c:v>
                </c:pt>
                <c:pt idx="11">
                  <c:v>3.3000000000000007</c:v>
                </c:pt>
                <c:pt idx="12">
                  <c:v>3.3000000000000007</c:v>
                </c:pt>
                <c:pt idx="13">
                  <c:v>3.3000000000000007</c:v>
                </c:pt>
                <c:pt idx="14">
                  <c:v>3.3000000000000007</c:v>
                </c:pt>
                <c:pt idx="15">
                  <c:v>3.3000000000000007</c:v>
                </c:pt>
                <c:pt idx="16">
                  <c:v>3.3000000000000007</c:v>
                </c:pt>
                <c:pt idx="17">
                  <c:v>3.3000000000000007</c:v>
                </c:pt>
                <c:pt idx="18">
                  <c:v>3.3000000000000007</c:v>
                </c:pt>
                <c:pt idx="19">
                  <c:v>3.3000000000000007</c:v>
                </c:pt>
                <c:pt idx="20">
                  <c:v>3.3000000000000007</c:v>
                </c:pt>
                <c:pt idx="21">
                  <c:v>3.3000000000000007</c:v>
                </c:pt>
                <c:pt idx="22">
                  <c:v>3.3000000000000007</c:v>
                </c:pt>
                <c:pt idx="23">
                  <c:v>3.3000000000000007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RESERVE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de-DE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3.3000000000000007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Heute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Apr 2019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Mai 2019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Mai 2019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0.5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Apr 2019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calcs!$E$72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{07CCD6F7-5927-4F53-9A12-B792E19B209D}</c15:txfldGUID>
                      <c15:f>calcs!$E$72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tx>
                <c:strRef>
                  <c:f>calcs!$F$72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{6463D2CE-316A-4CA3-8C90-E0530F6B2F4B}</c15:txfldGUID>
                      <c15:f>calcs!$F$72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tx>
                <c:strRef>
                  <c:f>calcs!$G$72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{D225E9F0-43A5-407F-9155-DD9FE7DCB0B1}</c15:txfldGUID>
                      <c15:f>calcs!$G$72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tx>
                <c:strRef>
                  <c:f>calcs!$H$72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{D3BE0B62-0CF7-41E3-9DB9-A30FBA38E5BF}</c15:txfldGUID>
                      <c15:f>calcs!$H$72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tx>
                <c:strRef>
                  <c:f>calcs!$I$72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{8269E3AD-146F-43C5-9CFE-8C09E5607169}</c15:txfldGUID>
                      <c15:f>calcs!$I$72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tx>
                <c:strRef>
                  <c:f>calcs!$J$72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{8ECA08DD-F315-424C-A506-B4E618F502FA}</c15:txfldGUID>
                      <c15:f>calcs!$J$72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tx>
                <c:strRef>
                  <c:f>calcs!$K$72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{855BC64B-7CA6-4553-B103-41BD9265D552}</c15:txfldGUID>
                      <c15:f>calcs!$K$72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tx>
                <c:strRef>
                  <c:f>calcs!$L$72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{83DB407B-C997-4275-B4DD-7FC77841262A}</c15:txfldGUID>
                      <c15:f>calcs!$L$72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tx>
                <c:strRef>
                  <c:f>calcs!$M$72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{4ACF4A2E-7B7C-4C20-94F1-CA873649725F}</c15:txfldGUID>
                      <c15:f>calcs!$M$72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tx>
                <c:strRef>
                  <c:f>calcs!$N$72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{FBF99E92-1141-4868-B149-ABBB37E9B466}</c15:txfldGUID>
                      <c15:f>calcs!$N$72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tx>
                <c:strRef>
                  <c:f>calcs!$O$72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{6EAF2735-E08B-4EF2-A6AB-4A0CCB2484FD}</c15:txfldGUID>
                      <c15:f>calcs!$O$72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tx>
                <c:strRef>
                  <c:f>calcs!$P$72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{2C03EC35-723E-44C7-BC09-794EAF3DAC8D}</c15:txfldGUID>
                      <c15:f>calcs!$P$72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tx>
                <c:strRef>
                  <c:f>calcs!$Q$72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{E768FB04-AED1-43E7-A5B3-7C7B63F1D3A4}</c15:txfldGUID>
                      <c15:f>calcs!$Q$72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tx>
                <c:strRef>
                  <c:f>calcs!$R$72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{7F7CA8D8-8C6B-412E-9D67-E937DBDCCE8E}</c15:txfldGUID>
                      <c15:f>calcs!$R$72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tx>
                <c:strRef>
                  <c:f>calcs!$S$72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{40DCC264-95F2-4A83-967E-762FD794FBC3}</c15:txfldGUID>
                      <c15:f>calcs!$S$72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tx>
                <c:strRef>
                  <c:f>calcs!$T$72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{E7E77142-828A-44A2-B0C5-540772B85A76}</c15:txfldGUID>
                      <c15:f>calcs!$T$72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tx>
                <c:strRef>
                  <c:f>calcs!$U$72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{56DE1D12-80FB-4EFD-8CD6-C19FAA49028D}</c15:txfldGUID>
                      <c15:f>calcs!$U$72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tx>
                <c:strRef>
                  <c:f>calcs!$V$72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{63908B7B-7150-4A2F-BBC4-EB49206787DE}</c15:txfldGUID>
                      <c15:f>calcs!$V$72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tx>
                <c:strRef>
                  <c:f>calcs!$W$72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{FAED2D62-B9F9-49C4-A6A4-1D4D95C39B6C}</c15:txfldGUID>
                      <c15:f>calcs!$W$72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tx>
                <c:strRef>
                  <c:f>calcs!$X$72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{1C9420E8-0321-40AC-A9E7-064C6815DCA4}</c15:txfldGUID>
                      <c15:f>calcs!$X$72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tx>
                <c:strRef>
                  <c:f>calcs!$Y$72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{C16DD259-7DCC-47B0-A859-48DC20DEDA1F}</c15:txfldGUID>
                      <c15:f>calcs!$Y$72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tx>
                <c:strRef>
                  <c:f>calcs!$Z$72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{6C1638E7-83C7-4992-A57D-CA33AEFBEDD1}</c15:txfldGUID>
                      <c15:f>calcs!$Z$72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tx>
                <c:strRef>
                  <c:f>calcs!$AA$72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{19A3466A-0650-479D-8A6E-E1146F6E3FA5}</c15:txfldGUID>
                      <c15:f>calcs!$AA$72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tx>
                <c:strRef>
                  <c:f>calcs!$AB$72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{5A594204-FE93-4846-991A-80A67C3D2C20}</c15:txfldGUID>
                      <c15:f>calcs!$AB$72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tx>
                <c:strRef>
                  <c:f>calcs!$AC$72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{6324BF30-F9BD-4805-8687-440874FD3873}</c15:txfldGUID>
                      <c15:f>calcs!$AC$72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tx>
                <c:strRef>
                  <c:f>calcs!$AD$72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{B4E97678-23F5-4B28-8868-578E162BEF92}</c15:txfldGUID>
                      <c15:f>calcs!$AD$72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tx>
                <c:strRef>
                  <c:f>calcs!$AE$72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{7C32812A-4A4B-4516-AEF9-8687E0420BBD}</c15:txfldGUID>
                      <c15:f>calcs!$AE$72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tx>
                <c:strRef>
                  <c:f>calcs!$AF$72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{333462AE-3358-4178-9B80-B737EC73E764}</c15:txfldGUID>
                      <c15:f>calcs!$AF$72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tx>
                <c:strRef>
                  <c:f>calcs!$AG$72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{CC5D56BD-42C9-4E7A-9392-7433F10CC35F}</c15:txfldGUID>
                      <c15:f>calcs!$AG$72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tx>
                <c:strRef>
                  <c:f>calcs!$AH$72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{1FF5E69C-007E-469A-837D-944C3173973B}</c15:txfldGUID>
                      <c15:f>calcs!$AH$72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calcs!$E$70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{D18D07B0-914B-4660-AC36-EBDD5FFF0B37}</c15:txfldGUID>
                      <c15:f>calcs!$E$70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tx>
                <c:strRef>
                  <c:f>calcs!$F$70</c:f>
                  <c:strCache>
                    <c:ptCount val="1"/>
                    <c:pt idx="0">
                      <c:v>MO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{EB9DA869-BE5D-4D72-A6E1-A5935D0BC4BE}</c15:txfldGUID>
                      <c15:f>calcs!$F$70</c15:f>
                      <c15:dlblFieldTableCache>
                        <c:ptCount val="1"/>
                        <c:pt idx="0">
                          <c:v>MO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tx>
                <c:strRef>
                  <c:f>calcs!$G$70</c:f>
                  <c:strCache>
                    <c:ptCount val="1"/>
                    <c:pt idx="0">
                      <c:v>DI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{838AC0E6-69D7-41F1-B5B2-804C5D23DC4D}</c15:txfldGUID>
                      <c15:f>calcs!$G$70</c15:f>
                      <c15:dlblFieldTableCache>
                        <c:ptCount val="1"/>
                        <c:pt idx="0">
                          <c:v>DI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tx>
                <c:strRef>
                  <c:f>calcs!$H$70</c:f>
                  <c:strCache>
                    <c:ptCount val="1"/>
                    <c:pt idx="0">
                      <c:v>MI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{EE65ECE8-448E-4289-846C-8C23E26819E4}</c15:txfldGUID>
                      <c15:f>calcs!$H$70</c15:f>
                      <c15:dlblFieldTableCache>
                        <c:ptCount val="1"/>
                        <c:pt idx="0">
                          <c:v>MI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tx>
                <c:strRef>
                  <c:f>calcs!$I$70</c:f>
                  <c:strCache>
                    <c:ptCount val="1"/>
                    <c:pt idx="0">
                      <c:v>DO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{FB4157CE-C645-4E7D-A91B-C210169AD373}</c15:txfldGUID>
                      <c15:f>calcs!$I$70</c15:f>
                      <c15:dlblFieldTableCache>
                        <c:ptCount val="1"/>
                        <c:pt idx="0">
                          <c:v>DO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tx>
                <c:strRef>
                  <c:f>calcs!$J$70</c:f>
                  <c:strCache>
                    <c:ptCount val="1"/>
                    <c:pt idx="0">
                      <c:v>FR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{736AD2AE-96E9-4A30-B65E-E297B8ABD344}</c15:txfldGUID>
                      <c15:f>calcs!$J$70</c15:f>
                      <c15:dlblFieldTableCache>
                        <c:ptCount val="1"/>
                        <c:pt idx="0">
                          <c:v>FR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tx>
                <c:strRef>
                  <c:f>calcs!$K$70</c:f>
                  <c:strCache>
                    <c:ptCount val="1"/>
                    <c:pt idx="0">
                      <c:v>SA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{77283924-9A04-44AD-B5D7-068E1357F812}</c15:txfldGUID>
                      <c15:f>calcs!$K$70</c15:f>
                      <c15:dlblFieldTableCache>
                        <c:ptCount val="1"/>
                        <c:pt idx="0">
                          <c:v>SA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tx>
                <c:strRef>
                  <c:f>calcs!$L$70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{D124E11C-66D5-4CB8-AA6C-FDEB1A7EC4FD}</c15:txfldGUID>
                      <c15:f>calcs!$L$70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tx>
                <c:strRef>
                  <c:f>calcs!$M$70</c:f>
                  <c:strCache>
                    <c:ptCount val="1"/>
                    <c:pt idx="0">
                      <c:v>MO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{4A82CF1F-BCDB-4C16-9C35-B4D5D1C52E2C}</c15:txfldGUID>
                      <c15:f>calcs!$M$70</c15:f>
                      <c15:dlblFieldTableCache>
                        <c:ptCount val="1"/>
                        <c:pt idx="0">
                          <c:v>MO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tx>
                <c:strRef>
                  <c:f>calcs!$N$70</c:f>
                  <c:strCache>
                    <c:ptCount val="1"/>
                    <c:pt idx="0">
                      <c:v>DI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{2679F94A-A79E-4954-9A3E-14CDDF6CACCB}</c15:txfldGUID>
                      <c15:f>calcs!$N$70</c15:f>
                      <c15:dlblFieldTableCache>
                        <c:ptCount val="1"/>
                        <c:pt idx="0">
                          <c:v>DI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tx>
                <c:strRef>
                  <c:f>calcs!$O$70</c:f>
                  <c:strCache>
                    <c:ptCount val="1"/>
                    <c:pt idx="0">
                      <c:v>MI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{7CBA49B7-5945-4EB0-8E09-D853595940EF}</c15:txfldGUID>
                      <c15:f>calcs!$O$70</c15:f>
                      <c15:dlblFieldTableCache>
                        <c:ptCount val="1"/>
                        <c:pt idx="0">
                          <c:v>MI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tx>
                <c:strRef>
                  <c:f>calcs!$P$70</c:f>
                  <c:strCache>
                    <c:ptCount val="1"/>
                    <c:pt idx="0">
                      <c:v>DO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{1A8DA8D6-1E36-4890-9239-EC5806805E78}</c15:txfldGUID>
                      <c15:f>calcs!$P$70</c15:f>
                      <c15:dlblFieldTableCache>
                        <c:ptCount val="1"/>
                        <c:pt idx="0">
                          <c:v>DO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tx>
                <c:strRef>
                  <c:f>calcs!$Q$70</c:f>
                  <c:strCache>
                    <c:ptCount val="1"/>
                    <c:pt idx="0">
                      <c:v>FR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{6BA5BE78-484F-4E0F-9980-C9FE3F18E2AD}</c15:txfldGUID>
                      <c15:f>calcs!$Q$70</c15:f>
                      <c15:dlblFieldTableCache>
                        <c:ptCount val="1"/>
                        <c:pt idx="0">
                          <c:v>FR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tx>
                <c:strRef>
                  <c:f>calcs!$R$70</c:f>
                  <c:strCache>
                    <c:ptCount val="1"/>
                    <c:pt idx="0">
                      <c:v>SA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{E3D32633-4DE3-4B32-8DE3-60408A3310F5}</c15:txfldGUID>
                      <c15:f>calcs!$R$70</c15:f>
                      <c15:dlblFieldTableCache>
                        <c:ptCount val="1"/>
                        <c:pt idx="0">
                          <c:v>SA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tx>
                <c:strRef>
                  <c:f>calcs!$S$70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{76535CE0-5226-4DFF-B2AE-DAC2F49EB384}</c15:txfldGUID>
                      <c15:f>calcs!$S$70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tx>
                <c:strRef>
                  <c:f>calcs!$T$70</c:f>
                  <c:strCache>
                    <c:ptCount val="1"/>
                    <c:pt idx="0">
                      <c:v>MO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{D8386DC8-9254-4142-9570-5D8F4BF6CF8F}</c15:txfldGUID>
                      <c15:f>calcs!$T$70</c15:f>
                      <c15:dlblFieldTableCache>
                        <c:ptCount val="1"/>
                        <c:pt idx="0">
                          <c:v>MO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tx>
                <c:strRef>
                  <c:f>calcs!$U$70</c:f>
                  <c:strCache>
                    <c:ptCount val="1"/>
                    <c:pt idx="0">
                      <c:v>DI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{34840883-63AC-498D-B1B1-207C38699D0A}</c15:txfldGUID>
                      <c15:f>calcs!$U$70</c15:f>
                      <c15:dlblFieldTableCache>
                        <c:ptCount val="1"/>
                        <c:pt idx="0">
                          <c:v>DI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tx>
                <c:strRef>
                  <c:f>calcs!$V$70</c:f>
                  <c:strCache>
                    <c:ptCount val="1"/>
                    <c:pt idx="0">
                      <c:v>MI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{57E099F4-1FA7-4E99-BFB7-2F0AD3B754CD}</c15:txfldGUID>
                      <c15:f>calcs!$V$70</c15:f>
                      <c15:dlblFieldTableCache>
                        <c:ptCount val="1"/>
                        <c:pt idx="0">
                          <c:v>MI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tx>
                <c:strRef>
                  <c:f>calcs!$W$70</c:f>
                  <c:strCache>
                    <c:ptCount val="1"/>
                    <c:pt idx="0">
                      <c:v>DO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{E755813C-3A84-40E4-B51A-20338C098D6B}</c15:txfldGUID>
                      <c15:f>calcs!$W$70</c15:f>
                      <c15:dlblFieldTableCache>
                        <c:ptCount val="1"/>
                        <c:pt idx="0">
                          <c:v>DO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tx>
                <c:strRef>
                  <c:f>calcs!$X$70</c:f>
                  <c:strCache>
                    <c:ptCount val="1"/>
                    <c:pt idx="0">
                      <c:v>FR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{E780D24F-ABD4-49AC-BA1A-7FEB509C2362}</c15:txfldGUID>
                      <c15:f>calcs!$X$70</c15:f>
                      <c15:dlblFieldTableCache>
                        <c:ptCount val="1"/>
                        <c:pt idx="0">
                          <c:v>FR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tx>
                <c:strRef>
                  <c:f>calcs!$Y$70</c:f>
                  <c:strCache>
                    <c:ptCount val="1"/>
                    <c:pt idx="0">
                      <c:v>SA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{45E3BF69-F1DE-475F-98A4-6470C840E8C4}</c15:txfldGUID>
                      <c15:f>calcs!$Y$70</c15:f>
                      <c15:dlblFieldTableCache>
                        <c:ptCount val="1"/>
                        <c:pt idx="0">
                          <c:v>SA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tx>
                <c:strRef>
                  <c:f>calcs!$Z$70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{56EF8402-E431-4FA8-8480-306EDB26E8F5}</c15:txfldGUID>
                      <c15:f>calcs!$Z$70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tx>
                <c:strRef>
                  <c:f>calcs!$AA$70</c:f>
                  <c:strCache>
                    <c:ptCount val="1"/>
                    <c:pt idx="0">
                      <c:v>MO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{922AC9CF-049A-455F-A845-562E59F3BE77}</c15:txfldGUID>
                      <c15:f>calcs!$AA$70</c15:f>
                      <c15:dlblFieldTableCache>
                        <c:ptCount val="1"/>
                        <c:pt idx="0">
                          <c:v>MO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tx>
                <c:strRef>
                  <c:f>calcs!$AB$70</c:f>
                  <c:strCache>
                    <c:ptCount val="1"/>
                    <c:pt idx="0">
                      <c:v>DI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{CDB1D746-579B-459F-BD0D-19CCE398705B}</c15:txfldGUID>
                      <c15:f>calcs!$AB$70</c15:f>
                      <c15:dlblFieldTableCache>
                        <c:ptCount val="1"/>
                        <c:pt idx="0">
                          <c:v>DI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tx>
                <c:strRef>
                  <c:f>calcs!$AC$70</c:f>
                  <c:strCache>
                    <c:ptCount val="1"/>
                    <c:pt idx="0">
                      <c:v>MI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{5F840E77-EF89-46D8-AA16-D99EDA8D860C}</c15:txfldGUID>
                      <c15:f>calcs!$AC$70</c15:f>
                      <c15:dlblFieldTableCache>
                        <c:ptCount val="1"/>
                        <c:pt idx="0">
                          <c:v>MI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tx>
                <c:strRef>
                  <c:f>calcs!$AD$70</c:f>
                  <c:strCache>
                    <c:ptCount val="1"/>
                    <c:pt idx="0">
                      <c:v>DO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{EFE8BD8F-4132-47C0-91D5-095581587B72}</c15:txfldGUID>
                      <c15:f>calcs!$AD$70</c15:f>
                      <c15:dlblFieldTableCache>
                        <c:ptCount val="1"/>
                        <c:pt idx="0">
                          <c:v>DO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tx>
                <c:strRef>
                  <c:f>calcs!$AE$70</c:f>
                  <c:strCache>
                    <c:ptCount val="1"/>
                    <c:pt idx="0">
                      <c:v>FR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{58997F18-FB51-4F4A-B4AF-2A5B9053D155}</c15:txfldGUID>
                      <c15:f>calcs!$AE$70</c15:f>
                      <c15:dlblFieldTableCache>
                        <c:ptCount val="1"/>
                        <c:pt idx="0">
                          <c:v>FR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tx>
                <c:strRef>
                  <c:f>calcs!$AF$70</c:f>
                  <c:strCache>
                    <c:ptCount val="1"/>
                    <c:pt idx="0">
                      <c:v>SA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{B6757DBB-09AB-47CF-9869-D4570EEB060B}</c15:txfldGUID>
                      <c15:f>calcs!$AF$70</c15:f>
                      <c15:dlblFieldTableCache>
                        <c:ptCount val="1"/>
                        <c:pt idx="0">
                          <c:v>SA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tx>
                <c:strRef>
                  <c:f>calcs!$AG$70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{65CEF426-0166-459F-B7AB-26F2CE63D3A4}</c15:txfldGUID>
                      <c15:f>calcs!$AG$70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tx>
                <c:strRef>
                  <c:f>calcs!$AH$70</c:f>
                  <c:strCache>
                    <c:ptCount val="1"/>
                    <c:pt idx="0">
                      <c:v>MO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{E9AED4F6-2BE7-4724-87F3-9BCC80DAB3AC}</c15:txfldGUID>
                      <c15:f>calcs!$AH$70</c15:f>
                      <c15:dlblFieldTableCache>
                        <c:ptCount val="1"/>
                        <c:pt idx="0">
                          <c:v>MO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Apr 2019 - Oberes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Mai 2019 - Oberes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de-DE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243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304798</xdr:colOff>
      <xdr:row>1</xdr:row>
      <xdr:rowOff>85725</xdr:rowOff>
    </xdr:from>
    <xdr:to>
      <xdr:col>5</xdr:col>
      <xdr:colOff>2066925</xdr:colOff>
      <xdr:row>1</xdr:row>
      <xdr:rowOff>3637276</xdr:rowOff>
    </xdr:to>
    <xdr:graphicFrame macro="">
      <xdr:nvGraphicFramePr>
        <xdr:cNvPr id="7" name="TimelineChart" descr="Scrollbare Zeitachse mit Projektaktivität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5</xdr:col>
      <xdr:colOff>2094796</xdr:colOff>
      <xdr:row>1</xdr:row>
      <xdr:rowOff>3828886</xdr:rowOff>
    </xdr:to>
    <xdr:grpSp>
      <xdr:nvGrpSpPr>
        <xdr:cNvPr id="5" name="Gruppe 4" descr="Scrollleist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25877" y="4038600"/>
          <a:ext cx="8988869" cy="228436"/>
          <a:chOff x="306828" y="4108026"/>
          <a:chExt cx="8729080" cy="223568"/>
        </a:xfrm>
      </xdr:grpSpPr>
      <xdr:sp macro="" textlink="">
        <xdr:nvSpPr>
          <xdr:cNvPr id="2" name="Rechteck 1" descr="Rechteck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leiste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6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ktivitäten" displayName="Aktivitäten" ref="B4:F38">
  <autoFilter ref="B4:F38" xr:uid="{00000000-0009-0000-0100-000001000000}"/>
  <tableColumns count="5">
    <tableColumn id="5" xr3:uid="{00000000-0010-0000-0000-000005000000}" name="ID" totalsRowLabel="Ergebnis">
      <calculatedColumnFormula>ROW(B5)-calcs!$D$5</calculatedColumnFormula>
    </tableColumn>
    <tableColumn id="1" xr3:uid="{00000000-0010-0000-0000-000001000000}" name="AKTIVITÄT" dataDxfId="2"/>
    <tableColumn id="2" xr3:uid="{00000000-0010-0000-0000-000002000000}" name="START" dataDxfId="1"/>
    <tableColumn id="3" xr3:uid="{00000000-0010-0000-0000-000003000000}" name="ENDE" dataDxfId="0"/>
    <tableColumn id="4" xr3:uid="{00000000-0010-0000-0000-000004000000}" name="ANMERKUNGEN" totalsRowFunction="count"/>
  </tableColumns>
  <tableStyleInfo name="Projektzeitachse" showFirstColumn="0" showLastColumn="0" showRowStripes="1" showColumnStripes="0"/>
  <extLst>
    <ext xmlns:x14="http://schemas.microsoft.com/office/spreadsheetml/2009/9/main" uri="{504A1905-F514-4f6f-8877-14C23A59335A}">
      <x14:table altTextSummary="Geben Sie in dieser Tabelle Projektaktivitäten, das Start- und Enddatum sowie Notizen ein.  Aktivitäten, die Sie in der Tabelle eingegeben haben, werden im Diagramm &quot;Zeitachse&quot; gerendert.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G38"/>
  <sheetViews>
    <sheetView showGridLines="0" tabSelected="1" topLeftCell="A28" zoomScaleNormal="100" workbookViewId="0">
      <selection activeCell="E39" sqref="E39"/>
    </sheetView>
  </sheetViews>
  <sheetFormatPr baseColWidth="10" defaultColWidth="9.140625" defaultRowHeight="35.1" customHeight="1" x14ac:dyDescent="0.25"/>
  <cols>
    <col min="1" max="1" width="4.5703125" style="5" customWidth="1"/>
    <col min="2" max="2" width="11.5703125" style="5" hidden="1" customWidth="1"/>
    <col min="3" max="3" width="66.85546875" style="5" customWidth="1"/>
    <col min="4" max="5" width="18.42578125" style="16" customWidth="1"/>
    <col min="6" max="6" width="66.140625" style="5" customWidth="1"/>
    <col min="7" max="7" width="4.5703125" style="5" customWidth="1"/>
    <col min="8" max="8" width="4.7109375" style="5" customWidth="1"/>
    <col min="9" max="16384" width="9.140625" style="5"/>
  </cols>
  <sheetData>
    <row r="1" spans="1:7" s="4" customFormat="1" ht="35.1" customHeight="1" thickBot="1" x14ac:dyDescent="0.3">
      <c r="A1" s="9"/>
      <c r="B1" s="10"/>
      <c r="C1" s="17" t="s">
        <v>51</v>
      </c>
      <c r="D1" s="17"/>
      <c r="E1" s="17"/>
      <c r="F1" s="17"/>
      <c r="G1" s="17"/>
    </row>
    <row r="2" spans="1:7" ht="315.95" customHeight="1" thickTop="1" x14ac:dyDescent="0.25">
      <c r="C2" s="18" t="s">
        <v>1</v>
      </c>
      <c r="D2" s="18"/>
      <c r="E2" s="18"/>
      <c r="F2" s="18"/>
      <c r="G2" s="18"/>
    </row>
    <row r="3" spans="1:7" s="11" customFormat="1" ht="35.1" customHeight="1" x14ac:dyDescent="0.25">
      <c r="C3" s="13" t="s">
        <v>2</v>
      </c>
      <c r="D3" s="14">
        <f>D5</f>
        <v>43326</v>
      </c>
      <c r="E3" s="12"/>
      <c r="F3" s="12"/>
    </row>
    <row r="4" spans="1:7" ht="21" customHeight="1" x14ac:dyDescent="0.25">
      <c r="B4" s="6" t="s">
        <v>0</v>
      </c>
      <c r="C4" s="15" t="s">
        <v>3</v>
      </c>
      <c r="D4" s="15" t="s">
        <v>4</v>
      </c>
      <c r="E4" s="15" t="s">
        <v>5</v>
      </c>
      <c r="F4" s="15" t="s">
        <v>6</v>
      </c>
    </row>
    <row r="5" spans="1:7" ht="35.1" customHeight="1" x14ac:dyDescent="0.25">
      <c r="B5" s="6">
        <f>ROW(B5)-calcs!$D$5</f>
        <v>-29</v>
      </c>
      <c r="C5" s="5" t="s">
        <v>20</v>
      </c>
      <c r="D5" s="7">
        <v>43326</v>
      </c>
      <c r="E5" s="7">
        <v>43333</v>
      </c>
      <c r="F5" s="8"/>
    </row>
    <row r="6" spans="1:7" ht="35.1" customHeight="1" x14ac:dyDescent="0.25">
      <c r="B6" s="6">
        <f>ROW(B6)-calcs!$D$5</f>
        <v>-28</v>
      </c>
      <c r="C6" s="5" t="s">
        <v>21</v>
      </c>
      <c r="D6" s="7">
        <v>43333</v>
      </c>
      <c r="E6" s="7">
        <v>43354</v>
      </c>
      <c r="F6" s="8"/>
    </row>
    <row r="7" spans="1:7" ht="35.1" customHeight="1" x14ac:dyDescent="0.25">
      <c r="B7" s="6">
        <f>ROW(B7)-calcs!$D$5</f>
        <v>-27</v>
      </c>
      <c r="C7" s="5" t="s">
        <v>22</v>
      </c>
      <c r="D7" s="7">
        <v>43340</v>
      </c>
      <c r="E7" s="7">
        <v>43354</v>
      </c>
      <c r="F7" s="8"/>
    </row>
    <row r="8" spans="1:7" ht="35.1" customHeight="1" x14ac:dyDescent="0.25">
      <c r="B8" s="6">
        <f>ROW(B8)-calcs!$D$5</f>
        <v>-26</v>
      </c>
      <c r="C8" s="5" t="s">
        <v>23</v>
      </c>
      <c r="D8" s="7">
        <v>43354</v>
      </c>
      <c r="E8" s="7">
        <v>43361</v>
      </c>
      <c r="F8" s="8"/>
    </row>
    <row r="9" spans="1:7" ht="35.1" customHeight="1" x14ac:dyDescent="0.25">
      <c r="B9" s="6">
        <f>ROW(B9)-calcs!$D$5</f>
        <v>-25</v>
      </c>
      <c r="C9" s="5" t="s">
        <v>24</v>
      </c>
      <c r="D9" s="7">
        <v>43361</v>
      </c>
      <c r="E9" s="7">
        <v>43361</v>
      </c>
      <c r="F9" s="8"/>
    </row>
    <row r="10" spans="1:7" ht="35.1" customHeight="1" x14ac:dyDescent="0.25">
      <c r="B10" s="6">
        <f>ROW(B10)-calcs!$D$5</f>
        <v>-24</v>
      </c>
      <c r="C10" s="5" t="s">
        <v>25</v>
      </c>
      <c r="D10" s="7">
        <v>43361</v>
      </c>
      <c r="E10" s="7">
        <v>43361</v>
      </c>
      <c r="F10" s="8"/>
    </row>
    <row r="11" spans="1:7" ht="35.1" customHeight="1" x14ac:dyDescent="0.25">
      <c r="B11" s="6">
        <f>ROW(B11)-calcs!$D$5</f>
        <v>-23</v>
      </c>
      <c r="C11" s="5" t="s">
        <v>26</v>
      </c>
      <c r="D11" s="7">
        <v>43361</v>
      </c>
      <c r="E11" s="7">
        <v>43366</v>
      </c>
      <c r="F11" s="8"/>
    </row>
    <row r="12" spans="1:7" ht="35.1" customHeight="1" x14ac:dyDescent="0.25">
      <c r="B12" s="6">
        <f>ROW(B12)-calcs!$D$5</f>
        <v>-22</v>
      </c>
      <c r="C12" s="5" t="s">
        <v>27</v>
      </c>
      <c r="D12" s="7">
        <v>43368</v>
      </c>
      <c r="E12" s="7">
        <v>43368</v>
      </c>
      <c r="F12" s="8"/>
    </row>
    <row r="13" spans="1:7" ht="35.1" customHeight="1" x14ac:dyDescent="0.25">
      <c r="B13" s="6">
        <f>ROW(B13)-calcs!$D$5</f>
        <v>-21</v>
      </c>
      <c r="C13" s="5" t="s">
        <v>28</v>
      </c>
      <c r="D13" s="7">
        <v>43368</v>
      </c>
      <c r="E13" s="7">
        <v>43368</v>
      </c>
      <c r="F13" s="8" t="s">
        <v>50</v>
      </c>
    </row>
    <row r="14" spans="1:7" ht="35.1" customHeight="1" x14ac:dyDescent="0.25">
      <c r="B14" s="6">
        <f>ROW(B14)-calcs!$D$5</f>
        <v>-20</v>
      </c>
      <c r="C14" s="5" t="s">
        <v>29</v>
      </c>
      <c r="D14" s="7">
        <v>43396</v>
      </c>
      <c r="E14" s="7">
        <v>43403</v>
      </c>
      <c r="F14" s="8"/>
    </row>
    <row r="15" spans="1:7" ht="35.1" customHeight="1" x14ac:dyDescent="0.25">
      <c r="B15" s="6">
        <f>ROW(B15)-calcs!$D$5</f>
        <v>-19</v>
      </c>
      <c r="C15" s="5" t="s">
        <v>30</v>
      </c>
      <c r="D15" s="7">
        <v>43396</v>
      </c>
      <c r="E15" s="7">
        <v>43403</v>
      </c>
      <c r="F15" s="8"/>
    </row>
    <row r="16" spans="1:7" ht="35.1" customHeight="1" x14ac:dyDescent="0.25">
      <c r="B16" s="6">
        <f>ROW(B16)-calcs!$D$5</f>
        <v>-18</v>
      </c>
      <c r="C16" s="5" t="s">
        <v>31</v>
      </c>
      <c r="D16" s="7">
        <v>43396</v>
      </c>
      <c r="E16" s="7">
        <v>43403</v>
      </c>
      <c r="F16" s="8"/>
    </row>
    <row r="17" spans="2:6" ht="35.1" customHeight="1" x14ac:dyDescent="0.25">
      <c r="B17" s="5">
        <f>ROW(B17)-calcs!$D$5</f>
        <v>-17</v>
      </c>
      <c r="C17" s="5" t="s">
        <v>32</v>
      </c>
      <c r="D17" s="16">
        <v>43410</v>
      </c>
      <c r="E17" s="16">
        <v>43410</v>
      </c>
    </row>
    <row r="18" spans="2:6" ht="35.1" customHeight="1" x14ac:dyDescent="0.25">
      <c r="B18" s="5">
        <f>ROW(B18)-calcs!$D$5</f>
        <v>-16</v>
      </c>
      <c r="C18" s="5" t="s">
        <v>33</v>
      </c>
      <c r="D18" s="16">
        <v>43410</v>
      </c>
      <c r="E18" s="16">
        <v>43410</v>
      </c>
    </row>
    <row r="19" spans="2:6" ht="35.1" customHeight="1" x14ac:dyDescent="0.25">
      <c r="B19" s="5">
        <f>ROW(B19)-calcs!$D$5</f>
        <v>-15</v>
      </c>
      <c r="C19" s="5" t="s">
        <v>34</v>
      </c>
      <c r="D19" s="16">
        <v>43410</v>
      </c>
      <c r="E19" s="16">
        <v>43410</v>
      </c>
    </row>
    <row r="20" spans="2:6" ht="35.1" customHeight="1" x14ac:dyDescent="0.25">
      <c r="B20" s="5">
        <f>ROW(B20)-calcs!$D$5</f>
        <v>-14</v>
      </c>
      <c r="C20" s="5" t="s">
        <v>35</v>
      </c>
      <c r="D20" s="16">
        <v>43411</v>
      </c>
      <c r="E20" s="16">
        <v>43417</v>
      </c>
    </row>
    <row r="21" spans="2:6" ht="35.1" customHeight="1" x14ac:dyDescent="0.25">
      <c r="B21" s="5">
        <f>ROW(B21)-calcs!$D$5</f>
        <v>-13</v>
      </c>
      <c r="C21" s="5" t="s">
        <v>36</v>
      </c>
      <c r="D21" s="16">
        <v>43412</v>
      </c>
      <c r="E21" s="16">
        <v>43417</v>
      </c>
    </row>
    <row r="22" spans="2:6" ht="35.1" customHeight="1" x14ac:dyDescent="0.25">
      <c r="B22" s="5">
        <f>ROW(B22)-calcs!$D$5</f>
        <v>-12</v>
      </c>
      <c r="C22" s="5" t="s">
        <v>37</v>
      </c>
      <c r="D22" s="16">
        <v>43413</v>
      </c>
      <c r="E22" s="16">
        <v>43417</v>
      </c>
    </row>
    <row r="23" spans="2:6" ht="35.1" customHeight="1" x14ac:dyDescent="0.25">
      <c r="B23" s="5">
        <f>ROW(B23)-calcs!$D$5</f>
        <v>-11</v>
      </c>
      <c r="C23" s="5" t="s">
        <v>38</v>
      </c>
      <c r="D23" s="16">
        <v>43417</v>
      </c>
      <c r="E23" s="16">
        <v>43431</v>
      </c>
    </row>
    <row r="24" spans="2:6" ht="35.1" customHeight="1" x14ac:dyDescent="0.25">
      <c r="B24" s="5">
        <f>ROW(B24)-calcs!$D$5</f>
        <v>-10</v>
      </c>
      <c r="C24" s="5" t="s">
        <v>39</v>
      </c>
      <c r="D24" s="16">
        <v>43431</v>
      </c>
      <c r="E24" s="16">
        <v>43438</v>
      </c>
    </row>
    <row r="25" spans="2:6" ht="35.1" customHeight="1" x14ac:dyDescent="0.25">
      <c r="B25" s="5">
        <f>ROW(B25)-calcs!$D$5</f>
        <v>-9</v>
      </c>
      <c r="C25" s="5" t="s">
        <v>40</v>
      </c>
      <c r="D25" s="16">
        <v>43438</v>
      </c>
      <c r="E25" s="16">
        <v>43445</v>
      </c>
    </row>
    <row r="26" spans="2:6" ht="35.1" customHeight="1" x14ac:dyDescent="0.25">
      <c r="B26" s="5">
        <f>ROW(B26)-calcs!$D$5</f>
        <v>-8</v>
      </c>
      <c r="C26" s="5" t="s">
        <v>41</v>
      </c>
      <c r="D26" s="16">
        <v>43438</v>
      </c>
      <c r="E26" s="16">
        <v>43445</v>
      </c>
    </row>
    <row r="27" spans="2:6" ht="35.1" customHeight="1" x14ac:dyDescent="0.25">
      <c r="B27" s="5">
        <f>ROW(B27)-calcs!$D$5</f>
        <v>-7</v>
      </c>
      <c r="C27" s="5" t="s">
        <v>42</v>
      </c>
      <c r="D27" s="16">
        <v>43445</v>
      </c>
      <c r="E27" s="16">
        <v>43452</v>
      </c>
      <c r="F27" s="5" t="s">
        <v>50</v>
      </c>
    </row>
    <row r="28" spans="2:6" ht="35.1" customHeight="1" x14ac:dyDescent="0.25">
      <c r="B28" s="5">
        <f>ROW(B28)-calcs!$D$5</f>
        <v>-6</v>
      </c>
      <c r="C28" s="5" t="s">
        <v>43</v>
      </c>
      <c r="D28" s="16">
        <v>43452</v>
      </c>
      <c r="E28" s="16">
        <v>43473</v>
      </c>
    </row>
    <row r="29" spans="2:6" ht="35.1" customHeight="1" x14ac:dyDescent="0.25">
      <c r="B29" s="5">
        <f>ROW(B29)-calcs!$D$5</f>
        <v>-5</v>
      </c>
      <c r="C29" s="5" t="s">
        <v>44</v>
      </c>
      <c r="D29" s="16">
        <v>43473</v>
      </c>
      <c r="E29" s="16">
        <v>43487</v>
      </c>
    </row>
    <row r="30" spans="2:6" ht="35.1" customHeight="1" x14ac:dyDescent="0.25">
      <c r="B30" s="5">
        <f>ROW(B30)-calcs!$D$5</f>
        <v>-4</v>
      </c>
      <c r="C30" s="5" t="s">
        <v>45</v>
      </c>
      <c r="D30" s="16">
        <v>43487</v>
      </c>
      <c r="E30" s="16">
        <v>43494</v>
      </c>
    </row>
    <row r="31" spans="2:6" ht="35.1" customHeight="1" x14ac:dyDescent="0.25">
      <c r="B31" s="5">
        <f>ROW(B31)-calcs!$D$5</f>
        <v>-3</v>
      </c>
      <c r="C31" s="5" t="s">
        <v>46</v>
      </c>
      <c r="D31" s="16">
        <v>43494</v>
      </c>
      <c r="E31" s="16">
        <v>43500</v>
      </c>
      <c r="F31" s="5" t="s">
        <v>50</v>
      </c>
    </row>
    <row r="32" spans="2:6" ht="35.1" customHeight="1" x14ac:dyDescent="0.25">
      <c r="B32" s="5">
        <f>ROW(B32)-calcs!$D$5</f>
        <v>-2</v>
      </c>
      <c r="C32" s="5" t="s">
        <v>47</v>
      </c>
      <c r="D32" s="16">
        <v>43515</v>
      </c>
      <c r="E32" s="16">
        <v>43522</v>
      </c>
    </row>
    <row r="33" spans="2:5" ht="35.1" customHeight="1" x14ac:dyDescent="0.25">
      <c r="B33" s="5">
        <f>ROW(B33)-calcs!$D$5</f>
        <v>-1</v>
      </c>
      <c r="C33" s="5" t="s">
        <v>48</v>
      </c>
      <c r="D33" s="16">
        <v>43522</v>
      </c>
      <c r="E33" s="16">
        <v>43529</v>
      </c>
    </row>
    <row r="34" spans="2:5" ht="35.1" customHeight="1" x14ac:dyDescent="0.25">
      <c r="B34" s="5">
        <f>ROW(B34)-calcs!$D$5</f>
        <v>0</v>
      </c>
      <c r="C34" s="5" t="s">
        <v>49</v>
      </c>
      <c r="D34" s="16">
        <v>43536</v>
      </c>
      <c r="E34" s="16">
        <v>43543</v>
      </c>
    </row>
    <row r="35" spans="2:5" ht="35.1" customHeight="1" x14ac:dyDescent="0.25">
      <c r="B35" s="5">
        <f>ROW(B35)-calcs!$D$5</f>
        <v>1</v>
      </c>
      <c r="C35" s="5" t="s">
        <v>52</v>
      </c>
      <c r="D35" s="16">
        <v>43543</v>
      </c>
      <c r="E35" s="16">
        <v>43557</v>
      </c>
    </row>
    <row r="36" spans="2:5" ht="35.1" customHeight="1" x14ac:dyDescent="0.25">
      <c r="B36" s="5">
        <f>ROW(B36)-calcs!$D$5</f>
        <v>2</v>
      </c>
      <c r="C36" s="5" t="s">
        <v>53</v>
      </c>
      <c r="D36" s="16">
        <v>43557</v>
      </c>
      <c r="E36" s="16">
        <v>43571</v>
      </c>
    </row>
    <row r="37" spans="2:5" ht="35.1" customHeight="1" x14ac:dyDescent="0.25">
      <c r="B37" s="5">
        <f>ROW(B37)-calcs!$D$5</f>
        <v>3</v>
      </c>
      <c r="C37" s="5" t="s">
        <v>54</v>
      </c>
      <c r="D37" s="16">
        <v>43571</v>
      </c>
      <c r="E37" s="16">
        <v>43578</v>
      </c>
    </row>
    <row r="38" spans="2:5" ht="35.1" customHeight="1" x14ac:dyDescent="0.25">
      <c r="B38" s="5">
        <f>ROW(B38)-calcs!$D$5</f>
        <v>4</v>
      </c>
      <c r="C38" s="5" t="s">
        <v>55</v>
      </c>
      <c r="D38" s="16">
        <v>43578</v>
      </c>
      <c r="E38" s="16">
        <v>43592</v>
      </c>
    </row>
  </sheetData>
  <sheetProtection selectLockedCells="1"/>
  <mergeCells count="2">
    <mergeCell ref="C1:G1"/>
    <mergeCell ref="C2:G2"/>
  </mergeCells>
  <dataValidations count="9">
    <dataValidation allowBlank="1" showInputMessage="1" showErrorMessage="1" prompt="Erstellen Sie in dieser Arbeitsmappe eine Projektzeitachse. Geben Sie das Startdatum des Projekts in Zelle D3 und Projektdetails in der Tabelle &quot;Aktivitäten&quot; ein. Eine Zeitachse mit einer Darstellung der Projektaktivitäten befindet sich in Zelle C2." sqref="A1" xr:uid="{00000000-0002-0000-0000-000000000000}"/>
    <dataValidation allowBlank="1" showInputMessage="1" showErrorMessage="1" prompt="Der Titel dieses Arbeitsblatts befindet sich in dieser Zelle. Ein Zeitachsendiagramm, das die scrollbare Zeitachse der Projektaktivitäten darstellt, befindet sich in der Zelle unten." sqref="C1:G1" xr:uid="{00000000-0002-0000-0000-000001000000}"/>
    <dataValidation allowBlank="1" showInputMessage="1" showErrorMessage="1" prompt="Geben Sie das Startdatum in der Zelle rechts ein." sqref="C3" xr:uid="{00000000-0002-0000-0000-000002000000}"/>
    <dataValidation allowBlank="1" showInputMessage="1" showErrorMessage="1" prompt="Geben Sie das Startdatum in dieser Zelle und Projektdetails in der Tabelle unten ein." sqref="D3" xr:uid="{00000000-0002-0000-0000-000003000000}"/>
    <dataValidation allowBlank="1" showInputMessage="1" showErrorMessage="1" prompt="Geben Sie Projektaktivitäten in dieser Spalte unter dieser Überschrift ein. Verwenden Sie Überschriftsfilter, um bestimmte Einträge zu finden." sqref="C4" xr:uid="{00000000-0002-0000-0000-000004000000}"/>
    <dataValidation allowBlank="1" showInputMessage="1" showErrorMessage="1" prompt="Geben Sie in dieser Spalte unter dieser Überschrift das Startdatum ein." sqref="D4" xr:uid="{00000000-0002-0000-0000-000005000000}"/>
    <dataValidation allowBlank="1" showInputMessage="1" showErrorMessage="1" prompt="Geben Sie in dieser Spalte unter dieser Überschrift das Enddatum ein." sqref="E4" xr:uid="{00000000-0002-0000-0000-000006000000}"/>
    <dataValidation allowBlank="1" showInputMessage="1" showErrorMessage="1" prompt="Geben Sie in dieser Spalte unter dieser Überschrift Anmerkungen ein." sqref="F4" xr:uid="{00000000-0002-0000-0000-000007000000}"/>
    <dataValidation operator="lessThan" allowBlank="1" showInputMessage="1" showErrorMessage="1" sqref="C5:C38" xr:uid="{00000000-0002-0000-0000-000008000000}"/>
  </dataValidations>
  <printOptions horizontalCentered="1"/>
  <pageMargins left="0.25" right="0.25" top="0.5" bottom="0.5" header="0.3" footer="0.3"/>
  <pageSetup paperSize="9" fitToHeight="0" orientation="landscape" r:id="rId1"/>
  <headerFooter differentFirst="1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leiste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19050</xdr:colOff>
                    <xdr:row>1</xdr:row>
                    <xdr:rowOff>3600450</xdr:rowOff>
                  </from>
                  <to>
                    <xdr:col>5</xdr:col>
                    <xdr:colOff>2095500</xdr:colOff>
                    <xdr:row>1</xdr:row>
                    <xdr:rowOff>3771900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C6" sqref="C6"/>
    </sheetView>
  </sheetViews>
  <sheetFormatPr baseColWidth="10" defaultColWidth="9.140625" defaultRowHeight="15" x14ac:dyDescent="0.25"/>
  <cols>
    <col min="1" max="1" width="10.5703125" customWidth="1"/>
    <col min="2" max="2" width="13.7109375" customWidth="1"/>
    <col min="3" max="3" width="17.42578125" customWidth="1"/>
    <col min="4" max="4" width="20.7109375" customWidth="1"/>
    <col min="5" max="35" width="14.7109375" customWidth="1"/>
  </cols>
  <sheetData>
    <row r="1" spans="1:6" ht="117" customHeight="1" x14ac:dyDescent="0.25">
      <c r="A1" t="s">
        <v>7</v>
      </c>
    </row>
    <row r="3" spans="1:6" x14ac:dyDescent="0.25">
      <c r="C3" t="s">
        <v>10</v>
      </c>
      <c r="D3" s="1">
        <f ca="1">TODAY()</f>
        <v>43365</v>
      </c>
      <c r="E3" s="1"/>
    </row>
    <row r="4" spans="1:6" x14ac:dyDescent="0.25">
      <c r="D4">
        <v>5</v>
      </c>
    </row>
    <row r="5" spans="1:6" x14ac:dyDescent="0.25">
      <c r="C5" t="s">
        <v>11</v>
      </c>
      <c r="D5">
        <f>ROWS(Aktivitäten[])</f>
        <v>34</v>
      </c>
    </row>
    <row r="6" spans="1:6" x14ac:dyDescent="0.25">
      <c r="E6" t="e">
        <f>NA()</f>
        <v>#N/A</v>
      </c>
    </row>
    <row r="7" spans="1:6" x14ac:dyDescent="0.25">
      <c r="E7" t="e">
        <f>NA()</f>
        <v>#N/A</v>
      </c>
    </row>
    <row r="8" spans="1:6" x14ac:dyDescent="0.25">
      <c r="E8" t="e">
        <f>NA()</f>
        <v>#N/A</v>
      </c>
    </row>
    <row r="9" spans="1:6" ht="30" x14ac:dyDescent="0.25">
      <c r="C9" s="2" t="s">
        <v>12</v>
      </c>
      <c r="D9">
        <f>SUMPRODUCT( ((Aktivitäten[START]&gt;=StartDateWindow)+(Aktivitäten[ENDE]&gt;=StartDateWindow)&gt;0)*(Aktivitäten[START]&lt;=(StartDateWindow+WindowDays-1)) )</f>
        <v>3</v>
      </c>
      <c r="E9" t="e">
        <f>NA()</f>
        <v>#N/A</v>
      </c>
    </row>
    <row r="10" spans="1:6" x14ac:dyDescent="0.25">
      <c r="D10">
        <v>9</v>
      </c>
      <c r="E10" t="e">
        <f>NA()</f>
        <v>#N/A</v>
      </c>
    </row>
    <row r="11" spans="1:6" x14ac:dyDescent="0.25">
      <c r="D11">
        <f>D10-MIN(D10,D9)</f>
        <v>6</v>
      </c>
      <c r="E11" t="e">
        <f>NA()</f>
        <v>#N/A</v>
      </c>
    </row>
    <row r="12" spans="1:6" x14ac:dyDescent="0.25">
      <c r="E12" t="e">
        <f>NA()</f>
        <v>#N/A</v>
      </c>
    </row>
    <row r="13" spans="1:6" x14ac:dyDescent="0.25">
      <c r="C13" s="2"/>
      <c r="E13" t="e">
        <f>NA()</f>
        <v>#N/A</v>
      </c>
    </row>
    <row r="14" spans="1:6" x14ac:dyDescent="0.25">
      <c r="C14" s="2"/>
      <c r="E14" t="e">
        <f>NA()</f>
        <v>#N/A</v>
      </c>
    </row>
    <row r="15" spans="1:6" x14ac:dyDescent="0.25">
      <c r="C15" s="2"/>
      <c r="E15">
        <f t="array" ref="E15">INDEX(Aktivitäten[ID],MATCH(1, ((Aktivitäten[START]&gt;=StartDateWindow)+(Aktivitäten[ENDE]&gt;=StartDateWindow)&gt;0)*(Aktivitäten[START]&lt;=(StartDateWindow+WindowDays-1)), 0))</f>
        <v>2</v>
      </c>
      <c r="F15" t="e">
        <f t="shared" ref="F15:F23" ca="1" si="0">OFFSET(E15,-$D$11,)</f>
        <v>#N/A</v>
      </c>
    </row>
    <row r="16" spans="1:6" x14ac:dyDescent="0.25">
      <c r="C16" s="2"/>
      <c r="E16">
        <f t="array" ref="E16">INDEX(Aktivitäten[ID],MATCH(1, (Aktivitäten[ID]&gt;E15)*((Aktivitäten[START]&gt;=StartDateWindow)+(Aktivitäten[ENDE]&gt;=StartDateWindow)&gt;0)*(Aktivitäten[START]&lt;=(StartDateWindow+WindowDays-1)), 0))</f>
        <v>3</v>
      </c>
      <c r="F16" t="e">
        <f t="shared" ca="1" si="0"/>
        <v>#N/A</v>
      </c>
    </row>
    <row r="17" spans="1:35" x14ac:dyDescent="0.25">
      <c r="C17" s="2"/>
      <c r="E17">
        <f t="array" ref="E17">INDEX(Aktivitäten[ID],MATCH(1, (Aktivitäten[ID]&gt;E16)*((Aktivitäten[START]&gt;=StartDateWindow)+(Aktivitäten[ENDE]&gt;=StartDateWindow)&gt;0)*(Aktivitäten[START]&lt;=(StartDateWindow+WindowDays-1)), 0))</f>
        <v>4</v>
      </c>
      <c r="F17" t="e">
        <f t="shared" ca="1" si="0"/>
        <v>#N/A</v>
      </c>
    </row>
    <row r="18" spans="1:35" x14ac:dyDescent="0.25">
      <c r="E18" t="e">
        <f t="array" ref="E18">INDEX(Aktivitäten[ID],MATCH(1, (Aktivitäten[ID]&gt;E17)*((Aktivitäten[START]&gt;=StartDateWindow)+(Aktivitäten[ENDE]&gt;=StartDateWindow)&gt;0)*(Aktivitäten[START]&lt;=(StartDateWindow+WindowDays-1)), 0))</f>
        <v>#N/A</v>
      </c>
      <c r="F18" t="e">
        <f t="shared" ca="1" si="0"/>
        <v>#N/A</v>
      </c>
    </row>
    <row r="19" spans="1:35" x14ac:dyDescent="0.25">
      <c r="E19" t="e">
        <f t="array" ref="E19">INDEX(Aktivitäten[ID],MATCH(1, (Aktivitäten[ID]&gt;E18)*((Aktivitäten[START]&gt;=StartDateWindow)+(Aktivitäten[ENDE]&gt;=StartDateWindow)&gt;0)*(Aktivitäten[START]&lt;=(StartDateWindow+WindowDays-1)), 0))</f>
        <v>#N/A</v>
      </c>
      <c r="F19" t="e">
        <f t="shared" ca="1" si="0"/>
        <v>#N/A</v>
      </c>
    </row>
    <row r="20" spans="1:35" x14ac:dyDescent="0.25">
      <c r="E20" t="e">
        <f t="array" ref="E20">INDEX(Aktivitäten[ID],MATCH(1, (Aktivitäten[ID]&gt;E19)*((Aktivitäten[START]&gt;=StartDateWindow)+(Aktivitäten[ENDE]&gt;=StartDateWindow)&gt;0)*(Aktivitäten[START]&lt;=(StartDateWindow+WindowDays-1)), 0))</f>
        <v>#N/A</v>
      </c>
      <c r="F20" t="e">
        <f t="shared" ca="1" si="0"/>
        <v>#N/A</v>
      </c>
    </row>
    <row r="21" spans="1:35" x14ac:dyDescent="0.25">
      <c r="E21" t="e">
        <f t="array" ref="E21">INDEX(Aktivitäten[ID],MATCH(1, (Aktivitäten[ID]&gt;E20)*((Aktivitäten[START]&gt;=StartDateWindow)+(Aktivitäten[ENDE]&gt;=StartDateWindow)&gt;0)*(Aktivitäten[START]&lt;=(StartDateWindow+WindowDays-1)), 0))</f>
        <v>#N/A</v>
      </c>
      <c r="F21">
        <f t="shared" ca="1" si="0"/>
        <v>2</v>
      </c>
    </row>
    <row r="22" spans="1:35" x14ac:dyDescent="0.25">
      <c r="E22" t="e">
        <f t="array" ref="E22">INDEX(Aktivitäten[ID],MATCH(1, (Aktivitäten[ID]&gt;E21)*((Aktivitäten[START]&gt;=StartDateWindow)+(Aktivitäten[ENDE]&gt;=StartDateWindow)&gt;0)*(Aktivitäten[START]&lt;=(StartDateWindow+WindowDays-1)), 0))</f>
        <v>#N/A</v>
      </c>
      <c r="F22">
        <f t="shared" ca="1" si="0"/>
        <v>3</v>
      </c>
    </row>
    <row r="23" spans="1:35" x14ac:dyDescent="0.25">
      <c r="E23" t="e">
        <f t="array" ref="E23">INDEX(Aktivitäten[ID],MATCH(1, (Aktivitäten[ID]&gt;E22)*((Aktivitäten[START]&gt;=StartDateWindow)+(Aktivitäten[ENDE]&gt;=StartDateWindow)&gt;0)*(Aktivitäten[START]&lt;=(StartDateWindow+WindowDays-1)), 0))</f>
        <v>#N/A</v>
      </c>
      <c r="F23">
        <f t="shared" ca="1" si="0"/>
        <v>4</v>
      </c>
    </row>
    <row r="25" spans="1:35" ht="30" x14ac:dyDescent="0.25">
      <c r="C25" t="s">
        <v>13</v>
      </c>
      <c r="D25" s="1">
        <f>StartDate+WindowOffset</f>
        <v>43569</v>
      </c>
    </row>
    <row r="26" spans="1:35" x14ac:dyDescent="0.25">
      <c r="C26" t="s">
        <v>14</v>
      </c>
      <c r="D26">
        <v>243</v>
      </c>
    </row>
    <row r="28" spans="1:35" x14ac:dyDescent="0.25">
      <c r="C28" t="s">
        <v>15</v>
      </c>
      <c r="D28" s="2">
        <f>Projektzeitachse!D3</f>
        <v>43326</v>
      </c>
    </row>
    <row r="29" spans="1:35" x14ac:dyDescent="0.25">
      <c r="C29" t="s">
        <v>16</v>
      </c>
      <c r="D29">
        <v>30</v>
      </c>
    </row>
    <row r="31" spans="1:35" x14ac:dyDescent="0.25">
      <c r="A31" t="s">
        <v>8</v>
      </c>
      <c r="B31" t="s">
        <v>9</v>
      </c>
      <c r="C31" t="s">
        <v>17</v>
      </c>
      <c r="D31" t="s">
        <v>18</v>
      </c>
      <c r="E31" s="1">
        <f>StartDateWindow</f>
        <v>43569</v>
      </c>
      <c r="F31" s="1">
        <f t="shared" ref="F31:AI31" si="1">E31+1</f>
        <v>43570</v>
      </c>
      <c r="G31" s="1">
        <f t="shared" si="1"/>
        <v>43571</v>
      </c>
      <c r="H31" s="1">
        <f t="shared" si="1"/>
        <v>43572</v>
      </c>
      <c r="I31" s="1">
        <f t="shared" si="1"/>
        <v>43573</v>
      </c>
      <c r="J31" s="1">
        <f t="shared" si="1"/>
        <v>43574</v>
      </c>
      <c r="K31" s="1">
        <f t="shared" si="1"/>
        <v>43575</v>
      </c>
      <c r="L31" s="1">
        <f t="shared" si="1"/>
        <v>43576</v>
      </c>
      <c r="M31" s="1">
        <f t="shared" si="1"/>
        <v>43577</v>
      </c>
      <c r="N31" s="1">
        <f t="shared" si="1"/>
        <v>43578</v>
      </c>
      <c r="O31" s="1">
        <f t="shared" si="1"/>
        <v>43579</v>
      </c>
      <c r="P31" s="1">
        <f t="shared" si="1"/>
        <v>43580</v>
      </c>
      <c r="Q31" s="1">
        <f t="shared" si="1"/>
        <v>43581</v>
      </c>
      <c r="R31" s="1">
        <f t="shared" si="1"/>
        <v>43582</v>
      </c>
      <c r="S31" s="1">
        <f t="shared" si="1"/>
        <v>43583</v>
      </c>
      <c r="T31" s="1">
        <f t="shared" si="1"/>
        <v>43584</v>
      </c>
      <c r="U31" s="1">
        <f t="shared" si="1"/>
        <v>43585</v>
      </c>
      <c r="V31" s="1">
        <f t="shared" si="1"/>
        <v>43586</v>
      </c>
      <c r="W31" s="1">
        <f t="shared" si="1"/>
        <v>43587</v>
      </c>
      <c r="X31" s="1">
        <f t="shared" si="1"/>
        <v>43588</v>
      </c>
      <c r="Y31" s="1">
        <f t="shared" si="1"/>
        <v>43589</v>
      </c>
      <c r="Z31" s="1">
        <f t="shared" si="1"/>
        <v>43590</v>
      </c>
      <c r="AA31" s="1">
        <f t="shared" si="1"/>
        <v>43591</v>
      </c>
      <c r="AB31" s="1">
        <f t="shared" si="1"/>
        <v>43592</v>
      </c>
      <c r="AC31" s="1">
        <f t="shared" si="1"/>
        <v>43593</v>
      </c>
      <c r="AD31" s="1">
        <f t="shared" si="1"/>
        <v>43594</v>
      </c>
      <c r="AE31" s="1">
        <f t="shared" si="1"/>
        <v>43595</v>
      </c>
      <c r="AF31" s="1">
        <f t="shared" si="1"/>
        <v>43596</v>
      </c>
      <c r="AG31" s="1">
        <f t="shared" si="1"/>
        <v>43597</v>
      </c>
      <c r="AH31" s="1">
        <f t="shared" si="1"/>
        <v>43598</v>
      </c>
      <c r="AI31" s="1">
        <f t="shared" si="1"/>
        <v>43599</v>
      </c>
    </row>
    <row r="32" spans="1:35" x14ac:dyDescent="0.25">
      <c r="A32">
        <v>11.3</v>
      </c>
      <c r="B32">
        <v>1</v>
      </c>
      <c r="C32" t="e">
        <f t="shared" ref="C32:C40" ca="1" si="2">F15</f>
        <v>#N/A</v>
      </c>
      <c r="D32" t="e">
        <f ca="1">INDEX(Aktivitäten[AKTIVITÄT],MATCH($C32,Aktivitäten[ID],0))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25">
      <c r="A33">
        <f>A32-1</f>
        <v>10.3</v>
      </c>
      <c r="B33">
        <v>2</v>
      </c>
      <c r="C33" t="e">
        <f t="shared" ca="1" si="2"/>
        <v>#N/A</v>
      </c>
      <c r="D33" t="e">
        <f ca="1">INDEX(Aktivitäten[AKTIVITÄT],MATCH($C33,Aktivitäten[ID],0))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25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INDEX(Aktivitäten[AKTIVITÄT],MATCH($C34,Aktivitäten[ID],0))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25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INDEX(Aktivitäten[AKTIVITÄT],MATCH($C35,Aktivitäten[ID],0))</f>
        <v>#N/A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25">
      <c r="A36">
        <f t="shared" si="3"/>
        <v>7.3000000000000007</v>
      </c>
      <c r="B36">
        <v>5</v>
      </c>
      <c r="C36" t="e">
        <f t="shared" ca="1" si="2"/>
        <v>#N/A</v>
      </c>
      <c r="D36" t="e">
        <f ca="1">INDEX(Aktivitäten[AKTIVITÄT],MATCH($C36,Aktivitäten[ID],0))</f>
        <v>#N/A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 t="e">
        <f ca="1">GridCalc</f>
        <v>#N/A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x14ac:dyDescent="0.25">
      <c r="A37">
        <f t="shared" si="3"/>
        <v>6.3000000000000007</v>
      </c>
      <c r="B37">
        <v>6</v>
      </c>
      <c r="C37" t="e">
        <f t="shared" ca="1" si="2"/>
        <v>#N/A</v>
      </c>
      <c r="D37" t="e">
        <f ca="1">INDEX(Aktivitäten[AKTIVITÄT],MATCH($C37,Aktivitäten[ID],0))</f>
        <v>#N/A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ht="60" x14ac:dyDescent="0.25">
      <c r="A38">
        <f t="shared" si="3"/>
        <v>5.3000000000000007</v>
      </c>
      <c r="B38">
        <v>7</v>
      </c>
      <c r="C38">
        <f t="shared" ca="1" si="2"/>
        <v>2</v>
      </c>
      <c r="D38" t="str">
        <f ca="1">INDEX(Aktivitäten[AKTIVITÄT],MATCH($C38,Aktivitäten[ID],0))</f>
        <v>Testing</v>
      </c>
      <c r="E38">
        <f ca="1">GridCalc</f>
        <v>5.3000000000000007</v>
      </c>
      <c r="F38">
        <f ca="1">GridCalc</f>
        <v>5.3000000000000007</v>
      </c>
      <c r="G38">
        <f ca="1">GridCalc</f>
        <v>5.3000000000000007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 t="e">
        <f ca="1">GridCalc</f>
        <v>#N/A</v>
      </c>
      <c r="T38" t="e">
        <f ca="1">GridCalc</f>
        <v>#N/A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ht="45" x14ac:dyDescent="0.25">
      <c r="A39">
        <f t="shared" si="3"/>
        <v>4.3000000000000007</v>
      </c>
      <c r="B39">
        <v>8</v>
      </c>
      <c r="C39">
        <f t="shared" ca="1" si="2"/>
        <v>3</v>
      </c>
      <c r="D39" t="str">
        <f ca="1">INDEX(Aktivitäten[AKTIVITÄT],MATCH($C39,Aktivitäten[ID],0))</f>
        <v>Optimierung und bugfixes</v>
      </c>
      <c r="E39" t="e">
        <f ca="1">GridCalc</f>
        <v>#N/A</v>
      </c>
      <c r="F39" t="e">
        <f ca="1">GridCalc</f>
        <v>#N/A</v>
      </c>
      <c r="G39">
        <f ca="1">GridCalc</f>
        <v>4.3000000000000007</v>
      </c>
      <c r="H39">
        <f ca="1">GridCalc</f>
        <v>4.3000000000000007</v>
      </c>
      <c r="I39">
        <f ca="1">GridCalc</f>
        <v>4.3000000000000007</v>
      </c>
      <c r="J39">
        <f ca="1">GridCalc</f>
        <v>4.3000000000000007</v>
      </c>
      <c r="K39">
        <f ca="1">GridCalc</f>
        <v>4.3000000000000007</v>
      </c>
      <c r="L39">
        <f ca="1">GridCalc</f>
        <v>4.3000000000000007</v>
      </c>
      <c r="M39">
        <f ca="1">GridCalc</f>
        <v>4.3000000000000007</v>
      </c>
      <c r="N39">
        <f ca="1">GridCalc</f>
        <v>4.3000000000000007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 t="e">
        <f ca="1">GridCalc</f>
        <v>#N/A</v>
      </c>
      <c r="X39" t="e">
        <f ca="1">GridCalc</f>
        <v>#N/A</v>
      </c>
      <c r="Y39" t="e">
        <f ca="1">GridCalc</f>
        <v>#N/A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ht="45" x14ac:dyDescent="0.25">
      <c r="A40">
        <f t="shared" si="3"/>
        <v>3.3000000000000007</v>
      </c>
      <c r="B40">
        <v>9</v>
      </c>
      <c r="C40">
        <f t="shared" ca="1" si="2"/>
        <v>4</v>
      </c>
      <c r="D40" t="str">
        <f ca="1">INDEX(Aktivitäten[AKTIVITÄT],MATCH($C40,Aktivitäten[ID],0))</f>
        <v>Reserve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>
        <f ca="1">GridCalc</f>
        <v>3.3000000000000007</v>
      </c>
      <c r="O40">
        <f ca="1">GridCalc</f>
        <v>3.3000000000000007</v>
      </c>
      <c r="P40">
        <f ca="1">GridCalc</f>
        <v>3.3000000000000007</v>
      </c>
      <c r="Q40">
        <f ca="1">GridCalc</f>
        <v>3.3000000000000007</v>
      </c>
      <c r="R40">
        <f ca="1">GridCalc</f>
        <v>3.3000000000000007</v>
      </c>
      <c r="S40">
        <f ca="1">GridCalc</f>
        <v>3.3000000000000007</v>
      </c>
      <c r="T40">
        <f ca="1">GridCalc</f>
        <v>3.3000000000000007</v>
      </c>
      <c r="U40">
        <f ca="1">GridCalc</f>
        <v>3.3000000000000007</v>
      </c>
      <c r="V40">
        <f ca="1">GridCalc</f>
        <v>3.3000000000000007</v>
      </c>
      <c r="W40">
        <f ca="1">GridCalc</f>
        <v>3.3000000000000007</v>
      </c>
      <c r="X40">
        <f ca="1">GridCalc</f>
        <v>3.3000000000000007</v>
      </c>
      <c r="Y40">
        <f ca="1">GridCalc</f>
        <v>3.3000000000000007</v>
      </c>
      <c r="Z40">
        <f ca="1">GridCalc</f>
        <v>3.3000000000000007</v>
      </c>
      <c r="AA40">
        <f ca="1">GridCalc</f>
        <v>3.3000000000000007</v>
      </c>
      <c r="AB40">
        <f ca="1">GridCalc</f>
        <v>3.3000000000000007</v>
      </c>
      <c r="AC40" t="e">
        <f ca="1">GridCalc</f>
        <v>#N/A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 t="e">
        <f ca="1">GridCalc</f>
        <v>#N/A</v>
      </c>
      <c r="AI40" t="e">
        <f ca="1">GridCalc</f>
        <v>#N/A</v>
      </c>
    </row>
    <row r="43" spans="1:35" x14ac:dyDescent="0.25">
      <c r="E43" s="1">
        <f>E31</f>
        <v>43569</v>
      </c>
      <c r="F43" s="1">
        <f t="shared" ref="F43:AH43" si="4">F31</f>
        <v>43570</v>
      </c>
      <c r="G43" s="1">
        <f t="shared" si="4"/>
        <v>43571</v>
      </c>
      <c r="H43" s="1">
        <f t="shared" si="4"/>
        <v>43572</v>
      </c>
      <c r="I43" s="1">
        <f t="shared" si="4"/>
        <v>43573</v>
      </c>
      <c r="J43" s="1">
        <f t="shared" si="4"/>
        <v>43574</v>
      </c>
      <c r="K43" s="1">
        <f t="shared" si="4"/>
        <v>43575</v>
      </c>
      <c r="L43" s="1">
        <f t="shared" si="4"/>
        <v>43576</v>
      </c>
      <c r="M43" s="1">
        <f t="shared" si="4"/>
        <v>43577</v>
      </c>
      <c r="N43" s="1">
        <f t="shared" si="4"/>
        <v>43578</v>
      </c>
      <c r="O43" s="1">
        <f t="shared" si="4"/>
        <v>43579</v>
      </c>
      <c r="P43" s="1">
        <f t="shared" si="4"/>
        <v>43580</v>
      </c>
      <c r="Q43" s="1">
        <f t="shared" si="4"/>
        <v>43581</v>
      </c>
      <c r="R43" s="1">
        <f t="shared" si="4"/>
        <v>43582</v>
      </c>
      <c r="S43" s="1">
        <f t="shared" si="4"/>
        <v>43583</v>
      </c>
      <c r="T43" s="1">
        <f t="shared" si="4"/>
        <v>43584</v>
      </c>
      <c r="U43" s="1">
        <f t="shared" si="4"/>
        <v>43585</v>
      </c>
      <c r="V43" s="1">
        <f t="shared" si="4"/>
        <v>43586</v>
      </c>
      <c r="W43" s="1">
        <f t="shared" si="4"/>
        <v>43587</v>
      </c>
      <c r="X43" s="1">
        <f t="shared" si="4"/>
        <v>43588</v>
      </c>
      <c r="Y43" s="1">
        <f t="shared" si="4"/>
        <v>43589</v>
      </c>
      <c r="Z43" s="1">
        <f t="shared" si="4"/>
        <v>43590</v>
      </c>
      <c r="AA43" s="1">
        <f t="shared" si="4"/>
        <v>43591</v>
      </c>
      <c r="AB43" s="1">
        <f t="shared" si="4"/>
        <v>43592</v>
      </c>
      <c r="AC43" s="1">
        <f t="shared" si="4"/>
        <v>43593</v>
      </c>
      <c r="AD43" s="1">
        <f t="shared" si="4"/>
        <v>43594</v>
      </c>
      <c r="AE43" s="1">
        <f t="shared" si="4"/>
        <v>43595</v>
      </c>
      <c r="AF43" s="1">
        <f t="shared" si="4"/>
        <v>43596</v>
      </c>
      <c r="AG43" s="1">
        <f t="shared" si="4"/>
        <v>43597</v>
      </c>
      <c r="AH43" s="1">
        <f t="shared" si="4"/>
        <v>43598</v>
      </c>
    </row>
    <row r="44" spans="1:35" x14ac:dyDescent="0.25">
      <c r="C44" t="e">
        <f ca="1">C32</f>
        <v>#N/A</v>
      </c>
      <c r="D44" t="e">
        <f ca="1">UPPER(INDEX(Aktivitäten[AKTIVITÄT],MATCH($C44,Aktivitäten[ID],0)))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5">
      <c r="C45" t="e">
        <f t="shared" ref="C45:C52" ca="1" si="6">C33</f>
        <v>#N/A</v>
      </c>
      <c r="D45" t="e">
        <f ca="1">UPPER(INDEX(Aktivitäten[AKTIVITÄT],MATCH($C45,Aktivitäten[ID],0)))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5">
      <c r="C46" t="e">
        <f t="shared" ca="1" si="6"/>
        <v>#N/A</v>
      </c>
      <c r="D46" t="e">
        <f ca="1">UPPER(INDEX(Aktivitäten[AKTIVITÄT],MATCH($C46,Aktivitäten[ID],0)))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ht="30" x14ac:dyDescent="0.25">
      <c r="C47" t="e">
        <f t="shared" ca="1" si="6"/>
        <v>#N/A</v>
      </c>
      <c r="D47" t="e">
        <f ca="1">UPPER(INDEX(Aktivitäten[AKTIVITÄT],MATCH($C47,Aktivitäten[ID],0)))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ht="30" x14ac:dyDescent="0.25">
      <c r="C48" t="e">
        <f t="shared" ca="1" si="6"/>
        <v>#N/A</v>
      </c>
      <c r="D48" t="e">
        <f ca="1">UPPER(INDEX(Aktivitäten[AKTIVITÄT],MATCH($C48,Aktivitäten[ID],0)))</f>
        <v>#N/A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25">
      <c r="C49" t="e">
        <f t="shared" ca="1" si="6"/>
        <v>#N/A</v>
      </c>
      <c r="D49" t="e">
        <f ca="1">UPPER(INDEX(Aktivitäten[AKTIVITÄT],MATCH($C49,Aktivitäten[ID],0)))</f>
        <v>#N/A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ht="60" x14ac:dyDescent="0.25">
      <c r="C50">
        <f t="shared" ca="1" si="6"/>
        <v>2</v>
      </c>
      <c r="D50" t="str">
        <f ca="1">UPPER(INDEX(Aktivitäten[AKTIVITÄT],MATCH($C50,Aktivitäten[ID],0)))</f>
        <v>TESTING</v>
      </c>
      <c r="E50" t="e">
        <f t="shared" ref="E50:AH50" ca="1" si="12">IF(ISERROR(F38),E38,NA())</f>
        <v>#N/A</v>
      </c>
      <c r="F50" t="e">
        <f t="shared" ca="1" si="12"/>
        <v>#N/A</v>
      </c>
      <c r="G50">
        <f t="shared" ca="1" si="12"/>
        <v>5.3000000000000007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ht="60" x14ac:dyDescent="0.25">
      <c r="C51">
        <f t="shared" ca="1" si="6"/>
        <v>3</v>
      </c>
      <c r="D51" t="str">
        <f ca="1">UPPER(INDEX(Aktivitäten[AKTIVITÄT],MATCH($C51,Aktivitäten[ID],0)))</f>
        <v>OPTIMIERUNG UND BUGFIXES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>
        <f t="shared" ca="1" si="13"/>
        <v>4.3000000000000007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ht="45" x14ac:dyDescent="0.25">
      <c r="C52">
        <f t="shared" ca="1" si="6"/>
        <v>4</v>
      </c>
      <c r="D52" t="str">
        <f ca="1">UPPER(INDEX(Aktivitäten[AKTIVITÄT],MATCH($C52,Aktivitäten[ID],0)))</f>
        <v>RESERVE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>
        <f t="shared" ca="1" si="14"/>
        <v>3.3000000000000007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5">
      <c r="E55" s="1">
        <f>E31</f>
        <v>43569</v>
      </c>
      <c r="F55" s="1">
        <f t="shared" ref="F55:AH55" si="15">F31</f>
        <v>43570</v>
      </c>
      <c r="G55" s="1">
        <f t="shared" si="15"/>
        <v>43571</v>
      </c>
      <c r="H55" s="1">
        <f t="shared" si="15"/>
        <v>43572</v>
      </c>
      <c r="I55" s="1">
        <f t="shared" si="15"/>
        <v>43573</v>
      </c>
      <c r="J55" s="1">
        <f t="shared" si="15"/>
        <v>43574</v>
      </c>
      <c r="K55" s="1">
        <f t="shared" si="15"/>
        <v>43575</v>
      </c>
      <c r="L55" s="1">
        <f t="shared" si="15"/>
        <v>43576</v>
      </c>
      <c r="M55" s="1">
        <f t="shared" si="15"/>
        <v>43577</v>
      </c>
      <c r="N55" s="1">
        <f t="shared" si="15"/>
        <v>43578</v>
      </c>
      <c r="O55" s="1">
        <f t="shared" si="15"/>
        <v>43579</v>
      </c>
      <c r="P55" s="1">
        <f t="shared" si="15"/>
        <v>43580</v>
      </c>
      <c r="Q55" s="1">
        <f t="shared" si="15"/>
        <v>43581</v>
      </c>
      <c r="R55" s="1">
        <f t="shared" si="15"/>
        <v>43582</v>
      </c>
      <c r="S55" s="1">
        <f t="shared" si="15"/>
        <v>43583</v>
      </c>
      <c r="T55" s="1">
        <f t="shared" si="15"/>
        <v>43584</v>
      </c>
      <c r="U55" s="1">
        <f t="shared" si="15"/>
        <v>43585</v>
      </c>
      <c r="V55" s="1">
        <f t="shared" si="15"/>
        <v>43586</v>
      </c>
      <c r="W55" s="1">
        <f t="shared" si="15"/>
        <v>43587</v>
      </c>
      <c r="X55" s="1">
        <f t="shared" si="15"/>
        <v>43588</v>
      </c>
      <c r="Y55" s="1">
        <f t="shared" si="15"/>
        <v>43589</v>
      </c>
      <c r="Z55" s="1">
        <f t="shared" si="15"/>
        <v>43590</v>
      </c>
      <c r="AA55" s="1">
        <f t="shared" si="15"/>
        <v>43591</v>
      </c>
      <c r="AB55" s="1">
        <f t="shared" si="15"/>
        <v>43592</v>
      </c>
      <c r="AC55" s="1">
        <f t="shared" si="15"/>
        <v>43593</v>
      </c>
      <c r="AD55" s="1">
        <f t="shared" si="15"/>
        <v>43594</v>
      </c>
      <c r="AE55" s="1">
        <f t="shared" si="15"/>
        <v>43595</v>
      </c>
      <c r="AF55" s="1">
        <f t="shared" si="15"/>
        <v>43596</v>
      </c>
      <c r="AG55" s="1">
        <f t="shared" si="15"/>
        <v>43597</v>
      </c>
      <c r="AH55" s="1">
        <f t="shared" si="15"/>
        <v>43598</v>
      </c>
    </row>
    <row r="56" spans="3:34" x14ac:dyDescent="0.25">
      <c r="D56" t="s">
        <v>19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25">
      <c r="D58" s="3">
        <f>DATE(YEAR(MIN(E55:AH55)),MONTH(MIN(E55:AH55)),1)</f>
        <v>43556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>
        <f t="shared" si="17"/>
        <v>0.5</v>
      </c>
      <c r="U58">
        <f t="shared" si="17"/>
        <v>0.5</v>
      </c>
      <c r="V58" t="e">
        <f t="shared" si="17"/>
        <v>#N/A</v>
      </c>
      <c r="W58" t="e">
        <f t="shared" si="17"/>
        <v>#N/A</v>
      </c>
      <c r="X58" t="e">
        <f t="shared" si="17"/>
        <v>#N/A</v>
      </c>
      <c r="Y58" t="e">
        <f t="shared" si="17"/>
        <v>#N/A</v>
      </c>
      <c r="Z58" t="e">
        <f t="shared" si="17"/>
        <v>#N/A</v>
      </c>
      <c r="AA58" t="e">
        <f t="shared" si="17"/>
        <v>#N/A</v>
      </c>
      <c r="AB58" t="e">
        <f t="shared" si="17"/>
        <v>#N/A</v>
      </c>
      <c r="AC58" t="e">
        <f t="shared" si="17"/>
        <v>#N/A</v>
      </c>
      <c r="AD58" t="e">
        <f t="shared" si="17"/>
        <v>#N/A</v>
      </c>
      <c r="AE58" t="e">
        <f t="shared" si="17"/>
        <v>#N/A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ht="30" x14ac:dyDescent="0.25">
      <c r="D59" s="3" t="str">
        <f>TEXT(D58,"MMM JJJJ") &amp; " - Oberes Band"</f>
        <v>Apr 2019 - Oberes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>
        <f t="shared" si="18"/>
        <v>13</v>
      </c>
      <c r="U59">
        <f t="shared" si="18"/>
        <v>13</v>
      </c>
      <c r="V59" t="e">
        <f t="shared" si="18"/>
        <v>#N/A</v>
      </c>
      <c r="W59" t="e">
        <f t="shared" si="18"/>
        <v>#N/A</v>
      </c>
      <c r="X59" t="e">
        <f t="shared" si="18"/>
        <v>#N/A</v>
      </c>
      <c r="Y59" t="e">
        <f t="shared" si="18"/>
        <v>#N/A</v>
      </c>
      <c r="Z59" t="e">
        <f t="shared" si="18"/>
        <v>#N/A</v>
      </c>
      <c r="AA59" t="e">
        <f t="shared" si="18"/>
        <v>#N/A</v>
      </c>
      <c r="AB59" t="e">
        <f t="shared" si="18"/>
        <v>#N/A</v>
      </c>
      <c r="AC59" t="e">
        <f t="shared" si="18"/>
        <v>#N/A</v>
      </c>
      <c r="AD59" t="e">
        <f t="shared" si="18"/>
        <v>#N/A</v>
      </c>
      <c r="AE59" t="e">
        <f t="shared" si="18"/>
        <v>#N/A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25">
      <c r="D60" s="3"/>
    </row>
    <row r="61" spans="3:34" x14ac:dyDescent="0.25">
      <c r="D61" s="3">
        <f>EOMONTH(D58,0)+1</f>
        <v>43586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 t="e">
        <f t="shared" si="19"/>
        <v>#N/A</v>
      </c>
      <c r="U61" t="e">
        <f t="shared" si="19"/>
        <v>#N/A</v>
      </c>
      <c r="V61">
        <f t="shared" si="19"/>
        <v>0.5</v>
      </c>
      <c r="W61">
        <f t="shared" si="19"/>
        <v>0.5</v>
      </c>
      <c r="X61">
        <f t="shared" si="19"/>
        <v>0.5</v>
      </c>
      <c r="Y61">
        <f t="shared" si="19"/>
        <v>0.5</v>
      </c>
      <c r="Z61">
        <f t="shared" si="19"/>
        <v>0.5</v>
      </c>
      <c r="AA61">
        <f t="shared" si="19"/>
        <v>0.5</v>
      </c>
      <c r="AB61">
        <f t="shared" si="19"/>
        <v>0.5</v>
      </c>
      <c r="AC61">
        <f t="shared" si="19"/>
        <v>0.5</v>
      </c>
      <c r="AD61">
        <f t="shared" si="19"/>
        <v>0.5</v>
      </c>
      <c r="AE61">
        <f t="shared" si="19"/>
        <v>0.5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ht="30" x14ac:dyDescent="0.25">
      <c r="D62" s="3" t="str">
        <f>TEXT(D61,"MMM JJJJ") &amp; " - Oberes Band"</f>
        <v>Mai 2019 - Oberes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 t="e">
        <f t="shared" si="20"/>
        <v>#N/A</v>
      </c>
      <c r="U62" t="e">
        <f t="shared" si="20"/>
        <v>#N/A</v>
      </c>
      <c r="V62">
        <f t="shared" si="20"/>
        <v>13</v>
      </c>
      <c r="W62">
        <f t="shared" si="20"/>
        <v>13</v>
      </c>
      <c r="X62">
        <f t="shared" si="20"/>
        <v>13</v>
      </c>
      <c r="Y62">
        <f t="shared" si="20"/>
        <v>13</v>
      </c>
      <c r="Z62">
        <f t="shared" si="20"/>
        <v>13</v>
      </c>
      <c r="AA62">
        <f t="shared" si="20"/>
        <v>13</v>
      </c>
      <c r="AB62">
        <f t="shared" si="20"/>
        <v>13</v>
      </c>
      <c r="AC62">
        <f t="shared" si="20"/>
        <v>13</v>
      </c>
      <c r="AD62">
        <f t="shared" si="20"/>
        <v>13</v>
      </c>
      <c r="AE62">
        <f t="shared" si="20"/>
        <v>13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25">
      <c r="D63" s="3"/>
    </row>
    <row r="65" spans="4:34" x14ac:dyDescent="0.25">
      <c r="D65" s="3">
        <f>D58+1</f>
        <v>43557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25">
      <c r="D66" s="3">
        <f>D61+1</f>
        <v>43587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>
        <f t="shared" si="21"/>
        <v>0.5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25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25">
      <c r="D70">
        <v>3</v>
      </c>
      <c r="E70" t="str">
        <f t="shared" ref="E70:AH70" si="23">LEFT(UPPER(TEXT(E55,"ttt")),$D70)</f>
        <v>SO</v>
      </c>
      <c r="F70" t="str">
        <f t="shared" si="23"/>
        <v>MO</v>
      </c>
      <c r="G70" t="str">
        <f t="shared" si="23"/>
        <v>DI</v>
      </c>
      <c r="H70" t="str">
        <f t="shared" si="23"/>
        <v>MI</v>
      </c>
      <c r="I70" t="str">
        <f t="shared" si="23"/>
        <v>DO</v>
      </c>
      <c r="J70" t="str">
        <f t="shared" si="23"/>
        <v>FR</v>
      </c>
      <c r="K70" t="str">
        <f t="shared" si="23"/>
        <v>SA</v>
      </c>
      <c r="L70" t="str">
        <f t="shared" si="23"/>
        <v>SO</v>
      </c>
      <c r="M70" t="str">
        <f t="shared" si="23"/>
        <v>MO</v>
      </c>
      <c r="N70" t="str">
        <f t="shared" si="23"/>
        <v>DI</v>
      </c>
      <c r="O70" t="str">
        <f t="shared" si="23"/>
        <v>MI</v>
      </c>
      <c r="P70" t="str">
        <f t="shared" si="23"/>
        <v>DO</v>
      </c>
      <c r="Q70" t="str">
        <f t="shared" si="23"/>
        <v>FR</v>
      </c>
      <c r="R70" t="str">
        <f t="shared" si="23"/>
        <v>SA</v>
      </c>
      <c r="S70" t="str">
        <f t="shared" si="23"/>
        <v>SO</v>
      </c>
      <c r="T70" t="str">
        <f t="shared" si="23"/>
        <v>MO</v>
      </c>
      <c r="U70" t="str">
        <f t="shared" si="23"/>
        <v>DI</v>
      </c>
      <c r="V70" t="str">
        <f t="shared" si="23"/>
        <v>MI</v>
      </c>
      <c r="W70" t="str">
        <f t="shared" si="23"/>
        <v>DO</v>
      </c>
      <c r="X70" t="str">
        <f t="shared" si="23"/>
        <v>FR</v>
      </c>
      <c r="Y70" t="str">
        <f t="shared" si="23"/>
        <v>SA</v>
      </c>
      <c r="Z70" t="str">
        <f t="shared" si="23"/>
        <v>SO</v>
      </c>
      <c r="AA70" t="str">
        <f t="shared" si="23"/>
        <v>MO</v>
      </c>
      <c r="AB70" t="str">
        <f t="shared" si="23"/>
        <v>DI</v>
      </c>
      <c r="AC70" t="str">
        <f t="shared" si="23"/>
        <v>MI</v>
      </c>
      <c r="AD70" t="str">
        <f t="shared" si="23"/>
        <v>DO</v>
      </c>
      <c r="AE70" t="str">
        <f t="shared" si="23"/>
        <v>FR</v>
      </c>
      <c r="AF70" t="str">
        <f t="shared" si="23"/>
        <v>SA</v>
      </c>
      <c r="AG70" t="str">
        <f t="shared" si="23"/>
        <v>SO</v>
      </c>
      <c r="AH70" t="str">
        <f t="shared" si="23"/>
        <v>MO</v>
      </c>
    </row>
    <row r="71" spans="4:34" x14ac:dyDescent="0.25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25">
      <c r="E72" t="str">
        <f t="shared" ref="E72:AH72" si="24">TEXT(E55,"tt")</f>
        <v>14</v>
      </c>
      <c r="F72" t="str">
        <f t="shared" si="24"/>
        <v>15</v>
      </c>
      <c r="G72" t="str">
        <f t="shared" si="24"/>
        <v>16</v>
      </c>
      <c r="H72" t="str">
        <f t="shared" si="24"/>
        <v>17</v>
      </c>
      <c r="I72" t="str">
        <f t="shared" si="24"/>
        <v>18</v>
      </c>
      <c r="J72" t="str">
        <f t="shared" si="24"/>
        <v>19</v>
      </c>
      <c r="K72" t="str">
        <f t="shared" si="24"/>
        <v>20</v>
      </c>
      <c r="L72" t="str">
        <f t="shared" si="24"/>
        <v>21</v>
      </c>
      <c r="M72" t="str">
        <f t="shared" si="24"/>
        <v>22</v>
      </c>
      <c r="N72" t="str">
        <f t="shared" si="24"/>
        <v>23</v>
      </c>
      <c r="O72" t="str">
        <f t="shared" si="24"/>
        <v>24</v>
      </c>
      <c r="P72" t="str">
        <f t="shared" si="24"/>
        <v>25</v>
      </c>
      <c r="Q72" t="str">
        <f t="shared" si="24"/>
        <v>26</v>
      </c>
      <c r="R72" t="str">
        <f t="shared" si="24"/>
        <v>27</v>
      </c>
      <c r="S72" t="str">
        <f t="shared" si="24"/>
        <v>28</v>
      </c>
      <c r="T72" t="str">
        <f t="shared" si="24"/>
        <v>29</v>
      </c>
      <c r="U72" t="str">
        <f t="shared" si="24"/>
        <v>30</v>
      </c>
      <c r="V72" t="str">
        <f t="shared" si="24"/>
        <v>01</v>
      </c>
      <c r="W72" t="str">
        <f t="shared" si="24"/>
        <v>02</v>
      </c>
      <c r="X72" t="str">
        <f t="shared" si="24"/>
        <v>03</v>
      </c>
      <c r="Y72" t="str">
        <f t="shared" si="24"/>
        <v>04</v>
      </c>
      <c r="Z72" t="str">
        <f t="shared" si="24"/>
        <v>05</v>
      </c>
      <c r="AA72" t="str">
        <f t="shared" si="24"/>
        <v>06</v>
      </c>
      <c r="AB72" t="str">
        <f t="shared" si="24"/>
        <v>07</v>
      </c>
      <c r="AC72" t="str">
        <f t="shared" si="24"/>
        <v>08</v>
      </c>
      <c r="AD72" t="str">
        <f t="shared" si="24"/>
        <v>09</v>
      </c>
      <c r="AE72" t="str">
        <f t="shared" si="24"/>
        <v>10</v>
      </c>
      <c r="AF72" t="str">
        <f t="shared" si="24"/>
        <v>11</v>
      </c>
      <c r="AG72" t="str">
        <f t="shared" si="24"/>
        <v>12</v>
      </c>
      <c r="AH72" t="str">
        <f t="shared" si="24"/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7</vt:i4>
      </vt:variant>
    </vt:vector>
  </HeadingPairs>
  <TitlesOfParts>
    <vt:vector size="9" baseType="lpstr">
      <vt:lpstr>Projektzeitachse</vt:lpstr>
      <vt:lpstr>calcs</vt:lpstr>
      <vt:lpstr>Projektzeitachse!Drucktitel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2018-06-07T07:12:21Z</dcterms:created>
  <dcterms:modified xsi:type="dcterms:W3CDTF">2018-09-22T11:19:20Z</dcterms:modified>
</cp:coreProperties>
</file>