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<sst xmlns="http://schemas.openxmlformats.org/spreadsheetml/2006/main" count="37" uniqueCount="19">
  <si>
    <t>Year</t>
  </si>
  <si>
    <t>Total Originations</t>
  </si>
  <si>
    <t>Total</t>
  </si>
  <si>
    <t>Total Business Originations</t>
  </si>
  <si>
    <t>Minority Owned Small Business Originations</t>
  </si>
  <si>
    <t>proportion</t>
  </si>
  <si>
    <t>Large Business</t>
  </si>
  <si>
    <t>White Owned Small Business</t>
  </si>
  <si>
    <t>Minority Owned Small Business</t>
  </si>
  <si>
    <t>Majority proportion</t>
  </si>
  <si>
    <t>minority proportion</t>
  </si>
  <si>
    <t>total</t>
  </si>
  <si>
    <t>Denials</t>
  </si>
  <si>
    <t>Denial Rates</t>
  </si>
  <si>
    <t>Majority Owned Small Business</t>
  </si>
  <si>
    <t>Large Businesses</t>
  </si>
  <si>
    <t>Minority Owned Small Businesses</t>
  </si>
  <si>
    <t>Median Interest Rates</t>
  </si>
  <si>
    <t>Median Loan to Value Ratios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</si>
</sst>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0" xfId="0" applyFont="1" applyNumberFormat="1"/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Mortgage Loan Applications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Sheet1!$C$18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Sheet1!$B$19:$B$23</c:f>
            </c:strRef>
          </c:cat>
          <c:val>
            <c:numRef>
              <c:f>Sheet1!$C$19:$C$23</c:f>
              <c:numCache/>
            </c:numRef>
          </c:val>
        </c:ser>
        <c:ser>
          <c:idx val="1"/>
          <c:order val="1"/>
          <c:tx>
            <c:strRef>
              <c:f>Sheet1!$D$18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Sheet1!$B$19:$B$23</c:f>
            </c:strRef>
          </c:cat>
          <c:val>
            <c:numRef>
              <c:f>Sheet1!$D$19:$D$23</c:f>
              <c:numCache/>
            </c:numRef>
          </c:val>
        </c:ser>
        <c:ser>
          <c:idx val="2"/>
          <c:order val="2"/>
          <c:tx>
            <c:strRef>
              <c:f>Sheet1!$F$18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Sheet1!$B$19:$B$23</c:f>
            </c:strRef>
          </c:cat>
          <c:val>
            <c:numRef>
              <c:f>Sheet1!$F$19:$F$23</c:f>
              <c:numCache/>
            </c:numRef>
          </c:val>
        </c:ser>
        <c:ser>
          <c:idx val="3"/>
          <c:order val="3"/>
          <c:tx>
            <c:strRef>
              <c:f>Sheet1!$E$18</c:f>
            </c:strRef>
          </c:tx>
          <c:cat>
            <c:strRef>
              <c:f>Sheet1!$B$19:$B$23</c:f>
            </c:strRef>
          </c:cat>
          <c:val>
            <c:numRef>
              <c:f>Sheet1!$E$19:$E$23</c:f>
              <c:numCache/>
            </c:numRef>
          </c:val>
        </c:ser>
        <c:ser>
          <c:idx val="4"/>
          <c:order val="4"/>
          <c:tx>
            <c:strRef>
              <c:f>Sheet1!$G$18</c:f>
            </c:strRef>
          </c:tx>
          <c:cat>
            <c:strRef>
              <c:f>Sheet1!$B$19:$B$23</c:f>
            </c:strRef>
          </c:cat>
          <c:val>
            <c:numRef>
              <c:f>Sheet1!$G$19:$G$23</c:f>
              <c:numCache/>
            </c:numRef>
          </c:val>
        </c:ser>
        <c:overlap val="100"/>
        <c:axId val="1900649979"/>
        <c:axId val="2113154521"/>
      </c:barChart>
      <c:catAx>
        <c:axId val="19006499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154521"/>
      </c:catAx>
      <c:valAx>
        <c:axId val="21131545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6499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Denial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Sheet1!$I$30:$I$31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Sheet1!$L$32:$L$36</c:f>
            </c:strRef>
          </c:cat>
          <c:val>
            <c:numRef>
              <c:f>Sheet1!$I$32:$I$36</c:f>
              <c:numCache/>
            </c:numRef>
          </c:val>
          <c:smooth val="0"/>
        </c:ser>
        <c:ser>
          <c:idx val="1"/>
          <c:order val="1"/>
          <c:tx>
            <c:strRef>
              <c:f>Sheet1!$J$30:$J$31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Sheet1!$L$32:$L$36</c:f>
            </c:strRef>
          </c:cat>
          <c:val>
            <c:numRef>
              <c:f>Sheet1!$J$32:$J$36</c:f>
              <c:numCache/>
            </c:numRef>
          </c:val>
          <c:smooth val="0"/>
        </c:ser>
        <c:ser>
          <c:idx val="2"/>
          <c:order val="2"/>
          <c:tx>
            <c:strRef>
              <c:f>Sheet1!$K$30:$K$31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Sheet1!$L$32:$L$36</c:f>
            </c:strRef>
          </c:cat>
          <c:val>
            <c:numRef>
              <c:f>Sheet1!$K$32:$K$36</c:f>
              <c:numCache/>
            </c:numRef>
          </c:val>
          <c:smooth val="0"/>
        </c:ser>
        <c:axId val="443335"/>
        <c:axId val="512733375"/>
      </c:lineChart>
      <c:catAx>
        <c:axId val="443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Denial Rates/Year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733375"/>
      </c:catAx>
      <c:valAx>
        <c:axId val="512733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Loan to Value Ratios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Sheet1!$F$46:$F$47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Sheet1!$E$48:$E$52</c:f>
            </c:strRef>
          </c:cat>
          <c:val>
            <c:numRef>
              <c:f>Sheet1!$F$48:$F$52</c:f>
              <c:numCache/>
            </c:numRef>
          </c:val>
          <c:smooth val="0"/>
        </c:ser>
        <c:ser>
          <c:idx val="1"/>
          <c:order val="1"/>
          <c:tx>
            <c:strRef>
              <c:f>Sheet1!$G$46:$G$47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Sheet1!$E$48:$E$52</c:f>
            </c:strRef>
          </c:cat>
          <c:val>
            <c:numRef>
              <c:f>Sheet1!$G$48:$G$52</c:f>
              <c:numCache/>
            </c:numRef>
          </c:val>
          <c:smooth val="0"/>
        </c:ser>
        <c:ser>
          <c:idx val="2"/>
          <c:order val="2"/>
          <c:tx>
            <c:strRef>
              <c:f>Sheet1!$H$46:$H$47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Sheet1!$E$48:$E$52</c:f>
            </c:strRef>
          </c:cat>
          <c:val>
            <c:numRef>
              <c:f>Sheet1!$H$48:$H$52</c:f>
              <c:numCache/>
            </c:numRef>
          </c:val>
          <c:smooth val="0"/>
        </c:ser>
        <c:axId val="1058416994"/>
        <c:axId val="1462606986"/>
      </c:lineChart>
      <c:catAx>
        <c:axId val="1058416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606986"/>
      </c:catAx>
      <c:valAx>
        <c:axId val="1462606986"/>
        <c:scaling>
          <c:orientation val="minMax"/>
          <c:min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416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Interest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Sheet1!$F$38:$F$39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Sheet1!$E$40:$E$44</c:f>
            </c:strRef>
          </c:cat>
          <c:val>
            <c:numRef>
              <c:f>Sheet1!$F$40:$F$44</c:f>
              <c:numCache/>
            </c:numRef>
          </c:val>
          <c:smooth val="0"/>
        </c:ser>
        <c:ser>
          <c:idx val="1"/>
          <c:order val="1"/>
          <c:tx>
            <c:strRef>
              <c:f>Sheet1!$G$38:$G$39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Sheet1!$E$40:$E$44</c:f>
            </c:strRef>
          </c:cat>
          <c:val>
            <c:numRef>
              <c:f>Sheet1!$G$40:$G$44</c:f>
              <c:numCache/>
            </c:numRef>
          </c:val>
          <c:smooth val="0"/>
        </c:ser>
        <c:ser>
          <c:idx val="2"/>
          <c:order val="2"/>
          <c:tx>
            <c:strRef>
              <c:f>Sheet1!$H$38:$H$39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Sheet1!$E$40:$E$44</c:f>
            </c:strRef>
          </c:cat>
          <c:val>
            <c:numRef>
              <c:f>Sheet1!$H$40:$H$44</c:f>
              <c:numCache/>
            </c:numRef>
          </c:val>
          <c:smooth val="0"/>
        </c:ser>
        <c:axId val="230611476"/>
        <c:axId val="2057089376"/>
      </c:lineChart>
      <c:catAx>
        <c:axId val="230611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089376"/>
      </c:catAx>
      <c:valAx>
        <c:axId val="2057089376"/>
        <c:scaling>
          <c:orientation val="minMax"/>
          <c:min val="0.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611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4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447675</xdr:colOff>
      <xdr:row>17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209550</xdr:colOff>
      <xdr:row>49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76200</xdr:colOff>
      <xdr:row>56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2019.0</v>
      </c>
      <c r="B2" s="1">
        <v>40125.0</v>
      </c>
      <c r="G2" s="1">
        <v>38095.0</v>
      </c>
    </row>
    <row r="3">
      <c r="A3" s="1">
        <v>2020.0</v>
      </c>
      <c r="B3" s="1">
        <v>166034.0</v>
      </c>
      <c r="G3" s="1">
        <v>160463.0</v>
      </c>
    </row>
    <row r="4">
      <c r="A4" s="1">
        <v>2021.0</v>
      </c>
      <c r="B4" s="1">
        <v>165498.0</v>
      </c>
      <c r="G4" s="1">
        <v>157547.0</v>
      </c>
    </row>
    <row r="5">
      <c r="A5" s="1">
        <v>2022.0</v>
      </c>
      <c r="B5" s="1">
        <v>85131.0</v>
      </c>
      <c r="G5" s="1">
        <v>80081.0</v>
      </c>
    </row>
    <row r="6">
      <c r="A6" s="1">
        <v>2023.0</v>
      </c>
      <c r="B6" s="1">
        <v>61367.0</v>
      </c>
      <c r="G6" s="1">
        <v>57317.0</v>
      </c>
    </row>
    <row r="7">
      <c r="A7" s="1" t="s">
        <v>2</v>
      </c>
      <c r="B7" s="2">
        <f>SUM(B2:B6)</f>
        <v>518155</v>
      </c>
    </row>
    <row r="11">
      <c r="B11" s="1" t="s">
        <v>0</v>
      </c>
      <c r="C11" s="3" t="s">
        <v>3</v>
      </c>
      <c r="D11" s="3" t="s">
        <v>4</v>
      </c>
      <c r="E11" s="1" t="s">
        <v>5</v>
      </c>
    </row>
    <row r="12">
      <c r="B12" s="1">
        <v>2019.0</v>
      </c>
      <c r="C12" s="4">
        <f t="shared" ref="C12:C16" si="1">B2-G2</f>
        <v>2030</v>
      </c>
      <c r="D12" s="4">
        <v>419.0</v>
      </c>
      <c r="E12" s="5">
        <f t="shared" ref="E12:E16" si="2">D12/C12</f>
        <v>0.2064039409</v>
      </c>
    </row>
    <row r="13">
      <c r="B13" s="1">
        <v>2020.0</v>
      </c>
      <c r="C13" s="4">
        <f t="shared" si="1"/>
        <v>5571</v>
      </c>
      <c r="D13" s="4">
        <v>1118.0</v>
      </c>
      <c r="E13" s="5">
        <f t="shared" si="2"/>
        <v>0.2006821038</v>
      </c>
    </row>
    <row r="14">
      <c r="B14" s="1">
        <v>2021.0</v>
      </c>
      <c r="C14" s="4">
        <f t="shared" si="1"/>
        <v>7951</v>
      </c>
      <c r="D14" s="4">
        <v>1821.0</v>
      </c>
      <c r="E14" s="5">
        <f t="shared" si="2"/>
        <v>0.2290277952</v>
      </c>
    </row>
    <row r="15">
      <c r="B15" s="1">
        <v>2022.0</v>
      </c>
      <c r="C15" s="4">
        <f t="shared" si="1"/>
        <v>5050</v>
      </c>
      <c r="D15" s="4">
        <v>1113.0</v>
      </c>
      <c r="E15" s="5">
        <f t="shared" si="2"/>
        <v>0.2203960396</v>
      </c>
    </row>
    <row r="16">
      <c r="B16" s="1">
        <v>2023.0</v>
      </c>
      <c r="C16" s="4">
        <f t="shared" si="1"/>
        <v>4050</v>
      </c>
      <c r="D16" s="4">
        <v>650.0</v>
      </c>
      <c r="E16" s="5">
        <f t="shared" si="2"/>
        <v>0.1604938272</v>
      </c>
    </row>
    <row r="17">
      <c r="C17" s="4"/>
      <c r="D17" s="4"/>
    </row>
    <row r="18">
      <c r="B18" s="1" t="s">
        <v>0</v>
      </c>
      <c r="C18" s="6" t="s">
        <v>6</v>
      </c>
      <c r="D18" s="1" t="s">
        <v>7</v>
      </c>
      <c r="E18" s="6" t="s">
        <v>8</v>
      </c>
      <c r="F18" s="1" t="s">
        <v>9</v>
      </c>
      <c r="G18" s="1" t="s">
        <v>10</v>
      </c>
    </row>
    <row r="19">
      <c r="B19" s="1">
        <v>2019.0</v>
      </c>
      <c r="C19" s="1">
        <v>9563.0</v>
      </c>
      <c r="D19" s="1">
        <v>5830.0</v>
      </c>
      <c r="E19" s="1">
        <v>3957.0</v>
      </c>
      <c r="F19" s="5">
        <f t="shared" ref="F19:F23" si="3">D19/C25</f>
        <v>0.3012919897</v>
      </c>
      <c r="G19" s="5">
        <f t="shared" ref="G19:G23" si="4">E19/C25</f>
        <v>0.204496124</v>
      </c>
    </row>
    <row r="20">
      <c r="B20" s="1">
        <v>2020.0</v>
      </c>
      <c r="C20" s="1">
        <v>19754.0</v>
      </c>
      <c r="D20" s="1">
        <v>19338.0</v>
      </c>
      <c r="E20" s="1">
        <v>10099.0</v>
      </c>
      <c r="F20" s="5">
        <f t="shared" si="3"/>
        <v>0.3931206928</v>
      </c>
      <c r="G20" s="5">
        <f t="shared" si="4"/>
        <v>0.2053017828</v>
      </c>
    </row>
    <row r="21">
      <c r="B21" s="1">
        <v>2021.0</v>
      </c>
      <c r="C21" s="1">
        <v>25849.0</v>
      </c>
      <c r="D21" s="1">
        <v>28183.0</v>
      </c>
      <c r="E21" s="1">
        <v>16955.0</v>
      </c>
      <c r="F21" s="5">
        <f t="shared" si="3"/>
        <v>0.3970163551</v>
      </c>
      <c r="G21" s="5">
        <f t="shared" si="4"/>
        <v>0.2388465494</v>
      </c>
    </row>
    <row r="22">
      <c r="B22" s="1">
        <v>2022.0</v>
      </c>
      <c r="C22" s="1">
        <v>24635.0</v>
      </c>
      <c r="D22" s="1">
        <v>14774.0</v>
      </c>
      <c r="E22" s="1">
        <v>10142.0</v>
      </c>
      <c r="F22" s="5">
        <f t="shared" si="3"/>
        <v>0.2981574539</v>
      </c>
      <c r="G22" s="5">
        <f t="shared" si="4"/>
        <v>0.2046780085</v>
      </c>
    </row>
    <row r="23">
      <c r="B23" s="1">
        <v>2023.0</v>
      </c>
      <c r="C23" s="1">
        <v>22987.0</v>
      </c>
      <c r="D23" s="1">
        <v>8409.0</v>
      </c>
      <c r="E23" s="1">
        <v>6327.0</v>
      </c>
      <c r="F23" s="5">
        <f t="shared" si="3"/>
        <v>0.2229144024</v>
      </c>
      <c r="G23" s="5">
        <f t="shared" si="4"/>
        <v>0.1677226095</v>
      </c>
    </row>
    <row r="24">
      <c r="B24" s="1" t="s">
        <v>0</v>
      </c>
      <c r="C24" s="1" t="s">
        <v>11</v>
      </c>
    </row>
    <row r="25">
      <c r="B25" s="1">
        <v>2019.0</v>
      </c>
      <c r="C25" s="2">
        <f t="shared" ref="C25:C29" si="5">SUM(C19:E19)</f>
        <v>19350</v>
      </c>
    </row>
    <row r="26">
      <c r="B26" s="1">
        <v>2020.0</v>
      </c>
      <c r="C26" s="2">
        <f t="shared" si="5"/>
        <v>49191</v>
      </c>
    </row>
    <row r="27">
      <c r="B27" s="1">
        <v>2021.0</v>
      </c>
      <c r="C27" s="2">
        <f t="shared" si="5"/>
        <v>70987</v>
      </c>
    </row>
    <row r="28">
      <c r="B28" s="1">
        <v>2022.0</v>
      </c>
      <c r="C28" s="2">
        <f t="shared" si="5"/>
        <v>49551</v>
      </c>
    </row>
    <row r="29">
      <c r="B29" s="1">
        <v>2023.0</v>
      </c>
      <c r="C29" s="2">
        <f t="shared" si="5"/>
        <v>37723</v>
      </c>
    </row>
    <row r="30">
      <c r="F30" s="1" t="s">
        <v>12</v>
      </c>
      <c r="I30" s="1" t="s">
        <v>13</v>
      </c>
    </row>
    <row r="31">
      <c r="E31" s="1" t="s">
        <v>0</v>
      </c>
      <c r="F31" s="6" t="s">
        <v>6</v>
      </c>
      <c r="G31" s="1" t="s">
        <v>14</v>
      </c>
      <c r="H31" s="6" t="s">
        <v>8</v>
      </c>
      <c r="I31" s="1" t="s">
        <v>15</v>
      </c>
      <c r="J31" s="1" t="s">
        <v>7</v>
      </c>
      <c r="K31" s="1" t="s">
        <v>16</v>
      </c>
      <c r="L31" s="1" t="s">
        <v>0</v>
      </c>
    </row>
    <row r="32">
      <c r="E32" s="1">
        <v>2019.0</v>
      </c>
      <c r="F32" s="1">
        <v>656.0</v>
      </c>
      <c r="G32" s="1">
        <v>454.0</v>
      </c>
      <c r="H32" s="1">
        <v>383.0</v>
      </c>
      <c r="I32" s="5">
        <f t="shared" ref="I32:K32" si="6">F32/C19</f>
        <v>0.06859772038</v>
      </c>
      <c r="J32" s="5">
        <f t="shared" si="6"/>
        <v>0.07787307033</v>
      </c>
      <c r="K32" s="5">
        <f t="shared" si="6"/>
        <v>0.09679049785</v>
      </c>
      <c r="L32" s="1">
        <v>2019.0</v>
      </c>
    </row>
    <row r="33">
      <c r="E33" s="1">
        <v>2020.0</v>
      </c>
      <c r="F33" s="1">
        <v>2266.0</v>
      </c>
      <c r="G33" s="1">
        <v>2762.0</v>
      </c>
      <c r="H33" s="1">
        <v>1794.0</v>
      </c>
      <c r="I33" s="5">
        <f t="shared" ref="I33:K33" si="7">F33/C20</f>
        <v>0.1147109446</v>
      </c>
      <c r="J33" s="5">
        <f t="shared" si="7"/>
        <v>0.1428275933</v>
      </c>
      <c r="K33" s="5">
        <f t="shared" si="7"/>
        <v>0.1776413506</v>
      </c>
      <c r="L33" s="1">
        <v>2020.0</v>
      </c>
    </row>
    <row r="34">
      <c r="B34" s="1" t="s">
        <v>0</v>
      </c>
      <c r="C34" s="1" t="s">
        <v>1</v>
      </c>
      <c r="E34" s="1">
        <v>2021.0</v>
      </c>
      <c r="F34" s="1">
        <v>2014.0</v>
      </c>
      <c r="G34" s="1">
        <v>3190.0</v>
      </c>
      <c r="H34" s="1">
        <v>2159.0</v>
      </c>
      <c r="I34" s="5">
        <f t="shared" ref="I34:K34" si="8">F34/C21</f>
        <v>0.07791403923</v>
      </c>
      <c r="J34" s="5">
        <f t="shared" si="8"/>
        <v>0.1131888018</v>
      </c>
      <c r="K34" s="5">
        <f t="shared" si="8"/>
        <v>0.1273370687</v>
      </c>
      <c r="L34" s="1">
        <v>2021.0</v>
      </c>
    </row>
    <row r="35">
      <c r="B35" s="1">
        <v>2019.0</v>
      </c>
      <c r="C35" s="1">
        <v>477757.0</v>
      </c>
      <c r="E35" s="1">
        <v>2022.0</v>
      </c>
      <c r="F35" s="1">
        <v>2138.0</v>
      </c>
      <c r="G35" s="1">
        <v>2201.0</v>
      </c>
      <c r="H35" s="1">
        <v>1922.0</v>
      </c>
      <c r="I35" s="5">
        <f t="shared" ref="I35:K35" si="9">F35/C22</f>
        <v>0.08678709154</v>
      </c>
      <c r="J35" s="5">
        <f t="shared" si="9"/>
        <v>0.1489779342</v>
      </c>
      <c r="K35" s="5">
        <f t="shared" si="9"/>
        <v>0.1895089726</v>
      </c>
      <c r="L35" s="1">
        <v>2022.0</v>
      </c>
    </row>
    <row r="36">
      <c r="B36" s="1">
        <v>2020.0</v>
      </c>
      <c r="C36" s="1">
        <v>1779091.0</v>
      </c>
      <c r="E36" s="1">
        <v>2023.0</v>
      </c>
      <c r="F36" s="1">
        <v>2120.0</v>
      </c>
      <c r="G36" s="1">
        <v>1528.0</v>
      </c>
      <c r="H36" s="1">
        <v>1342.0</v>
      </c>
      <c r="I36" s="5">
        <f t="shared" ref="I36:K36" si="10">F36/C23</f>
        <v>0.09222604081</v>
      </c>
      <c r="J36" s="5">
        <f t="shared" si="10"/>
        <v>0.1817100725</v>
      </c>
      <c r="K36" s="5">
        <f t="shared" si="10"/>
        <v>0.2121068437</v>
      </c>
      <c r="L36" s="1">
        <v>2023.0</v>
      </c>
    </row>
    <row r="37">
      <c r="B37" s="1">
        <v>2021.0</v>
      </c>
      <c r="C37" s="1">
        <v>1765331.0</v>
      </c>
    </row>
    <row r="38">
      <c r="B38" s="1">
        <v>2022.0</v>
      </c>
      <c r="C38" s="1">
        <v>948165.0</v>
      </c>
      <c r="E38" s="1" t="s">
        <v>17</v>
      </c>
    </row>
    <row r="39">
      <c r="B39" s="1">
        <v>2023.0</v>
      </c>
      <c r="C39" s="1">
        <v>643941.0</v>
      </c>
      <c r="E39" s="1" t="s">
        <v>0</v>
      </c>
      <c r="F39" s="6" t="s">
        <v>6</v>
      </c>
      <c r="G39" s="1" t="s">
        <v>14</v>
      </c>
      <c r="H39" s="6" t="s">
        <v>8</v>
      </c>
    </row>
    <row r="40">
      <c r="E40" s="1">
        <v>2019.0</v>
      </c>
      <c r="F40" s="5">
        <v>0.05</v>
      </c>
      <c r="G40" s="5">
        <v>0.04875</v>
      </c>
      <c r="H40" s="5">
        <v>0.04875</v>
      </c>
    </row>
    <row r="41">
      <c r="E41" s="1">
        <v>2020.0</v>
      </c>
      <c r="F41" s="5">
        <v>0.038</v>
      </c>
      <c r="G41" s="5">
        <v>0.03625</v>
      </c>
      <c r="H41" s="5">
        <v>0.0375</v>
      </c>
    </row>
    <row r="42">
      <c r="E42" s="1">
        <v>2021.0</v>
      </c>
      <c r="F42" s="5">
        <v>0.03625</v>
      </c>
      <c r="G42" s="5">
        <v>0.03375</v>
      </c>
      <c r="H42" s="5">
        <v>0.03375</v>
      </c>
    </row>
    <row r="43">
      <c r="E43" s="1">
        <v>2022.0</v>
      </c>
      <c r="F43" s="5">
        <v>0.0475</v>
      </c>
      <c r="G43" s="5">
        <v>0.04875</v>
      </c>
      <c r="H43" s="5">
        <v>0.04875</v>
      </c>
    </row>
    <row r="44">
      <c r="E44" s="1">
        <v>2023.0</v>
      </c>
      <c r="F44" s="5">
        <v>0.07375</v>
      </c>
      <c r="G44" s="5">
        <v>0.07375</v>
      </c>
      <c r="H44" s="5">
        <v>0.07375</v>
      </c>
    </row>
    <row r="46">
      <c r="E46" s="1" t="s">
        <v>18</v>
      </c>
    </row>
    <row r="47">
      <c r="E47" s="1" t="s">
        <v>0</v>
      </c>
      <c r="F47" s="6" t="s">
        <v>6</v>
      </c>
      <c r="G47" s="1" t="s">
        <v>14</v>
      </c>
      <c r="H47" s="6" t="s">
        <v>8</v>
      </c>
    </row>
    <row r="48">
      <c r="E48" s="1">
        <v>2019.0</v>
      </c>
      <c r="F48" s="5">
        <v>0.65</v>
      </c>
      <c r="G48" s="5">
        <v>0.75</v>
      </c>
      <c r="H48" s="5">
        <v>0.75</v>
      </c>
    </row>
    <row r="49">
      <c r="E49" s="1">
        <v>2020.0</v>
      </c>
      <c r="F49" s="5">
        <v>0.64</v>
      </c>
      <c r="G49" s="5">
        <v>0.67983</v>
      </c>
      <c r="H49" s="5">
        <v>0.6886150000000001</v>
      </c>
    </row>
    <row r="50">
      <c r="E50" s="1">
        <v>2021.0</v>
      </c>
      <c r="F50" s="5">
        <v>0.66</v>
      </c>
      <c r="G50" s="5">
        <v>0.66667</v>
      </c>
      <c r="H50" s="5">
        <v>0.67037</v>
      </c>
    </row>
    <row r="51">
      <c r="E51" s="1">
        <v>2022.0</v>
      </c>
      <c r="F51" s="5">
        <v>0.65</v>
      </c>
      <c r="G51" s="5">
        <v>0.72032</v>
      </c>
      <c r="H51" s="5">
        <v>0.7</v>
      </c>
    </row>
    <row r="52">
      <c r="E52" s="1">
        <v>2023.0</v>
      </c>
      <c r="F52" s="5">
        <v>0.65</v>
      </c>
      <c r="G52" s="5">
        <v>0.7</v>
      </c>
      <c r="H52" s="5">
        <v>0.7</v>
      </c>
    </row>
    <row r="55">
      <c r="F55" s="5"/>
      <c r="G55" s="5"/>
      <c r="H55" s="5"/>
    </row>
    <row r="56">
      <c r="F56" s="5"/>
      <c r="G56" s="5"/>
      <c r="H56" s="5"/>
    </row>
    <row r="57">
      <c r="F57" s="5"/>
      <c r="G57" s="5"/>
      <c r="H57" s="5"/>
    </row>
    <row r="58">
      <c r="F58" s="5"/>
      <c r="G58" s="5"/>
      <c r="H58" s="5"/>
    </row>
    <row r="59">
      <c r="F59" s="5"/>
      <c r="G59" s="5"/>
      <c r="H59" s="5"/>
    </row>
  </sheetData>
  <drawing r:id="rId1"/>
</worksheet>
</file>