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c03364a2bd823d/Documentos/GitHub/T1-UALG/Fisica I/Relatórios-Lab/Exel/"/>
    </mc:Choice>
  </mc:AlternateContent>
  <xr:revisionPtr revIDLastSave="269" documentId="8_{A69FFAF9-A240-40CA-8CB4-6E463FB78BE5}" xr6:coauthVersionLast="47" xr6:coauthVersionMax="47" xr10:uidLastSave="{3EFDCB13-12C1-46ED-AD10-45BC4A42E372}"/>
  <bookViews>
    <workbookView xWindow="-108" yWindow="-108" windowWidth="30936" windowHeight="17496" activeTab="2" xr2:uid="{CE3FABD2-D2E8-4BB7-A8FF-D78C9B9EE896}"/>
  </bookViews>
  <sheets>
    <sheet name="erro" sheetId="2" r:id="rId1"/>
    <sheet name="erro2" sheetId="3" r:id="rId2"/>
    <sheet name="Folh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3" i="1"/>
  <c r="W4" i="1"/>
  <c r="W5" i="1"/>
  <c r="W6" i="1"/>
  <c r="W2" i="1"/>
  <c r="V3" i="1"/>
  <c r="V4" i="1"/>
  <c r="V5" i="1"/>
  <c r="V6" i="1"/>
  <c r="S3" i="1"/>
  <c r="S4" i="1"/>
  <c r="S5" i="1"/>
  <c r="S6" i="1"/>
  <c r="S2" i="1"/>
  <c r="U3" i="1"/>
  <c r="U4" i="1"/>
  <c r="U5" i="1"/>
  <c r="U6" i="1"/>
  <c r="U2" i="1"/>
  <c r="T3" i="1"/>
  <c r="T4" i="1"/>
  <c r="T5" i="1"/>
  <c r="T6" i="1"/>
  <c r="T2" i="1"/>
  <c r="H2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<sst xmlns="http://schemas.openxmlformats.org/spreadsheetml/2006/main" count="74" uniqueCount="48">
  <si>
    <t>u(m)</t>
  </si>
  <si>
    <t>u(kg)</t>
  </si>
  <si>
    <t>u(s)</t>
  </si>
  <si>
    <t>l0(m)</t>
  </si>
  <si>
    <t>l (m)</t>
  </si>
  <si>
    <t>m (kg)</t>
  </si>
  <si>
    <r>
      <t>l-l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(m)</t>
    </r>
  </si>
  <si>
    <t>T1 (s)</t>
  </si>
  <si>
    <t>T2 (s)</t>
  </si>
  <si>
    <t>T3 (s)</t>
  </si>
  <si>
    <t>T4 (s)</t>
  </si>
  <si>
    <t>T5 (s)</t>
  </si>
  <si>
    <t>T6 (s)</t>
  </si>
  <si>
    <t>T7 (s)</t>
  </si>
  <si>
    <t>T8 (s)</t>
  </si>
  <si>
    <t>T9 (s)</t>
  </si>
  <si>
    <t>T10 (s)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</si>
  <si>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</si>
  <si>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</si>
  <si>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</si>
  <si>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</si>
  <si>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</si>
  <si>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</si>
  <si>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</si>
  <si>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</si>
  <si>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</si>
  <si>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</si>
  <si>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</si>
  <si>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</si>
  <si>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</si>
  <si>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</si>
  <si>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</si>
  <si>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</si>
  <si>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</si>
  <si>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</si>
  <si>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</si>
  <si>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</si>
  <si>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</si>
  <si>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</si>
  <si>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</si>
  <si>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</si>
  <si>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mf (kg)</t>
  </si>
  <si>
    <t>mm (kg)</t>
  </si>
  <si>
    <t>média T (s)</t>
  </si>
  <si>
    <t>mt (kg)</t>
  </si>
  <si>
    <t>u(média T ) (s)</t>
  </si>
  <si>
    <t>√mt (kg)</t>
  </si>
  <si>
    <t>u (√mt )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</si>
</sst>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Gráfico de </a:t>
            </a:r>
            <a:r>
              <a:rPr lang="el-GR" sz="1400" b="0" i="0" u="none" strike="noStrike" baseline="0"/>
              <a:t>Δ</a:t>
            </a:r>
            <a:r>
              <a:rPr lang="pt-PT" sz="1400" b="0" i="0" u="none" strike="noStrike" baseline="0"/>
              <a:t>l (m) em função de m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23E-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Folha1!$F$2:$F$9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</c:numCache>
            </c:numRef>
          </c:xVal>
          <c:yVal>
            <c:numRef>
              <c:f>Folha1!$H$2:$H$9</c:f>
              <c:numCache>
                <c:formatCode>General</c:formatCode>
                <c:ptCount val="8"/>
                <c:pt idx="0">
                  <c:v>1.0000000000000009E-2</c:v>
                </c:pt>
                <c:pt idx="1">
                  <c:v>1.999999999999999E-2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5.1999999999999991E-2</c:v>
                </c:pt>
                <c:pt idx="5">
                  <c:v>6.3E-2</c:v>
                </c:pt>
                <c:pt idx="6">
                  <c:v>7.400000000000001E-2</c:v>
                </c:pt>
                <c:pt idx="7">
                  <c:v>8.500000000000002E-2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B-47F4-B009-9E03DF290E7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00010512"/>
        <c:axId val="500007152"/>
      </c:scatterChart>
      <c:valAx>
        <c:axId val="5000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m (kg)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0007152"/>
        <c:crosses val="autoZero"/>
        <c:crossBetween val="midCat"/>
      </c:valAx>
      <c:valAx>
        <c:axId val="5000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∆l </a:t>
                </a:r>
                <a:r>
                  <a:rPr lang="pt-PT" sz="1000" b="0" i="0" u="none" strike="noStrike" baseline="0"/>
                  <a:t>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001051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Média </a:t>
            </a:r>
            <a:r>
              <a:rPr lang="pt-PT" sz="1400" b="0" i="0" u="none" strike="noStrike" baseline="0"/>
              <a:t>T em Função da Raiz da Massa Total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Folha1!$V$2:$V$6</c:f>
                <c:numCache>
                  <c:formatCode>General</c:formatCode>
                  <c:ptCount val="5"/>
                  <c:pt idx="0">
                    <c:v>1.7805398681922924E-3</c:v>
                  </c:pt>
                  <c:pt idx="1">
                    <c:v>1.1213880287889299E-3</c:v>
                  </c:pt>
                  <c:pt idx="2">
                    <c:v>1.2355880291495941E-3</c:v>
                  </c:pt>
                  <c:pt idx="3">
                    <c:v>1.3756978027330148E-3</c:v>
                  </c:pt>
                  <c:pt idx="4">
                    <c:v>1.5492794023889507E-3</c:v>
                  </c:pt>
                </c:numCache>
              </c:numRef>
            </c:plus>
            <c:minus>
              <c:numRef>
                <c:f>Folha1!$V$2:$V$6</c:f>
                <c:numCache>
                  <c:formatCode>General</c:formatCode>
                  <c:ptCount val="5"/>
                  <c:pt idx="0">
                    <c:v>1.7805398681922924E-3</c:v>
                  </c:pt>
                  <c:pt idx="1">
                    <c:v>1.1213880287889299E-3</c:v>
                  </c:pt>
                  <c:pt idx="2">
                    <c:v>1.2355880291495941E-3</c:v>
                  </c:pt>
                  <c:pt idx="3">
                    <c:v>1.3756978027330148E-3</c:v>
                  </c:pt>
                  <c:pt idx="4">
                    <c:v>1.5492794023889507E-3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Folha1!$W$2:$W$6</c:f>
                <c:numCache>
                  <c:formatCode>General</c:formatCode>
                  <c:ptCount val="5"/>
                  <c:pt idx="0">
                    <c:v>2.0489256734107049E-3</c:v>
                  </c:pt>
                  <c:pt idx="1">
                    <c:v>1.2675226202013786E-3</c:v>
                  </c:pt>
                  <c:pt idx="2">
                    <c:v>8.8148633841929162E-4</c:v>
                  </c:pt>
                  <c:pt idx="3">
                    <c:v>6.5814614746540878E-4</c:v>
                  </c:pt>
                  <c:pt idx="4">
                    <c:v>5.154215198374828E-4</c:v>
                  </c:pt>
                </c:numCache>
              </c:numRef>
            </c:plus>
            <c:minus>
              <c:numRef>
                <c:f>Folha1!$W$2:$W$6</c:f>
                <c:numCache>
                  <c:formatCode>General</c:formatCode>
                  <c:ptCount val="5"/>
                  <c:pt idx="0">
                    <c:v>2.0489256734107049E-3</c:v>
                  </c:pt>
                  <c:pt idx="1">
                    <c:v>1.2675226202013786E-3</c:v>
                  </c:pt>
                  <c:pt idx="2">
                    <c:v>8.8148633841929162E-4</c:v>
                  </c:pt>
                  <c:pt idx="3">
                    <c:v>6.5814614746540878E-4</c:v>
                  </c:pt>
                  <c:pt idx="4">
                    <c:v>5.154215198374828E-4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Folha1!$U$2:$U$6</c:f>
              <c:numCache>
                <c:formatCode>General</c:formatCode>
                <c:ptCount val="5"/>
                <c:pt idx="0">
                  <c:v>0.23021728866442676</c:v>
                </c:pt>
                <c:pt idx="1">
                  <c:v>0.27018512172212594</c:v>
                </c:pt>
                <c:pt idx="2">
                  <c:v>0.30495901363953815</c:v>
                </c:pt>
                <c:pt idx="3">
                  <c:v>0.33615472627943221</c:v>
                </c:pt>
                <c:pt idx="4">
                  <c:v>0.36469165057620939</c:v>
                </c:pt>
              </c:numCache>
            </c:numRef>
          </c:xVal>
          <c:yVal>
            <c:numRef>
              <c:f>Folha1!$S$2:$S$6</c:f>
              <c:numCache>
                <c:formatCode>General</c:formatCode>
                <c:ptCount val="5"/>
                <c:pt idx="0">
                  <c:v>0.34559000000000001</c:v>
                </c:pt>
                <c:pt idx="1">
                  <c:v>0.40017999999999992</c:v>
                </c:pt>
                <c:pt idx="2">
                  <c:v>0.45043</c:v>
                </c:pt>
                <c:pt idx="3">
                  <c:v>0.49508999999999997</c:v>
                </c:pt>
                <c:pt idx="4">
                  <c:v>0.53774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3-4345-AB00-80846FDF4AE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1231343"/>
        <c:axId val="211233263"/>
      </c:scatterChart>
      <c:valAx>
        <c:axId val="21123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Raiz da Massa Total (kg)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3263"/>
        <c:crosses val="autoZero"/>
        <c:crossBetween val="midCat"/>
      </c:valAx>
      <c:valAx>
        <c:axId val="211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Média T (s)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12444</xdr:rowOff>
    </xdr:from>
    <xdr:to>
      <xdr:col>28</xdr:col>
      <xdr:colOff>593273</xdr:colOff>
      <xdr:row>63</xdr:row>
      <xdr:rowOff>163287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E5677-A7D8-6FCC-1221-22BB542A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407894</xdr:colOff>
      <xdr:row>22</xdr:row>
      <xdr:rowOff>165847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8A6E3E7-9953-4457-E958-ACDDAA0C7670}"/>
            </a:ext>
          </a:extLst>
        </xdr:cNvPr>
        <xdr:cNvSpPr txBox="1"/>
      </xdr:nvSpPr>
      <xdr:spPr>
        <a:xfrm>
          <a:off x="10771094" y="4388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29</xdr:col>
      <xdr:colOff>21772</xdr:colOff>
      <xdr:row>10</xdr:row>
      <xdr:rowOff>193382</xdr:rowOff>
    </xdr:from>
    <xdr:to>
      <xdr:col>59</xdr:col>
      <xdr:colOff>318887</xdr:colOff>
      <xdr:row>63</xdr:row>
      <xdr:rowOff>119744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353B14-4F3D-8C04-2056-B1D18C14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1AA4-2863-430F-B603-F69243E5261F}">
  <dimension ref="A1:I18"/>
  <sheetViews>
    <sheetView workbookViewId="0">
      <selection activeCell="C18" sqref="C18"/>
    </sheetView>
  </sheetViews>
  <sheetFormatPr defaultRowHeight="14.4" x14ac:dyDescent="0.3"/>
  <cols>
    <col min="1" max="1" width="20.109375" customWidth="1"/>
    <col min="2" max="2" width="26.6640625" customWidth="1"/>
    <col min="3" max="3" width="31.109375" customWidth="1"/>
    <col min="4" max="4" width="30.88671875" customWidth="1"/>
    <col min="5" max="5" width="19.44140625" customWidth="1"/>
    <col min="6" max="6" width="17" customWidth="1"/>
    <col min="7" max="7" width="17.6640625" customWidth="1"/>
    <col min="8" max="8" width="20.44140625" customWidth="1"/>
    <col min="9" max="9" width="25.33203125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5" t="s">
        <v>18</v>
      </c>
      <c r="B3" s="5"/>
    </row>
    <row r="4" spans="1:9" x14ac:dyDescent="0.3">
      <c r="A4" s="2" t="s">
        <v>19</v>
      </c>
      <c r="B4" s="2">
        <v>0.99972244461701831</v>
      </c>
    </row>
    <row r="5" spans="1:9" x14ac:dyDescent="0.3">
      <c r="A5" s="2" t="s">
        <v>20</v>
      </c>
      <c r="B5" s="2">
        <v>0.99944496627102719</v>
      </c>
    </row>
    <row r="6" spans="1:9" x14ac:dyDescent="0.3">
      <c r="A6" s="2" t="s">
        <v>21</v>
      </c>
      <c r="B6" s="2">
        <v>0.99933395952523263</v>
      </c>
    </row>
    <row r="7" spans="1:9" x14ac:dyDescent="0.3">
      <c r="A7" s="2" t="s">
        <v>22</v>
      </c>
      <c r="B7" s="2">
        <v>6.0944940022004219E-4</v>
      </c>
    </row>
    <row r="8" spans="1:9" ht="15" thickBot="1" x14ac:dyDescent="0.35">
      <c r="A8" s="3" t="s">
        <v>23</v>
      </c>
      <c r="B8" s="3">
        <v>7</v>
      </c>
    </row>
    <row r="10" spans="1:9" ht="15" thickBot="1" x14ac:dyDescent="0.35">
      <c r="A10" t="s">
        <v>24</v>
      </c>
    </row>
    <row r="11" spans="1:9" x14ac:dyDescent="0.3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 x14ac:dyDescent="0.3">
      <c r="A12" s="2" t="s">
        <v>25</v>
      </c>
      <c r="B12" s="2">
        <v>1</v>
      </c>
      <c r="C12" s="2">
        <v>3.3441428571428593E-3</v>
      </c>
      <c r="D12" s="2">
        <v>3.3441428571428593E-3</v>
      </c>
      <c r="E12" s="2">
        <v>9003.4615384615972</v>
      </c>
      <c r="F12" s="2">
        <v>2.464696214292221E-9</v>
      </c>
    </row>
    <row r="13" spans="1:9" x14ac:dyDescent="0.3">
      <c r="A13" s="2" t="s">
        <v>26</v>
      </c>
      <c r="B13" s="2">
        <v>5</v>
      </c>
      <c r="C13" s="2">
        <v>1.8571428571428461E-6</v>
      </c>
      <c r="D13" s="2">
        <v>3.7142857142856923E-7</v>
      </c>
      <c r="E13" s="2"/>
      <c r="F13" s="2"/>
    </row>
    <row r="14" spans="1:9" ht="15" thickBot="1" x14ac:dyDescent="0.35">
      <c r="A14" s="3" t="s">
        <v>27</v>
      </c>
      <c r="B14" s="3">
        <v>6</v>
      </c>
      <c r="C14" s="3">
        <v>3.3460000000000022E-3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34</v>
      </c>
      <c r="C16" s="4" t="s">
        <v>22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3">
      <c r="A17" s="2" t="s">
        <v>28</v>
      </c>
      <c r="B17" s="2">
        <v>-2.6428571428571274E-3</v>
      </c>
      <c r="C17" s="2">
        <v>6.2023695274549548E-4</v>
      </c>
      <c r="D17" s="2">
        <v>-4.2610443172701169</v>
      </c>
      <c r="E17" s="2">
        <v>8.0068803080682802E-3</v>
      </c>
      <c r="F17" s="2">
        <v>-4.2372269873751176E-3</v>
      </c>
      <c r="G17" s="2">
        <v>-1.0484872983391371E-3</v>
      </c>
      <c r="H17" s="2">
        <v>-4.2372269873751176E-3</v>
      </c>
      <c r="I17" s="2">
        <v>-1.0484872983391371E-3</v>
      </c>
    </row>
    <row r="18" spans="1:9" ht="15" thickBot="1" x14ac:dyDescent="0.35">
      <c r="A18" s="3">
        <v>0.02</v>
      </c>
      <c r="B18" s="3">
        <v>0.54642857142857126</v>
      </c>
      <c r="C18" s="3">
        <v>5.7587555344989459E-3</v>
      </c>
      <c r="D18" s="3">
        <v>94.886571960744732</v>
      </c>
      <c r="E18" s="3">
        <v>2.464696214292221E-9</v>
      </c>
      <c r="F18" s="3">
        <v>0.53162521905571813</v>
      </c>
      <c r="G18" s="3">
        <v>0.56123192380142439</v>
      </c>
      <c r="H18" s="3">
        <v>0.53162521905571813</v>
      </c>
      <c r="I18" s="3">
        <v>0.56123192380142439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FEA4-03B7-4877-AE3B-AABDCD38A782}">
  <dimension ref="A1:I18"/>
  <sheetViews>
    <sheetView workbookViewId="0">
      <selection activeCell="F18" sqref="F18"/>
    </sheetView>
  </sheetViews>
  <sheetFormatPr defaultRowHeight="14.4" x14ac:dyDescent="0.3"/>
  <cols>
    <col min="1" max="1" width="25.109375" customWidth="1"/>
    <col min="2" max="2" width="20" customWidth="1"/>
    <col min="3" max="3" width="22.109375" customWidth="1"/>
    <col min="4" max="4" width="15.88671875" customWidth="1"/>
    <col min="5" max="5" width="17.6640625" customWidth="1"/>
    <col min="6" max="6" width="21.77734375" customWidth="1"/>
    <col min="7" max="7" width="25" customWidth="1"/>
    <col min="8" max="8" width="15" customWidth="1"/>
    <col min="9" max="9" width="8.88671875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5" t="s">
        <v>18</v>
      </c>
      <c r="B3" s="5"/>
    </row>
    <row r="4" spans="1:9" x14ac:dyDescent="0.3">
      <c r="A4" s="2" t="s">
        <v>19</v>
      </c>
      <c r="B4" s="2">
        <v>0.99996246252891852</v>
      </c>
    </row>
    <row r="5" spans="1:9" x14ac:dyDescent="0.3">
      <c r="A5" s="2" t="s">
        <v>20</v>
      </c>
      <c r="B5" s="2">
        <v>0.99992492646689879</v>
      </c>
    </row>
    <row r="6" spans="1:9" x14ac:dyDescent="0.3">
      <c r="A6" s="2" t="s">
        <v>21</v>
      </c>
      <c r="B6" s="2">
        <v>0.99988738970034818</v>
      </c>
    </row>
    <row r="7" spans="1:9" x14ac:dyDescent="0.3">
      <c r="A7" s="2" t="s">
        <v>22</v>
      </c>
      <c r="B7" s="2">
        <v>6.2699709435327564E-4</v>
      </c>
    </row>
    <row r="8" spans="1:9" ht="15" thickBot="1" x14ac:dyDescent="0.35">
      <c r="A8" s="3" t="s">
        <v>23</v>
      </c>
      <c r="B8" s="3">
        <v>4</v>
      </c>
    </row>
    <row r="10" spans="1:9" ht="15" thickBot="1" x14ac:dyDescent="0.35">
      <c r="A10" t="s">
        <v>24</v>
      </c>
    </row>
    <row r="11" spans="1:9" x14ac:dyDescent="0.3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 x14ac:dyDescent="0.3">
      <c r="A12" s="2" t="s">
        <v>25</v>
      </c>
      <c r="B12" s="2">
        <v>1</v>
      </c>
      <c r="C12" s="2">
        <v>1.0472288349287356E-2</v>
      </c>
      <c r="D12" s="2">
        <v>1.0472288349287356E-2</v>
      </c>
      <c r="E12" s="2">
        <v>26638.54717263404</v>
      </c>
      <c r="F12" s="2">
        <v>3.7537471081489711E-5</v>
      </c>
    </row>
    <row r="13" spans="1:9" x14ac:dyDescent="0.3">
      <c r="A13" s="2" t="s">
        <v>26</v>
      </c>
      <c r="B13" s="2">
        <v>2</v>
      </c>
      <c r="C13" s="2">
        <v>7.8625071265490092E-7</v>
      </c>
      <c r="D13" s="2">
        <v>3.9312535632745046E-7</v>
      </c>
      <c r="E13" s="2"/>
      <c r="F13" s="2"/>
    </row>
    <row r="14" spans="1:9" ht="15" thickBot="1" x14ac:dyDescent="0.35">
      <c r="A14" s="3" t="s">
        <v>27</v>
      </c>
      <c r="B14" s="3">
        <v>3</v>
      </c>
      <c r="C14" s="3">
        <v>1.047307460000001E-2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34</v>
      </c>
      <c r="C16" s="4" t="s">
        <v>22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3">
      <c r="A17" s="2" t="s">
        <v>28</v>
      </c>
      <c r="B17" s="2">
        <v>7.4370447646810445E-3</v>
      </c>
      <c r="C17" s="2">
        <v>2.856626319357155E-3</v>
      </c>
      <c r="D17" s="2">
        <v>2.6034363382728514</v>
      </c>
      <c r="E17" s="2">
        <v>0.12127673750807277</v>
      </c>
      <c r="F17" s="2">
        <v>-4.8540262661751817E-3</v>
      </c>
      <c r="G17" s="2">
        <v>1.9728115795537272E-2</v>
      </c>
      <c r="H17" s="2">
        <v>-4.8540262661751817E-3</v>
      </c>
      <c r="I17" s="2">
        <v>1.9728115795537272E-2</v>
      </c>
    </row>
    <row r="18" spans="1:9" ht="15" thickBot="1" x14ac:dyDescent="0.35">
      <c r="A18" s="3">
        <v>0.23021728866442676</v>
      </c>
      <c r="B18" s="3">
        <v>1.4527473387870971</v>
      </c>
      <c r="C18" s="3">
        <v>8.9009184256370263E-3</v>
      </c>
      <c r="D18" s="3">
        <v>163.2131954611331</v>
      </c>
      <c r="E18" s="3">
        <v>3.7537471081489718E-5</v>
      </c>
      <c r="F18" s="3">
        <v>1.4144497778257525</v>
      </c>
      <c r="G18" s="3">
        <v>1.4910448997484416</v>
      </c>
      <c r="H18" s="3">
        <v>1.4144497778257525</v>
      </c>
      <c r="I18" s="3">
        <v>1.4910448997484416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4D2D-9624-4079-853B-E6E8C108C216}">
  <dimension ref="A1:X11"/>
  <sheetViews>
    <sheetView tabSelected="1" topLeftCell="G1" zoomScale="55" zoomScaleNormal="55" workbookViewId="0">
      <selection activeCell="I2" sqref="I2:R6"/>
    </sheetView>
  </sheetViews>
  <sheetFormatPr defaultRowHeight="14.4" x14ac:dyDescent="0.3"/>
  <cols>
    <col min="19" max="19" width="12" customWidth="1"/>
    <col min="21" max="21" width="11.21875" customWidth="1"/>
    <col min="22" max="22" width="13" customWidth="1"/>
    <col min="23" max="23" width="12.88671875" customWidth="1"/>
  </cols>
  <sheetData>
    <row r="1" spans="1:24" ht="19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0"/>
      <c r="F1" s="7" t="s">
        <v>5</v>
      </c>
      <c r="G1" s="7" t="s">
        <v>4</v>
      </c>
      <c r="H1" s="7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2" t="s">
        <v>43</v>
      </c>
      <c r="T1" s="1" t="s">
        <v>44</v>
      </c>
      <c r="U1" s="1" t="s">
        <v>46</v>
      </c>
      <c r="V1" s="1" t="s">
        <v>45</v>
      </c>
      <c r="W1" s="1" t="s">
        <v>47</v>
      </c>
      <c r="X1" s="13"/>
    </row>
    <row r="2" spans="1:24" ht="16.2" thickBot="1" x14ac:dyDescent="0.35">
      <c r="A2" s="6">
        <v>5.0000000000000001E-4</v>
      </c>
      <c r="B2" s="6">
        <v>5.0000000000000002E-5</v>
      </c>
      <c r="C2" s="6">
        <v>1E-4</v>
      </c>
      <c r="D2" s="6">
        <v>0.185</v>
      </c>
      <c r="E2" s="9"/>
      <c r="F2" s="8">
        <v>0.02</v>
      </c>
      <c r="G2" s="8">
        <v>0.19500000000000001</v>
      </c>
      <c r="H2" s="6">
        <f>G2-(D2)</f>
        <v>1.0000000000000009E-2</v>
      </c>
      <c r="I2" s="8">
        <v>0.34539999999999998</v>
      </c>
      <c r="J2" s="8">
        <v>0.33329999999999999</v>
      </c>
      <c r="K2" s="8">
        <v>0.34570000000000001</v>
      </c>
      <c r="L2" s="8">
        <v>0.34339999999999998</v>
      </c>
      <c r="M2" s="8">
        <v>0.3407</v>
      </c>
      <c r="N2" s="8">
        <v>0.35320000000000001</v>
      </c>
      <c r="O2" s="8">
        <v>0.34939999999999999</v>
      </c>
      <c r="P2" s="8">
        <v>0.34939999999999999</v>
      </c>
      <c r="Q2" s="8">
        <v>0.34549999999999997</v>
      </c>
      <c r="R2" s="8">
        <v>0.34989999999999999</v>
      </c>
      <c r="S2" s="6">
        <f>AVERAGE(I2:R2)</f>
        <v>0.34559000000000001</v>
      </c>
      <c r="T2" s="6">
        <f>F2+0.027+(0.018/3)</f>
        <v>5.2999999999999999E-2</v>
      </c>
      <c r="U2" s="6">
        <f>SQRT(T2)</f>
        <v>0.23021728866442676</v>
      </c>
      <c r="V2" s="6">
        <f>(_xlfn.STDEV.S(I2:R2))/SQRT(10)</f>
        <v>1.7805398681922924E-3</v>
      </c>
      <c r="W2" s="6">
        <f>(0.00005)/(2*SQRT(T2*T2*T2))</f>
        <v>2.0489256734107049E-3</v>
      </c>
      <c r="X2" s="13"/>
    </row>
    <row r="3" spans="1:24" ht="16.2" thickBot="1" x14ac:dyDescent="0.35">
      <c r="A3" s="9"/>
      <c r="B3" s="9"/>
      <c r="C3" s="9"/>
      <c r="D3" s="9"/>
      <c r="E3" s="9"/>
      <c r="F3" s="8">
        <v>0.04</v>
      </c>
      <c r="G3" s="8">
        <v>0.20499999999999999</v>
      </c>
      <c r="H3" s="6">
        <f>G3-(D2)</f>
        <v>1.999999999999999E-2</v>
      </c>
      <c r="I3" s="8">
        <v>0.40500000000000003</v>
      </c>
      <c r="J3" s="8">
        <v>0.39589999999999997</v>
      </c>
      <c r="K3" s="8">
        <v>0.39589999999999997</v>
      </c>
      <c r="L3" s="8">
        <v>0.4037</v>
      </c>
      <c r="M3" s="8">
        <v>0.40029999999999999</v>
      </c>
      <c r="N3" s="8">
        <v>0.3987</v>
      </c>
      <c r="O3" s="8">
        <v>0.40329999999999999</v>
      </c>
      <c r="P3" s="8">
        <v>0.39760000000000001</v>
      </c>
      <c r="Q3" s="8">
        <v>0.40400000000000003</v>
      </c>
      <c r="R3" s="8">
        <v>0.39739999999999998</v>
      </c>
      <c r="S3" s="6">
        <f t="shared" ref="S3:S6" si="0">AVERAGE(I3:R3)</f>
        <v>0.40017999999999992</v>
      </c>
      <c r="T3" s="6">
        <f t="shared" ref="T3:T6" si="1">F3+0.027+(0.018/3)</f>
        <v>7.3000000000000009E-2</v>
      </c>
      <c r="U3" s="6">
        <f>SQRT(T3)</f>
        <v>0.27018512172212594</v>
      </c>
      <c r="V3" s="6">
        <f t="shared" ref="V3:V6" si="2">(_xlfn.STDEV.S(I3:R3))/SQRT(10)</f>
        <v>1.1213880287889299E-3</v>
      </c>
      <c r="W3" s="6">
        <f t="shared" ref="W3:W6" si="3">(0.00005)/(2*SQRT(T3*T3*T3))</f>
        <v>1.2675226202013786E-3</v>
      </c>
      <c r="X3" s="13"/>
    </row>
    <row r="4" spans="1:24" ht="16.2" thickBot="1" x14ac:dyDescent="0.35">
      <c r="A4" s="1" t="s">
        <v>41</v>
      </c>
      <c r="B4" s="1" t="s">
        <v>42</v>
      </c>
      <c r="C4" s="10"/>
      <c r="D4" s="10"/>
      <c r="E4" s="9"/>
      <c r="F4" s="8">
        <v>0.06</v>
      </c>
      <c r="G4" s="8">
        <v>0.215</v>
      </c>
      <c r="H4" s="6">
        <f>G4-(D2)</f>
        <v>0.03</v>
      </c>
      <c r="I4" s="8">
        <v>0.45440000000000003</v>
      </c>
      <c r="J4" s="8">
        <v>0.4446</v>
      </c>
      <c r="K4" s="8">
        <v>0.45390000000000003</v>
      </c>
      <c r="L4" s="8">
        <v>0.45279999999999998</v>
      </c>
      <c r="M4" s="8">
        <v>0.45129999999999998</v>
      </c>
      <c r="N4" s="8">
        <v>0.44690000000000002</v>
      </c>
      <c r="O4" s="8">
        <v>0.44950000000000001</v>
      </c>
      <c r="P4" s="8">
        <v>0.44600000000000001</v>
      </c>
      <c r="Q4" s="8">
        <v>0.44869999999999999</v>
      </c>
      <c r="R4" s="8">
        <v>0.45619999999999999</v>
      </c>
      <c r="S4" s="6">
        <f t="shared" si="0"/>
        <v>0.45043</v>
      </c>
      <c r="T4" s="6">
        <f t="shared" si="1"/>
        <v>9.2999999999999999E-2</v>
      </c>
      <c r="U4" s="6">
        <f t="shared" ref="U3:U6" si="4">SQRT(T4)</f>
        <v>0.30495901363953815</v>
      </c>
      <c r="V4" s="6">
        <f t="shared" si="2"/>
        <v>1.2355880291495941E-3</v>
      </c>
      <c r="W4" s="6">
        <f t="shared" si="3"/>
        <v>8.8148633841929162E-4</v>
      </c>
      <c r="X4" s="13"/>
    </row>
    <row r="5" spans="1:24" ht="16.2" thickBot="1" x14ac:dyDescent="0.35">
      <c r="A5" s="6">
        <v>2.7E-2</v>
      </c>
      <c r="B5" s="6">
        <v>1.7999999999999999E-2</v>
      </c>
      <c r="C5" s="9"/>
      <c r="D5" s="9"/>
      <c r="E5" s="9"/>
      <c r="F5" s="8">
        <v>0.08</v>
      </c>
      <c r="G5" s="8">
        <v>0.22500000000000001</v>
      </c>
      <c r="H5" s="6">
        <f>G5-(D2)</f>
        <v>4.0000000000000008E-2</v>
      </c>
      <c r="I5" s="8">
        <v>0.49109999999999998</v>
      </c>
      <c r="J5" s="8">
        <v>0.49080000000000001</v>
      </c>
      <c r="K5" s="8">
        <v>0.49990000000000001</v>
      </c>
      <c r="L5" s="8">
        <v>0.499</v>
      </c>
      <c r="M5" s="8">
        <v>0.497</v>
      </c>
      <c r="N5" s="8">
        <v>0.49480000000000002</v>
      </c>
      <c r="O5" s="8">
        <v>0.48680000000000001</v>
      </c>
      <c r="P5" s="8">
        <v>0.49509999999999998</v>
      </c>
      <c r="Q5" s="8">
        <v>0.49990000000000001</v>
      </c>
      <c r="R5" s="8">
        <v>0.4965</v>
      </c>
      <c r="S5" s="6">
        <f t="shared" si="0"/>
        <v>0.49508999999999997</v>
      </c>
      <c r="T5" s="6">
        <f t="shared" si="1"/>
        <v>0.113</v>
      </c>
      <c r="U5" s="6">
        <f t="shared" si="4"/>
        <v>0.33615472627943221</v>
      </c>
      <c r="V5" s="6">
        <f t="shared" si="2"/>
        <v>1.3756978027330148E-3</v>
      </c>
      <c r="W5" s="6">
        <f t="shared" si="3"/>
        <v>6.5814614746540878E-4</v>
      </c>
      <c r="X5" s="13"/>
    </row>
    <row r="6" spans="1:24" ht="16.2" thickBot="1" x14ac:dyDescent="0.35">
      <c r="A6" s="9"/>
      <c r="B6" s="9"/>
      <c r="C6" s="9"/>
      <c r="D6" s="9"/>
      <c r="E6" s="9"/>
      <c r="F6" s="8">
        <v>0.1</v>
      </c>
      <c r="G6" s="8">
        <v>0.23699999999999999</v>
      </c>
      <c r="H6" s="6">
        <f>G6-(D2)</f>
        <v>5.1999999999999991E-2</v>
      </c>
      <c r="I6" s="8">
        <v>0.53749999999999998</v>
      </c>
      <c r="J6" s="8">
        <v>0.54249999999999998</v>
      </c>
      <c r="K6" s="8">
        <v>0.54300000000000004</v>
      </c>
      <c r="L6" s="8">
        <v>0.53569999999999995</v>
      </c>
      <c r="M6" s="8">
        <v>0.53979999999999995</v>
      </c>
      <c r="N6" s="8">
        <v>0.54210000000000003</v>
      </c>
      <c r="O6" s="8">
        <v>0.53559999999999997</v>
      </c>
      <c r="P6" s="8">
        <v>0.53249999999999997</v>
      </c>
      <c r="Q6" s="8">
        <v>0.54079999999999995</v>
      </c>
      <c r="R6" s="8">
        <v>0.52790000000000004</v>
      </c>
      <c r="S6" s="6">
        <f t="shared" si="0"/>
        <v>0.53774</v>
      </c>
      <c r="T6" s="6">
        <f t="shared" si="1"/>
        <v>0.13300000000000001</v>
      </c>
      <c r="U6" s="6">
        <f t="shared" si="4"/>
        <v>0.36469165057620939</v>
      </c>
      <c r="V6" s="6">
        <f t="shared" si="2"/>
        <v>1.5492794023889507E-3</v>
      </c>
      <c r="W6" s="6">
        <f t="shared" si="3"/>
        <v>5.154215198374828E-4</v>
      </c>
      <c r="X6" s="13"/>
    </row>
    <row r="7" spans="1:24" ht="16.2" thickBot="1" x14ac:dyDescent="0.35">
      <c r="A7" s="9"/>
      <c r="B7" s="9"/>
      <c r="C7" s="9"/>
      <c r="D7" s="9"/>
      <c r="E7" s="9"/>
      <c r="F7" s="8">
        <v>0.12</v>
      </c>
      <c r="G7" s="8">
        <v>0.248</v>
      </c>
      <c r="H7" s="6">
        <f>G7-(D2)</f>
        <v>6.3E-2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3"/>
    </row>
    <row r="8" spans="1:24" ht="16.2" thickBot="1" x14ac:dyDescent="0.35">
      <c r="A8" s="9"/>
      <c r="B8" s="9"/>
      <c r="C8" s="9"/>
      <c r="D8" s="9"/>
      <c r="E8" s="9"/>
      <c r="F8" s="8">
        <v>0.14000000000000001</v>
      </c>
      <c r="G8" s="8">
        <v>0.25900000000000001</v>
      </c>
      <c r="H8" s="6">
        <f>G8-(D2)</f>
        <v>7.400000000000001E-2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3"/>
    </row>
    <row r="9" spans="1:24" ht="16.2" thickBot="1" x14ac:dyDescent="0.35">
      <c r="A9" s="9"/>
      <c r="B9" s="9"/>
      <c r="C9" s="9"/>
      <c r="D9" s="9"/>
      <c r="E9" s="9"/>
      <c r="F9" s="8">
        <v>0.16</v>
      </c>
      <c r="G9" s="8">
        <v>0.27</v>
      </c>
      <c r="H9" s="6">
        <f>G9-(D2)</f>
        <v>8.500000000000002E-2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3"/>
    </row>
    <row r="10" spans="1:24" ht="15" thickBo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" thickBo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erro</vt:lpstr>
      <vt:lpstr>erro2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carvalho</dc:creator>
  <cp:lastModifiedBy>diogo carvalho</cp:lastModifiedBy>
  <dcterms:created xsi:type="dcterms:W3CDTF">2025-05-11T23:36:29Z</dcterms:created>
  <dcterms:modified xsi:type="dcterms:W3CDTF">2025-05-12T20:33:53Z</dcterms:modified>
</cp:coreProperties>
</file>