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36596950d5edf/Área de Trabalho/"/>
    </mc:Choice>
  </mc:AlternateContent>
  <xr:revisionPtr revIDLastSave="0" documentId="8_{BACAC655-D769-4742-9A9F-1A9BC5078570}" xr6:coauthVersionLast="47" xr6:coauthVersionMax="47" xr10:uidLastSave="{00000000-0000-0000-0000-000000000000}"/>
  <bookViews>
    <workbookView xWindow="-120" yWindow="-120" windowWidth="20730" windowHeight="11040" activeTab="2" xr2:uid="{8D61C069-EF6D-4845-BAF7-54D6BB342407}"/>
  </bookViews>
  <sheets>
    <sheet name="Projetos" sheetId="2" r:id="rId1"/>
    <sheet name="Participantes" sheetId="4" r:id="rId2"/>
    <sheet name="Atividades" sheetId="3" r:id="rId3"/>
  </sheets>
  <definedNames>
    <definedName name="lProjetos">tProjetos[Projeto]</definedName>
    <definedName name="lRecursos">tRecursos[Participante]</definedName>
    <definedName name="SegmentaçãodeDados_Projeto">#N/A</definedName>
    <definedName name="SegmentaçãodeDados_Recursos">#N/A</definedName>
    <definedName name="SegmentaçãodeDados_Situaçã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4" l="1"/>
  <c r="E7" i="4"/>
  <c r="E8" i="4"/>
  <c r="E9" i="4"/>
  <c r="B9" i="4"/>
  <c r="B9" i="2"/>
  <c r="B8" i="2" l="1"/>
  <c r="B8" i="3"/>
  <c r="B9" i="3"/>
  <c r="B10" i="3"/>
  <c r="B11" i="3"/>
  <c r="N8" i="3" a="1"/>
  <c r="N8" i="3" s="1"/>
  <c r="N9" i="3" a="1"/>
  <c r="N9" i="3" s="1"/>
  <c r="N10" i="3" a="1"/>
  <c r="N10" i="3" s="1"/>
  <c r="N11" i="3" a="1"/>
  <c r="N11" i="3" s="1"/>
  <c r="N7" i="3" a="1"/>
  <c r="N7" i="3" s="1"/>
  <c r="B7" i="3"/>
  <c r="B8" i="4"/>
  <c r="B7" i="4"/>
  <c r="B6" i="4"/>
  <c r="B7" i="2"/>
  <c r="B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<sst xmlns="http://schemas.openxmlformats.org/spreadsheetml/2006/main" count="55" uniqueCount="38">
  <si>
    <t>Seq</t>
  </si>
  <si>
    <t>Projeto</t>
  </si>
  <si>
    <t>Responsável</t>
  </si>
  <si>
    <t>Atividade</t>
  </si>
  <si>
    <t>Atividade 1</t>
  </si>
  <si>
    <t>Atividade 2</t>
  </si>
  <si>
    <t>Atividade 3</t>
  </si>
  <si>
    <t>Atividade 4</t>
  </si>
  <si>
    <t>Atividade 5</t>
  </si>
  <si>
    <t>Horas</t>
  </si>
  <si>
    <t>Data Início</t>
  </si>
  <si>
    <t>Prev. Conclusão</t>
  </si>
  <si>
    <t>Prev. Horas</t>
  </si>
  <si>
    <t>Prev. Início</t>
  </si>
  <si>
    <t>Data Conclusão</t>
  </si>
  <si>
    <t>Situação</t>
  </si>
  <si>
    <t>Planejado</t>
  </si>
  <si>
    <t>Realizado</t>
  </si>
  <si>
    <t>GESTÂO DE PROJETOS</t>
  </si>
  <si>
    <t>ATIVIDADES</t>
  </si>
  <si>
    <t>PARTICIPANTES</t>
  </si>
  <si>
    <t>Função</t>
  </si>
  <si>
    <t>Web Desigm</t>
  </si>
  <si>
    <t>Back end Dev</t>
  </si>
  <si>
    <t>Front end DEV</t>
  </si>
  <si>
    <t>ID</t>
  </si>
  <si>
    <t>Alisson Brandão</t>
  </si>
  <si>
    <t>Patricia Jardim</t>
  </si>
  <si>
    <t>Marcelo Vinicios</t>
  </si>
  <si>
    <t>SITE DAS SEMENTES</t>
  </si>
  <si>
    <t>SITE UNIVERSIDADE</t>
  </si>
  <si>
    <t>SITE PARA INVESTIMENTOS</t>
  </si>
  <si>
    <t>Qtd  Peojetos</t>
  </si>
  <si>
    <t>Participante</t>
  </si>
  <si>
    <t>SITE PARA RATOS</t>
  </si>
  <si>
    <t>Marco Ribeiro</t>
  </si>
  <si>
    <t>Consultor</t>
  </si>
  <si>
    <t>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</si>
</sst>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7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haroni"/>
      <charset val="177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6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1" applyFont="1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2" fontId="0" fillId="2" borderId="0" xfId="0" applyNumberFormat="1" applyFill="1"/>
    <xf numFmtId="2" fontId="4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8" xfId="0" applyNumberFormat="1" applyBorder="1"/>
    <xf numFmtId="0" fontId="6" fillId="0" borderId="0" xfId="0" applyFont="1"/>
  </cellXfs>
  <cellStyles count="2">
    <cellStyle name="Normal" xfId="0" builtinId="0"/>
    <cellStyle name="Porcentagem" xfId="1" builtinId="5"/>
  </cellStyles>
  <dxfs count="68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0" formatCode="General"/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numFmt numFmtId="13" formatCode="0%"/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>
        <top style="thin">
          <color theme="0" tint="-4.9989318521683403E-2"/>
        </top>
      </border>
    </dxf>
    <dxf>
      <border>
        <bottom style="thin">
          <color theme="0" tint="-4.9989318521683403E-2"/>
        </bottom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theme="1" tint="0.34998626667073579"/>
        </patternFill>
      </fill>
      <border>
        <bottom style="thin">
          <color theme="6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bottom style="thin">
          <color theme="6"/>
        </bottom>
        <vertical/>
        <horizontal/>
      </border>
    </dxf>
    <dxf>
      <font>
        <color theme="1"/>
      </font>
      <fill>
        <patternFill>
          <bgColor theme="0" tint="-4.9989318521683403E-2"/>
        </patternFill>
      </fill>
      <border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Light3 2" pivot="0" table="0" count="10" xr9:uid="{45469925-BE54-405B-AE10-F2A95120D46C}">
      <tableStyleElement type="wholeTable" dxfId="67"/>
      <tableStyleElement type="headerRow" dxfId="66"/>
    </tableStyle>
    <tableStyle name="SlicerStyleLight3 3" pivot="0" table="0" count="10" xr9:uid="{12897C8A-1A74-49EF-8DF6-EF236CB18DB8}">
      <tableStyleElement type="wholeTable" dxfId="65"/>
      <tableStyleElement type="headerRow" dxfId="64"/>
    </tableStyle>
  </tableStyles>
  <colors>
    <mruColors>
      <color rgb="FF00C67C"/>
      <color rgb="FFFF607B"/>
      <color rgb="FFFFCCCC"/>
      <color rgb="FFFF9466"/>
      <color rgb="FF00DEE0"/>
      <color rgb="FF00AFB1"/>
      <color rgb="FF00F499"/>
      <color rgb="FF00C87E"/>
      <color rgb="FF6FD270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3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3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calcChain" Target="calcChain.xml"/><Relationship Id="rId5" Type="http://schemas.microsoft.com/office/2007/relationships/slicerCache" Target="slicerCaches/slicerCache2.xml"/><Relationship Id="rId10" Type="http://schemas.openxmlformats.org/officeDocument/2006/relationships/sheetMetadata" Target="metadata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104775</xdr:colOff>
      <xdr:row>4</xdr:row>
      <xdr:rowOff>123826</xdr:rowOff>
    </xdr:from>
    <xdr:to>
      <xdr:col>0</xdr:col>
      <xdr:colOff>1933575</xdr:colOff>
      <xdr:row>9</xdr:row>
      <xdr:rowOff>161926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Projeto">
              <a:extLst>
                <a:ext uri="{FF2B5EF4-FFF2-40B4-BE49-F238E27FC236}">
                  <a16:creationId xmlns:a16="http://schemas.microsoft.com/office/drawing/2014/main" id="{E133C690-5173-946D-A7A2-0803E4DD9550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5" y="1181101"/>
              <a:ext cx="182880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95250</xdr:colOff>
      <xdr:row>16</xdr:row>
      <xdr:rowOff>133350</xdr:rowOff>
    </xdr:from>
    <xdr:to>
      <xdr:col>0</xdr:col>
      <xdr:colOff>1924050</xdr:colOff>
      <xdr:row>30</xdr:row>
      <xdr:rowOff>2381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Recursos">
              <a:extLst>
                <a:ext uri="{FF2B5EF4-FFF2-40B4-BE49-F238E27FC236}">
                  <a16:creationId xmlns:a16="http://schemas.microsoft.com/office/drawing/2014/main" id="{735BB794-B3AF-DADB-5501-634A731CBB2D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4010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95250</xdr:colOff>
      <xdr:row>9</xdr:row>
      <xdr:rowOff>238126</xdr:rowOff>
    </xdr:from>
    <xdr:to>
      <xdr:col>0</xdr:col>
      <xdr:colOff>1924050</xdr:colOff>
      <xdr:row>16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ituação">
              <a:extLst>
                <a:ext uri="{FF2B5EF4-FFF2-40B4-BE49-F238E27FC236}">
                  <a16:creationId xmlns:a16="http://schemas.microsoft.com/office/drawing/2014/main" id="{3AC72BEA-2DE1-AD1A-CDB3-6F7E7AD8D157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2514601"/>
              <a:ext cx="1828800" cy="1476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cursos" xr10:uid="{D4C6BDC8-EBCA-4D11-989D-187C45DD3AA6}" sourceName="Participante">
  <extLst>
    <x:ext xmlns:x15="http://schemas.microsoft.com/office/spreadsheetml/2010/11/main" uri="{2F2917AC-EB37-4324-AD4E-5DD8C200BD13}">
      <x15:tableSlicerCache tableId="3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ituação" xr10:uid="{96230B7B-FC75-4899-ABBA-F7865A8ED897}" sourceName="Situação">
  <extLst>
    <x:ext xmlns:x15="http://schemas.microsoft.com/office/spreadsheetml/2010/11/main" uri="{2F2917AC-EB37-4324-AD4E-5DD8C200BD13}">
      <x15:tableSlicerCache tableId="3" column="1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jeto" xr10:uid="{6C33217E-C84B-455C-8336-9EC79C63E834}" sourceName="Projeto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cursos" xr10:uid="{6AD6EE33-D800-4514-95C0-E39ADA66B1A4}" cache="SegmentaçãodeDados_Recursos" caption="Participante" style="SlicerStyleLight3" lockedPosition="1" rowHeight="241300"/>
  <slicer name="Situação" xr10:uid="{67639BA8-BCB4-4CB8-9CA6-8A3A54D8DC5A}" cache="SegmentaçãodeDados_Situação" caption="Situação" style="SlicerStyleLight3" lockedPosition="1" rowHeight="241300"/>
  <slicer name="Projeto" xr10:uid="{A4F1C89D-CD1B-48B0-9804-CCCA38A945C7}" cache="SegmentaçãodeDados_Projeto" caption="Projeto" style="SlicerStyleLight3" lockedPosition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65363-FA27-4D4F-8D4D-6354C3A93C52}" name="tProjetos" displayName="tProjetos" ref="B5:D9" totalsRowShown="0" headerRowDxfId="61" dataDxfId="60">
  <autoFilter ref="B5:D9" xr:uid="{5A265363-FA27-4D4F-8D4D-6354C3A93C52}"/>
  <tableColumns count="3">
    <tableColumn id="1" xr3:uid="{021400B2-211A-46D0-8DBE-341D5CFEE9DC}" name="Seq" dataDxfId="59">
      <calculatedColumnFormula>ROW()-ROW(tProjetos[[#Headers],[Seq]])</calculatedColumnFormula>
    </tableColumn>
    <tableColumn id="2" xr3:uid="{7C1A2184-4EF4-44A6-A3A0-88A55628310C}" name="Projeto" dataDxfId="58"/>
    <tableColumn id="3" xr3:uid="{24B4C400-AC89-4EBE-AA96-288CBFEF1112}" name="Responsável" dataDxfId="5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131A26-EA45-4008-80C7-025612FED894}" name="tRecursos" displayName="tRecursos" ref="B5:E9" totalsRowShown="0" headerRowDxfId="63" dataDxfId="62">
  <autoFilter ref="B5:E9" xr:uid="{08131A26-EA45-4008-80C7-025612FED894}"/>
  <tableColumns count="4">
    <tableColumn id="1" xr3:uid="{B2A40B99-E9BB-4D87-A069-EB86680CF43C}" name="ID" dataDxfId="3">
      <calculatedColumnFormula>ROW()-ROW(tRecursos[[#Headers],[ID]])</calculatedColumnFormula>
    </tableColumn>
    <tableColumn id="2" xr3:uid="{8C81E755-E305-4185-AD41-28455EDC9EAB}" name="Participante" dataDxfId="2"/>
    <tableColumn id="6" xr3:uid="{575AFE6B-39FB-411D-B2BC-61F9D38D5E40}" name="Função" dataDxfId="1"/>
    <tableColumn id="3" xr3:uid="{B2D090B5-3B22-48F1-B5E5-AEA8C4776E8C}" name="Qtd  Peojetos" dataDxfId="0">
      <calculatedColumnFormula>COUNTIF(tProjetos[Responsável],tRecursos[[#This Row],[Participante]])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9A3F54-BFE3-42BD-9467-A86CEE2643D7}" name="tAtividades" displayName="tAtividades" ref="B6:N11" totalsRowShown="0" headerRowDxfId="56" dataDxfId="55" headerRowBorderDxfId="53" tableBorderDxfId="54" totalsRowBorderDxfId="52">
  <autoFilter ref="B6:N11" xr:uid="{109A3F54-BFE3-42BD-9467-A86CEE2643D7}"/>
  <tableColumns count="13">
    <tableColumn id="1" xr3:uid="{BC15D34C-2586-4D49-8C38-A80E4B7BF99D}" name="Seq" dataDxfId="51">
      <calculatedColumnFormula>ROW()-ROW(tAtividades[[#Headers],[Seq]])</calculatedColumnFormula>
    </tableColumn>
    <tableColumn id="2" xr3:uid="{CD095DDF-FCCD-45DE-877B-29C61452A637}" name="Projeto" dataDxfId="50"/>
    <tableColumn id="3" xr3:uid="{F65F76AE-36F8-4DF6-B9CA-D7F112613276}" name="Atividade" dataDxfId="49"/>
    <tableColumn id="4" xr3:uid="{1239CAE0-9B57-4D75-9815-CFC5734748FD}" name="Participante" dataDxfId="48"/>
    <tableColumn id="5" xr3:uid="{B26A85A2-3FE2-4178-B9C5-53EDA74ABA7A}" name="Prev. Início" dataDxfId="47"/>
    <tableColumn id="6" xr3:uid="{9471F7DE-C2FF-4229-A0B9-88020C9D263B}" name="Prev. Conclusão" dataDxfId="46"/>
    <tableColumn id="7" xr3:uid="{E39C5A13-A15C-4A90-AFFF-885DA778F0A0}" name="Prev. Horas" dataDxfId="45"/>
    <tableColumn id="8" xr3:uid="{0221FB53-553A-417C-BC2B-EABE8C1486EC}" name="Data Início" dataDxfId="44"/>
    <tableColumn id="9" xr3:uid="{972F2F72-626C-4D64-9F9A-D33DFE55F0DE}" name="Data Conclusão" dataDxfId="43"/>
    <tableColumn id="10" xr3:uid="{4781D6CD-008A-4536-B4BF-99D0CB08A554}" name="Planejado" dataDxfId="42" dataCellStyle="Porcentagem"/>
    <tableColumn id="11" xr3:uid="{3ED466CB-1C39-4423-B130-F3444940420B}" name="Realizado" dataDxfId="41"/>
    <tableColumn id="12" xr3:uid="{71C0D68A-900E-4BCD-B2FD-427F1DB309F4}" name="Horas" dataDxfId="40"/>
    <tableColumn id="13" xr3:uid="{2C5F31DD-23CD-4A34-B59A-8BDF801AB911}" name="Situação" dataDxfId="39">
      <calculatedColumnFormula array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5769-0B75-43C7-8127-636C78BA3587}">
  <dimension ref="A1:E12"/>
  <sheetViews>
    <sheetView showGridLines="0" workbookViewId="0">
      <selection activeCell="D9" sqref="D9"/>
    </sheetView>
  </sheetViews>
  <sheetFormatPr defaultRowHeight="15" x14ac:dyDescent="0.25"/>
  <cols>
    <col min="1" max="1" width="24.85546875" customWidth="1"/>
    <col min="2" max="2" width="23.7109375" customWidth="1"/>
    <col min="3" max="3" width="39.42578125" customWidth="1"/>
    <col min="4" max="4" width="18.5703125" bestFit="1" customWidth="1"/>
    <col min="5" max="5" width="18.85546875" bestFit="1" customWidth="1"/>
    <col min="6" max="6" width="15.5703125" bestFit="1" customWidth="1"/>
    <col min="7" max="7" width="11.7109375" bestFit="1" customWidth="1"/>
  </cols>
  <sheetData>
    <row r="1" spans="1:5" s="16" customFormat="1" ht="38.25" customHeight="1" x14ac:dyDescent="0.25">
      <c r="B1" s="18" t="s">
        <v>18</v>
      </c>
    </row>
    <row r="5" spans="1:5" s="1" customFormat="1" ht="20.25" customHeight="1" x14ac:dyDescent="0.25">
      <c r="A5"/>
      <c r="B5" s="6" t="s">
        <v>0</v>
      </c>
      <c r="C5" s="6" t="s">
        <v>1</v>
      </c>
      <c r="D5" s="6" t="s">
        <v>2</v>
      </c>
      <c r="E5"/>
    </row>
    <row r="6" spans="1:5" s="1" customFormat="1" ht="20.25" customHeight="1" x14ac:dyDescent="0.25">
      <c r="A6"/>
      <c r="B6" s="2">
        <f>ROW()-ROW(tProjetos[[#Headers],[Seq]])</f>
        <v>1</v>
      </c>
      <c r="C6" s="3" t="s">
        <v>29</v>
      </c>
      <c r="D6" s="3" t="s">
        <v>27</v>
      </c>
      <c r="E6"/>
    </row>
    <row r="7" spans="1:5" s="1" customFormat="1" ht="20.25" customHeight="1" x14ac:dyDescent="0.25">
      <c r="A7"/>
      <c r="B7" s="2">
        <f>ROW()-ROW(tProjetos[[#Headers],[Seq]])</f>
        <v>2</v>
      </c>
      <c r="C7" s="3" t="s">
        <v>30</v>
      </c>
      <c r="D7" s="3" t="s">
        <v>28</v>
      </c>
      <c r="E7"/>
    </row>
    <row r="8" spans="1:5" s="1" customFormat="1" ht="20.25" customHeight="1" x14ac:dyDescent="0.25">
      <c r="A8"/>
      <c r="B8" s="21">
        <f>ROW()-ROW(tProjetos[[#Headers],[Seq]])</f>
        <v>3</v>
      </c>
      <c r="C8" s="22" t="s">
        <v>31</v>
      </c>
      <c r="D8" s="22" t="s">
        <v>26</v>
      </c>
      <c r="E8"/>
    </row>
    <row r="9" spans="1:5" s="1" customFormat="1" ht="20.25" customHeight="1" x14ac:dyDescent="0.25">
      <c r="A9"/>
      <c r="B9" s="21">
        <f>ROW()-ROW(tProjetos[[#Headers],[Seq]])</f>
        <v>4</v>
      </c>
      <c r="C9" s="22" t="s">
        <v>34</v>
      </c>
      <c r="D9" s="22" t="s">
        <v>28</v>
      </c>
    </row>
    <row r="10" spans="1:5" s="1" customFormat="1" ht="20.25" customHeight="1" x14ac:dyDescent="0.25">
      <c r="A10"/>
      <c r="B10"/>
      <c r="C10"/>
      <c r="D10"/>
    </row>
    <row r="11" spans="1:5" s="1" customFormat="1" ht="20.25" customHeight="1" x14ac:dyDescent="0.25">
      <c r="B11"/>
      <c r="C11"/>
      <c r="D11"/>
    </row>
    <row r="12" spans="1:5" s="1" customFormat="1" ht="20.25" customHeight="1" x14ac:dyDescent="0.25">
      <c r="B12"/>
      <c r="C12"/>
      <c r="D12"/>
    </row>
  </sheetData>
  <conditionalFormatting sqref="B5:D5">
    <cfRule type="cellIs" dxfId="14" priority="1" operator="notEqual">
      <formula>""</formula>
    </cfRule>
  </conditionalFormatting>
  <dataValidations count="1">
    <dataValidation type="list" allowBlank="1" showInputMessage="1" showErrorMessage="1" sqref="D6:D9" xr:uid="{BEB487BE-025D-47DF-8C00-2A2D574DF1CA}">
      <formula1>lRecursos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FEA-88C3-46C0-903D-D6F462D960C4}">
  <dimension ref="A1:G11"/>
  <sheetViews>
    <sheetView showGridLines="0" workbookViewId="0">
      <selection activeCell="B11" sqref="B11"/>
    </sheetView>
  </sheetViews>
  <sheetFormatPr defaultRowHeight="15" x14ac:dyDescent="0.25"/>
  <cols>
    <col min="1" max="1" width="26.42578125" customWidth="1"/>
    <col min="2" max="2" width="30.7109375" customWidth="1"/>
    <col min="3" max="3" width="39.42578125" customWidth="1"/>
    <col min="4" max="4" width="39.42578125" style="19" customWidth="1"/>
    <col min="5" max="5" width="29.5703125" style="25" customWidth="1"/>
    <col min="6" max="6" width="13.42578125" bestFit="1" customWidth="1"/>
    <col min="7" max="7" width="18.85546875" bestFit="1" customWidth="1"/>
    <col min="8" max="8" width="15.5703125" bestFit="1" customWidth="1"/>
    <col min="9" max="9" width="11.7109375" bestFit="1" customWidth="1"/>
  </cols>
  <sheetData>
    <row r="1" spans="1:7" s="16" customFormat="1" ht="38.25" customHeight="1" x14ac:dyDescent="0.25">
      <c r="B1" s="18" t="s">
        <v>20</v>
      </c>
      <c r="D1" s="17"/>
      <c r="E1" s="23"/>
    </row>
    <row r="5" spans="1:7" s="1" customFormat="1" ht="20.25" customHeight="1" x14ac:dyDescent="0.25">
      <c r="A5"/>
      <c r="B5" s="6" t="s">
        <v>25</v>
      </c>
      <c r="C5" s="6" t="s">
        <v>33</v>
      </c>
      <c r="D5" s="6" t="s">
        <v>21</v>
      </c>
      <c r="E5" s="24" t="s">
        <v>32</v>
      </c>
      <c r="F5" s="6"/>
      <c r="G5"/>
    </row>
    <row r="6" spans="1:7" s="1" customFormat="1" ht="20.25" customHeight="1" x14ac:dyDescent="0.25">
      <c r="A6"/>
      <c r="B6" s="26">
        <f>ROW()-ROW(tRecursos[[#Headers],[ID]])</f>
        <v>1</v>
      </c>
      <c r="C6" s="27" t="s">
        <v>27</v>
      </c>
      <c r="D6" s="26" t="s">
        <v>22</v>
      </c>
      <c r="E6" s="28">
        <f>COUNTIF(tProjetos[Responsável],tRecursos[[#This Row],[Participante]])</f>
        <v>1</v>
      </c>
      <c r="F6" s="10"/>
      <c r="G6"/>
    </row>
    <row r="7" spans="1:7" s="1" customFormat="1" ht="20.25" customHeight="1" x14ac:dyDescent="0.25">
      <c r="A7"/>
      <c r="B7" s="26">
        <f>ROW()-ROW(tRecursos[[#Headers],[ID]])</f>
        <v>2</v>
      </c>
      <c r="C7" s="27" t="s">
        <v>28</v>
      </c>
      <c r="D7" s="26" t="s">
        <v>23</v>
      </c>
      <c r="E7" s="28">
        <f>COUNTIF(tProjetos[Responsável],tRecursos[[#This Row],[Participante]])</f>
        <v>2</v>
      </c>
      <c r="F7" s="10"/>
      <c r="G7"/>
    </row>
    <row r="8" spans="1:7" s="1" customFormat="1" ht="20.25" customHeight="1" x14ac:dyDescent="0.25">
      <c r="A8"/>
      <c r="B8" s="26">
        <f>ROW()-ROW(tRecursos[[#Headers],[ID]])</f>
        <v>3</v>
      </c>
      <c r="C8" s="27" t="s">
        <v>26</v>
      </c>
      <c r="D8" s="26" t="s">
        <v>24</v>
      </c>
      <c r="E8" s="28">
        <f>COUNTIF(tProjetos[Responsável],tRecursos[[#This Row],[Participante]])</f>
        <v>1</v>
      </c>
      <c r="F8" s="10"/>
      <c r="G8"/>
    </row>
    <row r="9" spans="1:7" x14ac:dyDescent="0.25">
      <c r="B9" s="26">
        <f>ROW()-ROW(tRecursos[[#Headers],[ID]])</f>
        <v>4</v>
      </c>
      <c r="C9" s="27" t="s">
        <v>35</v>
      </c>
      <c r="D9" s="26" t="s">
        <v>36</v>
      </c>
      <c r="E9" s="29">
        <f>COUNTIF(tProjetos[Responsável],tRecursos[[#This Row],[Participante]])</f>
        <v>0</v>
      </c>
    </row>
    <row r="11" spans="1:7" x14ac:dyDescent="0.25">
      <c r="B11" t="s">
        <v>37</v>
      </c>
    </row>
  </sheetData>
  <conditionalFormatting sqref="F5">
    <cfRule type="cellIs" dxfId="13" priority="2" operator="notEqual">
      <formula>""</formula>
    </cfRule>
  </conditionalFormatting>
  <conditionalFormatting sqref="B5:E5">
    <cfRule type="cellIs" dxfId="12" priority="1" operator="notEqual">
      <formula>""</formula>
    </cfRule>
  </conditionalFormatting>
  <dataValidations count="1">
    <dataValidation type="list" allowBlank="1" showInputMessage="1" showErrorMessage="1" sqref="C6:C9" xr:uid="{452DE3C0-4517-46D1-AFCA-DC9F148CC395}">
      <formula1>lRecursos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3AA2-7993-4F7F-ADEA-7EBFA4D79735}">
  <dimension ref="A1:AZ26"/>
  <sheetViews>
    <sheetView showGridLines="0" tabSelected="1" topLeftCell="A2" zoomScale="63" workbookViewId="0">
      <selection activeCell="C20" sqref="C20"/>
    </sheetView>
  </sheetViews>
  <sheetFormatPr defaultRowHeight="15" x14ac:dyDescent="0.25"/>
  <cols>
    <col min="1" max="1" width="30.7109375" customWidth="1"/>
    <col min="2" max="2" width="26.7109375" customWidth="1"/>
    <col min="3" max="3" width="25.42578125" customWidth="1"/>
    <col min="4" max="4" width="34.42578125" customWidth="1"/>
    <col min="5" max="5" width="14.5703125" bestFit="1" customWidth="1"/>
    <col min="6" max="6" width="15.42578125" bestFit="1" customWidth="1"/>
    <col min="7" max="7" width="19.7109375" bestFit="1" customWidth="1"/>
    <col min="8" max="8" width="15.5703125" bestFit="1" customWidth="1"/>
    <col min="9" max="9" width="14.85546875" bestFit="1" customWidth="1"/>
    <col min="10" max="10" width="19.140625" bestFit="1" customWidth="1"/>
    <col min="11" max="11" width="14.42578125" bestFit="1" customWidth="1"/>
    <col min="12" max="12" width="14.140625" bestFit="1" customWidth="1"/>
    <col min="13" max="13" width="10.5703125" bestFit="1" customWidth="1"/>
    <col min="14" max="14" width="14.42578125" bestFit="1" customWidth="1"/>
  </cols>
  <sheetData>
    <row r="1" spans="1:52" s="16" customFormat="1" ht="38.25" customHeight="1" x14ac:dyDescent="0.25">
      <c r="A1" s="18"/>
      <c r="B1" s="18" t="s">
        <v>19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</row>
    <row r="3" spans="1:5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5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52" s="1" customFormat="1" ht="20.25" customHeight="1" x14ac:dyDescent="0.25">
      <c r="B6" s="7" t="s">
        <v>0</v>
      </c>
      <c r="C6" s="8" t="s">
        <v>1</v>
      </c>
      <c r="D6" s="8" t="s">
        <v>3</v>
      </c>
      <c r="E6" s="8" t="s">
        <v>33</v>
      </c>
      <c r="F6" s="8" t="s">
        <v>13</v>
      </c>
      <c r="G6" s="8" t="s">
        <v>11</v>
      </c>
      <c r="H6" s="8" t="s">
        <v>12</v>
      </c>
      <c r="I6" s="8" t="s">
        <v>10</v>
      </c>
      <c r="J6" s="8" t="s">
        <v>14</v>
      </c>
      <c r="K6" s="8" t="s">
        <v>16</v>
      </c>
      <c r="L6" s="8" t="s">
        <v>17</v>
      </c>
      <c r="M6" s="8" t="s">
        <v>9</v>
      </c>
      <c r="N6" s="9" t="s">
        <v>15</v>
      </c>
    </row>
    <row r="7" spans="1:52" s="1" customFormat="1" ht="20.25" customHeight="1" x14ac:dyDescent="0.25">
      <c r="B7" s="10">
        <f>ROW()-ROW(tAtividades[[#Headers],[Seq]])</f>
        <v>1</v>
      </c>
      <c r="C7" s="3" t="s">
        <v>30</v>
      </c>
      <c r="D7" s="3" t="s">
        <v>4</v>
      </c>
      <c r="E7" s="2" t="s">
        <v>26</v>
      </c>
      <c r="F7" s="12">
        <v>44805</v>
      </c>
      <c r="G7" s="12">
        <v>44809</v>
      </c>
      <c r="H7" s="13">
        <v>0.41666666666666669</v>
      </c>
      <c r="I7" s="12">
        <v>44805</v>
      </c>
      <c r="J7" s="12">
        <v>44809</v>
      </c>
      <c r="K7" s="15">
        <v>1</v>
      </c>
      <c r="L7" s="14">
        <v>1</v>
      </c>
      <c r="M7" s="13">
        <v>0.45833333333333331</v>
      </c>
      <c r="N7" s="11" t="str" cm="1">
        <f t="array" aca="1" ref="N7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Concluído</v>
      </c>
    </row>
    <row r="8" spans="1:52" s="1" customFormat="1" ht="20.25" customHeight="1" x14ac:dyDescent="0.25">
      <c r="B8" s="10">
        <f>ROW()-ROW(tAtividades[[#Headers],[Seq]])</f>
        <v>2</v>
      </c>
      <c r="C8" s="3" t="s">
        <v>30</v>
      </c>
      <c r="D8" s="3" t="s">
        <v>5</v>
      </c>
      <c r="E8" s="2" t="s">
        <v>28</v>
      </c>
      <c r="F8" s="12">
        <v>44806</v>
      </c>
      <c r="G8" s="12">
        <v>44815</v>
      </c>
      <c r="H8" s="13">
        <v>0.625</v>
      </c>
      <c r="I8" s="12">
        <v>44806</v>
      </c>
      <c r="J8" s="12">
        <v>44814</v>
      </c>
      <c r="K8" s="15">
        <v>1</v>
      </c>
      <c r="L8" s="14">
        <v>1</v>
      </c>
      <c r="M8" s="13">
        <v>0.52083333333333337</v>
      </c>
      <c r="N8" s="11" t="str" cm="1">
        <f t="array" aca="1" ref="N8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Concluído</v>
      </c>
    </row>
    <row r="9" spans="1:52" s="1" customFormat="1" ht="20.25" customHeight="1" x14ac:dyDescent="0.25">
      <c r="B9" s="10">
        <f>ROW()-ROW(tAtividades[[#Headers],[Seq]])</f>
        <v>3</v>
      </c>
      <c r="C9" s="3" t="s">
        <v>31</v>
      </c>
      <c r="D9" s="3" t="s">
        <v>6</v>
      </c>
      <c r="E9" s="2" t="s">
        <v>27</v>
      </c>
      <c r="F9" s="12">
        <v>44807</v>
      </c>
      <c r="G9" s="12">
        <v>44818</v>
      </c>
      <c r="H9" s="13">
        <v>0.83333333333333337</v>
      </c>
      <c r="I9" s="12">
        <v>44808</v>
      </c>
      <c r="J9" s="12">
        <v>44819</v>
      </c>
      <c r="K9" s="15">
        <v>1</v>
      </c>
      <c r="L9" s="14">
        <v>1</v>
      </c>
      <c r="M9" s="13">
        <v>0.91666666666666663</v>
      </c>
      <c r="N9" s="11" t="str" cm="1">
        <f t="array" aca="1" ref="N9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Concluído</v>
      </c>
    </row>
    <row r="10" spans="1:52" s="1" customFormat="1" ht="20.25" customHeight="1" x14ac:dyDescent="0.25">
      <c r="B10" s="10">
        <f>ROW()-ROW(tAtividades[[#Headers],[Seq]])</f>
        <v>4</v>
      </c>
      <c r="C10" s="3" t="s">
        <v>29</v>
      </c>
      <c r="D10" s="3" t="s">
        <v>7</v>
      </c>
      <c r="E10" s="2" t="s">
        <v>27</v>
      </c>
      <c r="F10" s="12">
        <v>44808</v>
      </c>
      <c r="G10" s="12">
        <v>44829</v>
      </c>
      <c r="H10" s="13">
        <v>0.5</v>
      </c>
      <c r="I10" s="12">
        <v>44809</v>
      </c>
      <c r="J10" s="12"/>
      <c r="K10" s="15">
        <v>0.90476190476190499</v>
      </c>
      <c r="L10" s="14">
        <v>0.7</v>
      </c>
      <c r="M10" s="13">
        <v>0.41666666666666669</v>
      </c>
      <c r="N10" s="11" t="str" cm="1">
        <f t="array" aca="1" ref="N10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Atrasada</v>
      </c>
    </row>
    <row r="11" spans="1:52" s="1" customFormat="1" ht="20.25" customHeight="1" x14ac:dyDescent="0.25">
      <c r="B11" s="10">
        <f>ROW()-ROW(tAtividades[[#Headers],[Seq]])</f>
        <v>5</v>
      </c>
      <c r="C11" s="3" t="s">
        <v>29</v>
      </c>
      <c r="D11" s="3" t="s">
        <v>8</v>
      </c>
      <c r="E11" s="2" t="s">
        <v>28</v>
      </c>
      <c r="F11" s="12">
        <v>45114</v>
      </c>
      <c r="G11" s="12">
        <v>45163</v>
      </c>
      <c r="H11" s="13">
        <v>0.54166666666666663</v>
      </c>
      <c r="I11" s="12">
        <v>45115</v>
      </c>
      <c r="J11" s="12"/>
      <c r="K11" s="15">
        <v>1</v>
      </c>
      <c r="L11" s="14">
        <v>0.85</v>
      </c>
      <c r="M11" s="13">
        <v>0.375</v>
      </c>
      <c r="N11" s="11" t="str" cm="1">
        <f t="array" aca="1" ref="N11" ca="1">_xlfn.IFS(AND(TODAY()&gt;tAtividades[[#This Row],[Prev. Conclusão]],tAtividades[[#This Row],[Data Conclusão]]=0),"Atrasada",
           tAtividades[[#This Row],[Data Conclusão]]&gt;0,"Concluído",
          tAtividades[[#This Row],[Data Início]]&gt;0,"Em andamento",
          tAtividades[[#This Row],[Data Início]]=0,"Pendente")</f>
        <v>Em andamento</v>
      </c>
    </row>
    <row r="12" spans="1:52" s="1" customFormat="1" ht="20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52" s="1" customFormat="1" ht="20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20" spans="3:12" x14ac:dyDescent="0.25">
      <c r="C20" s="30"/>
      <c r="K20" s="5"/>
      <c r="L20" s="5"/>
    </row>
    <row r="23" spans="3:12" x14ac:dyDescent="0.25">
      <c r="H23" s="4"/>
    </row>
    <row r="24" spans="3:12" x14ac:dyDescent="0.25">
      <c r="H24" s="4"/>
    </row>
    <row r="26" spans="3:12" x14ac:dyDescent="0.25">
      <c r="H26" s="4"/>
    </row>
  </sheetData>
  <phoneticPr fontId="2" type="noConversion"/>
  <conditionalFormatting sqref="B3:N3">
    <cfRule type="cellIs" dxfId="11" priority="12" operator="notEqual">
      <formula>""</formula>
    </cfRule>
  </conditionalFormatting>
  <conditionalFormatting sqref="E6">
    <cfRule type="cellIs" dxfId="10" priority="9" operator="notEqual">
      <formula>""</formula>
    </cfRule>
  </conditionalFormatting>
  <conditionalFormatting sqref="B6:D6">
    <cfRule type="cellIs" dxfId="9" priority="8" operator="notEqual">
      <formula>""</formula>
    </cfRule>
  </conditionalFormatting>
  <conditionalFormatting sqref="F6:N6">
    <cfRule type="cellIs" dxfId="8" priority="7" operator="notEqual">
      <formula>""</formula>
    </cfRule>
  </conditionalFormatting>
  <conditionalFormatting sqref="B7:N9 B11:N11">
    <cfRule type="expression" dxfId="7" priority="4">
      <formula>$N7="Atrasada"</formula>
    </cfRule>
  </conditionalFormatting>
  <conditionalFormatting sqref="B6:N9 B11:N11">
    <cfRule type="containsText" dxfId="6" priority="3" operator="containsText" text="Concluído">
      <formula>NOT(ISERROR(SEARCH("Concluído",B6)))</formula>
    </cfRule>
  </conditionalFormatting>
  <conditionalFormatting sqref="B7:N11">
    <cfRule type="containsText" dxfId="5" priority="1" operator="containsText" text="Em Andamento">
      <formula>NOT(ISERROR(SEARCH("Em Andamento",B7)))</formula>
    </cfRule>
    <cfRule type="containsText" dxfId="4" priority="2" operator="containsText" text="Atrasada">
      <formula>NOT(ISERROR(SEARCH("Atrasada",B7)))</formula>
    </cfRule>
  </conditionalFormatting>
  <dataValidations count="2">
    <dataValidation type="list" allowBlank="1" showInputMessage="1" showErrorMessage="1" sqref="C7:C9 C10:C11" xr:uid="{AB2886A4-4D47-414A-9D4F-7B495653C765}">
      <formula1>lProjetos</formula1>
    </dataValidation>
    <dataValidation type="list" allowBlank="1" showInputMessage="1" showErrorMessage="1" sqref="E7:E9 E10:E11" xr:uid="{42D3048A-33E0-4C18-A6F3-E2A63C067FBC}">
      <formula1>lRecursos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Projetos</vt:lpstr>
      <vt:lpstr>Participantes</vt:lpstr>
      <vt:lpstr>Atividades</vt:lpstr>
      <vt:lpstr>lProjetos</vt:lpstr>
      <vt:lpstr>lRecursos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Rieper</dc:creator>
  <cp:keywords>Guia do Excel</cp:keywords>
  <cp:lastModifiedBy>ferna</cp:lastModifiedBy>
  <dcterms:created xsi:type="dcterms:W3CDTF">2022-09-22T13:09:51Z</dcterms:created>
  <dcterms:modified xsi:type="dcterms:W3CDTF">2023-07-12T00:39:00Z</dcterms:modified>
</cp:coreProperties>
</file>