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Ejercicios\"/>
    </mc:Choice>
  </mc:AlternateContent>
  <bookViews>
    <workbookView xWindow="0" yWindow="0" windowWidth="20520" windowHeight="9465" xr2:uid="{00000000-000D-0000-FFFF-FFFF00000000}"/>
  </bookViews>
  <sheets>
    <sheet name="Inversión" sheetId="4" r:id="rId1"/>
    <sheet name="Sumas maximos promedios" sheetId="1" r:id="rId2"/>
    <sheet name="Funciones 2" sheetId="2" r:id="rId3"/>
    <sheet name="Calificaciones ponderada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Q22" i="1"/>
  <c r="B26" i="1"/>
  <c r="H7" i="4"/>
  <c r="D21" i="3" l="1"/>
  <c r="D20" i="3"/>
  <c r="E14" i="3"/>
  <c r="E15" i="3"/>
  <c r="E16" i="3"/>
  <c r="E17" i="3"/>
  <c r="E13" i="3"/>
  <c r="C28" i="2"/>
  <c r="D28" i="2"/>
  <c r="E28" i="2"/>
  <c r="B28" i="2"/>
  <c r="C27" i="2"/>
  <c r="D27" i="2"/>
  <c r="E27" i="2"/>
  <c r="B24" i="2"/>
  <c r="B23" i="2"/>
  <c r="B22" i="2"/>
  <c r="B18" i="2"/>
  <c r="B17" i="2"/>
  <c r="B16" i="2"/>
  <c r="B15" i="2"/>
  <c r="R22" i="1"/>
  <c r="P24" i="1"/>
  <c r="P23" i="1"/>
  <c r="P22" i="1"/>
  <c r="O22" i="1"/>
  <c r="N22" i="1"/>
  <c r="R10" i="1"/>
  <c r="R11" i="1"/>
  <c r="R12" i="1"/>
  <c r="R13" i="1"/>
  <c r="R14" i="1"/>
  <c r="R15" i="1"/>
  <c r="R16" i="1"/>
  <c r="R17" i="1"/>
  <c r="R18" i="1"/>
  <c r="Q10" i="1"/>
  <c r="Q11" i="1"/>
  <c r="Q12" i="1"/>
  <c r="Q13" i="1"/>
  <c r="Q14" i="1"/>
  <c r="Q15" i="1"/>
  <c r="Q16" i="1"/>
  <c r="Q17" i="1"/>
  <c r="Q18" i="1"/>
  <c r="P10" i="1"/>
  <c r="P11" i="1"/>
  <c r="P12" i="1"/>
  <c r="P13" i="1"/>
  <c r="P14" i="1"/>
  <c r="P15" i="1"/>
  <c r="P16" i="1"/>
  <c r="P17" i="1"/>
  <c r="P18" i="1"/>
  <c r="O10" i="1"/>
  <c r="O11" i="1"/>
  <c r="O12" i="1"/>
  <c r="O13" i="1"/>
  <c r="O14" i="1"/>
  <c r="O15" i="1"/>
  <c r="O16" i="1"/>
  <c r="O17" i="1"/>
  <c r="O18" i="1"/>
  <c r="N10" i="1"/>
  <c r="N11" i="1"/>
  <c r="N12" i="1"/>
  <c r="N13" i="1"/>
  <c r="N14" i="1"/>
  <c r="N15" i="1"/>
  <c r="N16" i="1"/>
  <c r="N17" i="1"/>
  <c r="N18" i="1"/>
  <c r="R9" i="1"/>
  <c r="Q9" i="1"/>
  <c r="P9" i="1"/>
  <c r="O9" i="1"/>
  <c r="N9" i="1"/>
  <c r="C27" i="1"/>
  <c r="D27" i="1"/>
  <c r="E27" i="1"/>
  <c r="F27" i="1"/>
  <c r="G27" i="1"/>
  <c r="H27" i="1"/>
  <c r="I27" i="1"/>
  <c r="J27" i="1"/>
  <c r="K27" i="1"/>
  <c r="L27" i="1"/>
  <c r="M27" i="1"/>
  <c r="C26" i="1"/>
  <c r="D26" i="1"/>
  <c r="E26" i="1"/>
  <c r="F26" i="1"/>
  <c r="G26" i="1"/>
  <c r="H26" i="1"/>
  <c r="I26" i="1"/>
  <c r="J26" i="1"/>
  <c r="K26" i="1"/>
  <c r="L26" i="1"/>
  <c r="M26" i="1"/>
  <c r="C25" i="1"/>
  <c r="D25" i="1"/>
  <c r="E25" i="1"/>
  <c r="F25" i="1"/>
  <c r="G25" i="1"/>
  <c r="H25" i="1"/>
  <c r="I25" i="1"/>
  <c r="J25" i="1"/>
  <c r="K25" i="1"/>
  <c r="L25" i="1"/>
  <c r="M25" i="1"/>
  <c r="C24" i="1"/>
  <c r="D24" i="1"/>
  <c r="E24" i="1"/>
  <c r="F24" i="1"/>
  <c r="G24" i="1"/>
  <c r="H24" i="1"/>
  <c r="I24" i="1"/>
  <c r="J24" i="1"/>
  <c r="K24" i="1"/>
  <c r="L24" i="1"/>
  <c r="M24" i="1"/>
  <c r="C23" i="1"/>
  <c r="D23" i="1"/>
  <c r="E23" i="1"/>
  <c r="F23" i="1"/>
  <c r="G23" i="1"/>
  <c r="H23" i="1"/>
  <c r="I23" i="1"/>
  <c r="J23" i="1"/>
  <c r="K23" i="1"/>
  <c r="L23" i="1"/>
  <c r="M23" i="1"/>
  <c r="M22" i="1"/>
  <c r="C22" i="1"/>
  <c r="D22" i="1"/>
  <c r="E22" i="1"/>
  <c r="F22" i="1"/>
  <c r="G22" i="1"/>
  <c r="H22" i="1"/>
  <c r="I22" i="1"/>
  <c r="J22" i="1"/>
  <c r="K22" i="1"/>
  <c r="L22" i="1"/>
  <c r="C21" i="1"/>
  <c r="D21" i="1"/>
  <c r="E21" i="1"/>
  <c r="F21" i="1"/>
  <c r="G21" i="1"/>
  <c r="H21" i="1"/>
  <c r="I21" i="1"/>
  <c r="J21" i="1"/>
  <c r="K21" i="1"/>
  <c r="L21" i="1"/>
  <c r="M21" i="1"/>
  <c r="B27" i="1"/>
  <c r="B25" i="1"/>
  <c r="B24" i="1"/>
  <c r="B23" i="1"/>
  <c r="B22" i="1"/>
  <c r="B21" i="1"/>
  <c r="F9" i="4"/>
  <c r="F8" i="4"/>
  <c r="H8" i="4"/>
  <c r="D9" i="4" s="1"/>
  <c r="D8" i="4"/>
  <c r="F7" i="4"/>
  <c r="D7" i="4"/>
  <c r="H9" i="4" l="1"/>
  <c r="D10" i="4" s="1"/>
  <c r="F10" i="4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I4" i="4"/>
  <c r="H10" i="4" l="1"/>
  <c r="D11" i="4" s="1"/>
  <c r="F11" i="4" l="1"/>
  <c r="H11" i="4" s="1"/>
  <c r="D12" i="4" s="1"/>
  <c r="F12" i="4" l="1"/>
  <c r="H12" i="4"/>
  <c r="D13" i="4" s="1"/>
  <c r="F13" i="4" s="1"/>
  <c r="H13" i="4" l="1"/>
  <c r="D14" i="4" s="1"/>
  <c r="F14" i="4" s="1"/>
  <c r="H14" i="4" s="1"/>
  <c r="D15" i="4" s="1"/>
  <c r="F15" i="4" s="1"/>
  <c r="H15" i="4" l="1"/>
  <c r="D16" i="4" s="1"/>
  <c r="F16" i="4" s="1"/>
  <c r="H16" i="4" l="1"/>
  <c r="D17" i="4" s="1"/>
  <c r="F17" i="4" s="1"/>
  <c r="H17" i="4" l="1"/>
  <c r="D18" i="4" s="1"/>
  <c r="F18" i="4" s="1"/>
  <c r="H18" i="4" l="1"/>
</calcChain>
</file>

<file path=xl/sharedStrings.xml><?xml version="1.0" encoding="utf-8"?>
<sst xmlns="http://schemas.openxmlformats.org/spreadsheetml/2006/main" count="73" uniqueCount="62">
  <si>
    <t>Por producto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</si>
  <si>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</si>
  <si>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</si>
  <si>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</si>
  <si>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</si>
  <si>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</si>
  <si>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</si>
  <si>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</si>
  <si>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</si>
  <si>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</si>
  <si>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</si>
  <si>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</si>
  <si>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</si>
  <si>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</si>
  <si>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Mínimo</t>
  </si>
  <si>
    <t>Promedio</t>
  </si>
  <si>
    <t>Suma</t>
  </si>
  <si>
    <t>No. de Datos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</si>
  <si>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</si>
  <si>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</si>
  <si>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</si>
  <si>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</si>
  <si>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</si>
  <si>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</si>
  <si>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</si>
  <si>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</si>
  <si>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</si>
  <si>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</si>
  <si>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Por mes</t>
  </si>
  <si>
    <t>Para todos los datos de la tabla</t>
  </si>
  <si>
    <t>Suma / No. Datos</t>
  </si>
  <si>
    <t>Suma / 10</t>
  </si>
  <si>
    <t>Número</t>
  </si>
  <si>
    <t>Raiz Cuadrada</t>
  </si>
  <si>
    <t>Valor Absoluto</t>
  </si>
  <si>
    <t>Residuo (modulo)</t>
  </si>
  <si>
    <t>Entre</t>
  </si>
  <si>
    <t>Potencia</t>
  </si>
  <si>
    <t>Entero</t>
  </si>
  <si>
    <t>Redondea Impar</t>
  </si>
  <si>
    <t>Redondea Par</t>
  </si>
  <si>
    <t>Redondea</t>
  </si>
  <si>
    <t>Trunca</t>
  </si>
  <si>
    <t>Valor</t>
  </si>
  <si>
    <t>Peso</t>
  </si>
  <si>
    <t>Calificación 1</t>
  </si>
  <si>
    <t>Calificación 2</t>
  </si>
  <si>
    <t>Calificación 3</t>
  </si>
  <si>
    <t>Calificación 4</t>
  </si>
  <si>
    <t>Calificación 5</t>
  </si>
  <si>
    <t>Calificación final</t>
  </si>
  <si>
    <t>Depósito inicial:</t>
  </si>
  <si>
    <t>Depósito mensual:</t>
  </si>
  <si>
    <t>(al final del mes)</t>
  </si>
  <si>
    <t>Tasa de interés anual:</t>
  </si>
  <si>
    <t>Interés mensual:</t>
  </si>
  <si>
    <t>Número de mes</t>
  </si>
  <si>
    <t>Capital al inicio del mes</t>
  </si>
  <si>
    <t>Interés mensual</t>
  </si>
  <si>
    <t>Capital al final del mes</t>
  </si>
  <si>
    <t>&lt;- sin utilizar suma producto</t>
  </si>
  <si>
    <t>&lt;- utilizando suma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</si>
</sst>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00000_);_(* \(#,##0.000000\);_(* &quot;-&quot;??_);_(@_)"/>
    <numFmt numFmtId="165" formatCode="_(* #,##0_);_(* \(#,##0\);_(* &quot;-&quot;??_);_(@_)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name val="Comic Sans MS"/>
      <family val="4"/>
    </font>
    <font>
      <b/>
      <sz val="12"/>
      <name val="Arial"/>
      <family val="2"/>
    </font>
    <font>
      <b/>
      <sz val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 applyFont="0" applyFill="0" applyBorder="0" applyProtection="0"/>
    <xf numFmtId="43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1" fillId="0" borderId="0" xfId="1" applyFont="1" applyBorder="1"/>
    <xf numFmtId="0" fontId="2" fillId="0" borderId="0" xfId="1" applyFont="1" applyBorder="1"/>
    <xf numFmtId="0" fontId="1" fillId="0" borderId="2" xfId="1" applyFont="1" applyBorder="1" applyAlignment="1">
      <alignment wrapText="1"/>
    </xf>
    <xf numFmtId="0" fontId="2" fillId="2" borderId="3" xfId="1" applyFont="1" applyFill="1" applyBorder="1" applyAlignment="1">
      <alignment wrapText="1"/>
    </xf>
    <xf numFmtId="0" fontId="2" fillId="2" borderId="4" xfId="1" applyFont="1" applyFill="1" applyBorder="1" applyAlignment="1">
      <alignment wrapText="1"/>
    </xf>
    <xf numFmtId="0" fontId="1" fillId="0" borderId="0" xfId="1" applyFont="1" applyBorder="1" applyAlignment="1">
      <alignment wrapText="1"/>
    </xf>
    <xf numFmtId="0" fontId="2" fillId="2" borderId="5" xfId="1" applyFont="1" applyFill="1" applyBorder="1" applyAlignment="1">
      <alignment horizontal="left"/>
    </xf>
    <xf numFmtId="0" fontId="1" fillId="3" borderId="0" xfId="1" applyFont="1" applyFill="1" applyBorder="1"/>
    <xf numFmtId="0" fontId="1" fillId="3" borderId="6" xfId="1" applyFont="1" applyFill="1" applyBorder="1"/>
    <xf numFmtId="0" fontId="1" fillId="4" borderId="2" xfId="1" applyFont="1" applyFill="1" applyBorder="1"/>
    <xf numFmtId="0" fontId="2" fillId="2" borderId="7" xfId="1" applyFont="1" applyFill="1" applyBorder="1" applyAlignment="1">
      <alignment horizontal="left"/>
    </xf>
    <xf numFmtId="0" fontId="1" fillId="3" borderId="8" xfId="1" applyFont="1" applyFill="1" applyBorder="1"/>
    <xf numFmtId="0" fontId="1" fillId="3" borderId="9" xfId="1" applyFont="1" applyFill="1" applyBorder="1"/>
    <xf numFmtId="0" fontId="1" fillId="5" borderId="2" xfId="1" applyFont="1" applyFill="1" applyBorder="1"/>
    <xf numFmtId="0" fontId="1" fillId="3" borderId="2" xfId="1" applyFont="1" applyFill="1" applyBorder="1"/>
    <xf numFmtId="0" fontId="1" fillId="5" borderId="10" xfId="1" applyFont="1" applyFill="1" applyBorder="1"/>
    <xf numFmtId="43" fontId="3" fillId="0" borderId="0" xfId="2" applyFont="1" applyBorder="1" applyAlignment="1">
      <alignment horizontal="centerContinuous"/>
    </xf>
    <xf numFmtId="43" fontId="4" fillId="0" borderId="0" xfId="2" applyFont="1" applyBorder="1" applyAlignment="1">
      <alignment horizontal="centerContinuous"/>
    </xf>
    <xf numFmtId="43" fontId="1" fillId="0" borderId="0" xfId="2" applyFont="1" applyBorder="1" applyAlignment="1">
      <alignment horizontal="centerContinuous"/>
    </xf>
    <xf numFmtId="43" fontId="1" fillId="0" borderId="0" xfId="2" applyFont="1" applyBorder="1"/>
    <xf numFmtId="43" fontId="2" fillId="0" borderId="0" xfId="2" applyFont="1" applyBorder="1"/>
    <xf numFmtId="164" fontId="1" fillId="2" borderId="2" xfId="2" applyNumberFormat="1" applyFont="1" applyFill="1" applyBorder="1"/>
    <xf numFmtId="164" fontId="1" fillId="0" borderId="0" xfId="2" applyNumberFormat="1" applyFont="1" applyBorder="1"/>
    <xf numFmtId="164" fontId="1" fillId="6" borderId="11" xfId="2" applyNumberFormat="1" applyFont="1" applyFill="1" applyBorder="1"/>
    <xf numFmtId="43" fontId="1" fillId="0" borderId="0" xfId="2" applyFont="1" applyFill="1" applyBorder="1"/>
    <xf numFmtId="43" fontId="1" fillId="7" borderId="12" xfId="2" applyFont="1" applyFill="1" applyBorder="1"/>
    <xf numFmtId="43" fontId="1" fillId="7" borderId="13" xfId="2" applyFont="1" applyFill="1" applyBorder="1"/>
    <xf numFmtId="43" fontId="1" fillId="7" borderId="14" xfId="2" applyFont="1" applyFill="1" applyBorder="1"/>
    <xf numFmtId="43" fontId="1" fillId="7" borderId="15" xfId="2" applyFont="1" applyFill="1" applyBorder="1"/>
    <xf numFmtId="164" fontId="1" fillId="4" borderId="16" xfId="2" applyNumberFormat="1" applyFont="1" applyFill="1" applyBorder="1"/>
    <xf numFmtId="43" fontId="1" fillId="4" borderId="13" xfId="2" applyFont="1" applyFill="1" applyBorder="1"/>
    <xf numFmtId="43" fontId="1" fillId="4" borderId="17" xfId="2" applyFont="1" applyFill="1" applyBorder="1"/>
    <xf numFmtId="43" fontId="1" fillId="4" borderId="18" xfId="2" applyFont="1" applyFill="1" applyBorder="1"/>
    <xf numFmtId="43" fontId="1" fillId="4" borderId="19" xfId="2" applyFont="1" applyFill="1" applyBorder="1"/>
    <xf numFmtId="43" fontId="1" fillId="4" borderId="15" xfId="2" applyFont="1" applyFill="1" applyBorder="1"/>
    <xf numFmtId="165" fontId="2" fillId="6" borderId="20" xfId="2" applyNumberFormat="1" applyFont="1" applyFill="1" applyBorder="1"/>
    <xf numFmtId="165" fontId="2" fillId="6" borderId="21" xfId="2" applyNumberFormat="1" applyFont="1" applyFill="1" applyBorder="1"/>
    <xf numFmtId="165" fontId="2" fillId="6" borderId="22" xfId="2" applyNumberFormat="1" applyFont="1" applyFill="1" applyBorder="1"/>
    <xf numFmtId="165" fontId="1" fillId="0" borderId="0" xfId="2" applyNumberFormat="1" applyFont="1" applyBorder="1"/>
    <xf numFmtId="43" fontId="1" fillId="7" borderId="23" xfId="2" applyFont="1" applyFill="1" applyBorder="1"/>
    <xf numFmtId="166" fontId="1" fillId="2" borderId="24" xfId="1" applyNumberFormat="1" applyFont="1" applyFill="1" applyBorder="1"/>
    <xf numFmtId="43" fontId="1" fillId="7" borderId="25" xfId="2" applyFont="1" applyFill="1" applyBorder="1"/>
    <xf numFmtId="166" fontId="1" fillId="2" borderId="14" xfId="1" applyNumberFormat="1" applyFont="1" applyFill="1" applyBorder="1"/>
    <xf numFmtId="164" fontId="1" fillId="0" borderId="0" xfId="2" applyNumberFormat="1" applyFont="1" applyFill="1" applyBorder="1"/>
    <xf numFmtId="0" fontId="1" fillId="0" borderId="0" xfId="3"/>
    <xf numFmtId="0" fontId="1" fillId="0" borderId="0" xfId="3" applyAlignment="1">
      <alignment horizontal="center"/>
    </xf>
    <xf numFmtId="0" fontId="2" fillId="6" borderId="11" xfId="3" applyFont="1" applyFill="1" applyBorder="1" applyAlignment="1">
      <alignment horizontal="center"/>
    </xf>
    <xf numFmtId="2" fontId="1" fillId="0" borderId="11" xfId="3" applyNumberFormat="1" applyBorder="1" applyAlignment="1">
      <alignment horizontal="center"/>
    </xf>
    <xf numFmtId="10" fontId="1" fillId="0" borderId="11" xfId="3" applyNumberFormat="1" applyBorder="1" applyAlignment="1">
      <alignment horizontal="center"/>
    </xf>
    <xf numFmtId="0" fontId="2" fillId="6" borderId="11" xfId="3" applyFont="1" applyFill="1" applyBorder="1" applyAlignment="1">
      <alignment horizontal="center" wrapText="1"/>
    </xf>
    <xf numFmtId="0" fontId="2" fillId="0" borderId="0" xfId="3" applyFont="1"/>
    <xf numFmtId="0" fontId="5" fillId="0" borderId="0" xfId="3" applyFont="1"/>
    <xf numFmtId="5" fontId="5" fillId="8" borderId="0" xfId="3" applyNumberFormat="1" applyFont="1" applyFill="1"/>
    <xf numFmtId="10" fontId="5" fillId="8" borderId="0" xfId="3" applyNumberFormat="1" applyFont="1" applyFill="1"/>
    <xf numFmtId="0" fontId="5" fillId="0" borderId="0" xfId="3" applyFont="1" applyAlignment="1">
      <alignment horizontal="justify"/>
    </xf>
    <xf numFmtId="5" fontId="5" fillId="9" borderId="0" xfId="3" applyNumberFormat="1" applyFont="1" applyFill="1"/>
    <xf numFmtId="6" fontId="5" fillId="0" borderId="0" xfId="3" quotePrefix="1" applyNumberFormat="1" applyFont="1"/>
    <xf numFmtId="8" fontId="5" fillId="0" borderId="0" xfId="3" quotePrefix="1" applyNumberFormat="1" applyFont="1"/>
    <xf numFmtId="5" fontId="5" fillId="0" borderId="0" xfId="3" quotePrefix="1" applyNumberFormat="1" applyFont="1"/>
    <xf numFmtId="0" fontId="5" fillId="0" borderId="0" xfId="3" applyFont="1" applyAlignment="1">
      <alignment wrapText="1"/>
    </xf>
    <xf numFmtId="0" fontId="5" fillId="0" borderId="0" xfId="3" applyFont="1" applyAlignment="1">
      <alignment horizontal="center" wrapText="1"/>
    </xf>
  </cellXfs>
  <cellStyles count="4">
    <cellStyle name="Millares" xfId="1" builtinId="3"/>
    <cellStyle name="Millares_BásicoA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0</xdr:row>
      <xdr:rowOff>76199</xdr:rowOff>
    </xdr:from>
    <xdr:to>
      <xdr:col>20</xdr:col>
      <xdr:colOff>114300</xdr:colOff>
      <xdr:row>6</xdr:row>
      <xdr:rowOff>9524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4298" y="76199"/>
          <a:ext cx="11430002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FUNCIONES </a:t>
          </a: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Emplear las funciones: MAX(), MIN() , PROMEDIO(),  SUMA(),  CONTAR().  Utilizar rangos.  Copiar.  </a:t>
          </a:r>
        </a:p>
        <a:p>
          <a:pPr algn="l" rtl="0">
            <a:defRPr sz="1000"/>
          </a:pP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: Barra de fórmulas y selector de funciones, F8 -&gt; Ctrl </a:t>
          </a:r>
        </a:p>
        <a:p>
          <a:pPr algn="l" rtl="0">
            <a:defRPr sz="1000"/>
          </a:pP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Se tienen 10 productos, se desea encontrar el valor máximo, mínimo, el promedio, la suma y la cantidad de datos involucrados por </a:t>
          </a: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mes, producto, y 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en </a:t>
          </a: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todo el año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s-MX" sz="1100" b="0" i="0" u="sng" strike="noStrike" baseline="0">
              <a:solidFill>
                <a:srgbClr val="000000"/>
              </a:solidFill>
              <a:latin typeface="Arial"/>
              <a:cs typeface="Arial"/>
            </a:rPr>
            <a:t>Nota:El promedio se realiza considerando las celdas que contienen un número y no son vacías</a:t>
          </a:r>
          <a:endParaRPr lang="es-MX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352425</xdr:colOff>
      <xdr:row>22</xdr:row>
      <xdr:rowOff>123825</xdr:rowOff>
    </xdr:from>
    <xdr:to>
      <xdr:col>14</xdr:col>
      <xdr:colOff>590550</xdr:colOff>
      <xdr:row>24</xdr:row>
      <xdr:rowOff>123825</xdr:rowOff>
    </xdr:to>
    <xdr:sp macro="" textlink="">
      <xdr:nvSpPr>
        <xdr:cNvPr id="3" name="AutoShape 1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6924675" y="4076700"/>
          <a:ext cx="942975" cy="342900"/>
        </a:xfrm>
        <a:prstGeom prst="wedgeRoundRectCallout">
          <a:avLst>
            <a:gd name="adj1" fmla="val 66162"/>
            <a:gd name="adj2" fmla="val -11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todos los datos grises</a:t>
          </a:r>
        </a:p>
      </xdr:txBody>
    </xdr:sp>
    <xdr:clientData/>
  </xdr:twoCellAnchor>
  <xdr:twoCellAnchor>
    <xdr:from>
      <xdr:col>17</xdr:col>
      <xdr:colOff>0</xdr:colOff>
      <xdr:row>22</xdr:row>
      <xdr:rowOff>66675</xdr:rowOff>
    </xdr:from>
    <xdr:to>
      <xdr:col>19</xdr:col>
      <xdr:colOff>57150</xdr:colOff>
      <xdr:row>24</xdr:row>
      <xdr:rowOff>66675</xdr:rowOff>
    </xdr:to>
    <xdr:sp macro="" textlink="">
      <xdr:nvSpPr>
        <xdr:cNvPr id="4" name="AutoShape 1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9382125" y="4019550"/>
          <a:ext cx="1343025" cy="342900"/>
        </a:xfrm>
        <a:prstGeom prst="wedgeRoundRectCallout">
          <a:avLst>
            <a:gd name="adj1" fmla="val -96810"/>
            <a:gd name="adj2" fmla="val -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los promedios por producto</a:t>
          </a:r>
        </a:p>
      </xdr:txBody>
    </xdr:sp>
    <xdr:clientData/>
  </xdr:twoCellAnchor>
  <xdr:twoCellAnchor>
    <xdr:from>
      <xdr:col>15</xdr:col>
      <xdr:colOff>66675</xdr:colOff>
      <xdr:row>25</xdr:row>
      <xdr:rowOff>152400</xdr:rowOff>
    </xdr:from>
    <xdr:to>
      <xdr:col>16</xdr:col>
      <xdr:colOff>247650</xdr:colOff>
      <xdr:row>27</xdr:row>
      <xdr:rowOff>123825</xdr:rowOff>
    </xdr:to>
    <xdr:sp macro="" textlink="">
      <xdr:nvSpPr>
        <xdr:cNvPr id="5" name="AutoShape 1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8020050" y="4619625"/>
          <a:ext cx="1057275" cy="314325"/>
        </a:xfrm>
        <a:prstGeom prst="wedgeRoundRectCallout">
          <a:avLst>
            <a:gd name="adj1" fmla="val -7657"/>
            <a:gd name="adj2" fmla="val -18636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los promedios por mes</a:t>
          </a:r>
        </a:p>
      </xdr:txBody>
    </xdr:sp>
    <xdr:clientData/>
  </xdr:twoCellAnchor>
  <xdr:twoCellAnchor>
    <xdr:from>
      <xdr:col>17</xdr:col>
      <xdr:colOff>57150</xdr:colOff>
      <xdr:row>25</xdr:row>
      <xdr:rowOff>19050</xdr:rowOff>
    </xdr:from>
    <xdr:to>
      <xdr:col>19</xdr:col>
      <xdr:colOff>219075</xdr:colOff>
      <xdr:row>29</xdr:row>
      <xdr:rowOff>95250</xdr:rowOff>
    </xdr:to>
    <xdr:sp macro="" textlink="">
      <xdr:nvSpPr>
        <xdr:cNvPr id="6" name="AutoShape 1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9439275" y="4486275"/>
          <a:ext cx="1447800" cy="742950"/>
        </a:xfrm>
        <a:prstGeom prst="cloudCallout">
          <a:avLst>
            <a:gd name="adj1" fmla="val -79606"/>
            <a:gd name="adj2" fmla="val -73079"/>
          </a:avLst>
        </a:prstGeom>
        <a:gradFill rotWithShape="0">
          <a:gsLst>
            <a:gs pos="0">
              <a:srgbClr val="CCECFF">
                <a:gamma/>
                <a:shade val="66275"/>
                <a:invGamma/>
              </a:srgbClr>
            </a:gs>
            <a:gs pos="100000">
              <a:srgbClr val="CCECFF"/>
            </a:gs>
          </a:gsLst>
          <a:lin ang="5400000" scaled="1"/>
        </a:gra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Nota que </a:t>
          </a:r>
          <a:r>
            <a:rPr lang="es-MX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son iguales los 3 promedios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38101</xdr:rowOff>
    </xdr:from>
    <xdr:to>
      <xdr:col>13</xdr:col>
      <xdr:colOff>733425</xdr:colOff>
      <xdr:row>9</xdr:row>
      <xdr:rowOff>38101</xdr:rowOff>
    </xdr:to>
    <xdr:sp macro="" textlink="">
      <xdr:nvSpPr>
        <xdr:cNvPr id="2" name="Tex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7625" y="523876"/>
          <a:ext cx="10344150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MAS FUNCIONES </a:t>
          </a: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: Aprender el uso de las funciones: RAIZ(), ABS(), ENTERO(), RESIDUO(), REDONDEAR(), TRUNCAR(), POTENCIA(), REDONDEA.IMPAR(), REDONDEAR.PAR()</a:t>
          </a:r>
        </a:p>
        <a:p>
          <a:pPr algn="l" rtl="0">
            <a:defRPr sz="1000"/>
          </a:pP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: Selector de funciones</a:t>
          </a:r>
        </a:p>
        <a:p>
          <a:pPr algn="l" rtl="0">
            <a:defRPr sz="1000"/>
          </a:pP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 Aplica las siguientes funciones al valor dado en la celda </a:t>
          </a:r>
          <a:r>
            <a:rPr lang="es-MX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Número (C13).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  Si la función necesita otro argumento se indica en el mismo renglón.</a:t>
          </a:r>
        </a:p>
        <a:p>
          <a:pPr algn="l" rtl="0">
            <a:defRPr sz="1000"/>
          </a:pP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En la columna G se observan las funciones.</a:t>
          </a: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657225</xdr:colOff>
      <xdr:row>29</xdr:row>
      <xdr:rowOff>57150</xdr:rowOff>
    </xdr:from>
    <xdr:to>
      <xdr:col>8</xdr:col>
      <xdr:colOff>352425</xdr:colOff>
      <xdr:row>32</xdr:row>
      <xdr:rowOff>57150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991100" y="4943475"/>
          <a:ext cx="1209675" cy="485775"/>
        </a:xfrm>
        <a:prstGeom prst="wedgeRoundRectCallout">
          <a:avLst>
            <a:gd name="adj1" fmla="val -124014"/>
            <a:gd name="adj2" fmla="val -1088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Aplica un formato de moneda y observa el cambio</a:t>
          </a:r>
        </a:p>
      </xdr:txBody>
    </xdr:sp>
    <xdr:clientData/>
  </xdr:twoCellAnchor>
  <xdr:twoCellAnchor>
    <xdr:from>
      <xdr:col>4</xdr:col>
      <xdr:colOff>514350</xdr:colOff>
      <xdr:row>22</xdr:row>
      <xdr:rowOff>104775</xdr:rowOff>
    </xdr:from>
    <xdr:to>
      <xdr:col>7</xdr:col>
      <xdr:colOff>76200</xdr:colOff>
      <xdr:row>25</xdr:row>
      <xdr:rowOff>66675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3895725" y="3819525"/>
          <a:ext cx="1524000" cy="466725"/>
        </a:xfrm>
        <a:prstGeom prst="wedgeRoundRectCallout">
          <a:avLst>
            <a:gd name="adj1" fmla="val -137500"/>
            <a:gd name="adj2" fmla="val 2959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 valor del segundo argumento se indica en las celdas en verde</a:t>
          </a:r>
        </a:p>
      </xdr:txBody>
    </xdr:sp>
    <xdr:clientData/>
  </xdr:twoCellAnchor>
  <xdr:twoCellAnchor>
    <xdr:from>
      <xdr:col>3</xdr:col>
      <xdr:colOff>133350</xdr:colOff>
      <xdr:row>20</xdr:row>
      <xdr:rowOff>28575</xdr:rowOff>
    </xdr:from>
    <xdr:to>
      <xdr:col>5</xdr:col>
      <xdr:colOff>57150</xdr:colOff>
      <xdr:row>22</xdr:row>
      <xdr:rowOff>19050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2790825" y="3409950"/>
          <a:ext cx="1371600" cy="323850"/>
        </a:xfrm>
        <a:prstGeom prst="wedgeRoundRectCallout">
          <a:avLst>
            <a:gd name="adj1" fmla="val -112500"/>
            <a:gd name="adj2" fmla="val 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Observa la diferencia entre estas funciones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38100</xdr:rowOff>
    </xdr:from>
    <xdr:to>
      <xdr:col>8</xdr:col>
      <xdr:colOff>619125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019175" y="200025"/>
          <a:ext cx="5895975" cy="1457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/>
              <a:cs typeface="Arial"/>
            </a:rPr>
            <a:t>PROMEDIO PONDERADO</a:t>
          </a:r>
          <a:endParaRPr lang="es-MX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 Calcular una calificación como un promedio ponderado.</a:t>
          </a:r>
          <a:endParaRPr lang="es-MX" sz="900" b="0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Problema: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 A continuación se muestra una tabla donde han sido registradas las calificaciones de un estudiante en varios exámenes realizados en un periodo escolar y la ponderación, o peso, de cada calificación en el promedio final. Se quiere determinar la calificación final como el promedio de las calificaciones ponderándolas con los pesos dados.</a:t>
          </a: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Herramientas:  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Usa la función predefinida SUMAPRODUCTO()</a:t>
          </a:r>
          <a:r>
            <a:rPr lang="es-MX" sz="9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K12" sqref="K12"/>
    </sheetView>
  </sheetViews>
  <sheetFormatPr baseColWidth="10" defaultColWidth="9.1328125" defaultRowHeight="12.75" x14ac:dyDescent="0.35"/>
  <cols>
    <col min="1" max="1" width="23.59765625" style="45" bestFit="1" customWidth="1"/>
    <col min="2" max="2" width="9.3984375" style="45" bestFit="1" customWidth="1"/>
    <col min="3" max="3" width="3.73046875" style="45" customWidth="1"/>
    <col min="4" max="4" width="11.1328125" style="45" customWidth="1"/>
    <col min="5" max="5" width="4.1328125" style="45" customWidth="1"/>
    <col min="6" max="6" width="11.3984375" style="45" customWidth="1"/>
    <col min="7" max="7" width="3.265625" style="45" customWidth="1"/>
    <col min="8" max="8" width="12" style="45" customWidth="1"/>
    <col min="9" max="9" width="9.1328125" style="45" customWidth="1"/>
    <col min="10" max="16384" width="9.1328125" style="45"/>
  </cols>
  <sheetData>
    <row r="1" spans="1:12" ht="13.15" x14ac:dyDescent="0.4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3.15" x14ac:dyDescent="0.4">
      <c r="A2" s="52" t="s">
        <v>51</v>
      </c>
      <c r="B2" s="53">
        <v>10000</v>
      </c>
      <c r="C2" s="52"/>
      <c r="D2" s="52"/>
      <c r="G2" s="52"/>
      <c r="H2" s="52"/>
      <c r="I2" s="52"/>
      <c r="J2" s="52"/>
      <c r="K2" s="52"/>
      <c r="L2" s="51"/>
    </row>
    <row r="3" spans="1:12" ht="13.15" x14ac:dyDescent="0.4">
      <c r="A3" s="52" t="s">
        <v>52</v>
      </c>
      <c r="B3" s="53">
        <v>2000</v>
      </c>
      <c r="C3" s="52" t="s">
        <v>53</v>
      </c>
      <c r="D3" s="52"/>
      <c r="G3" s="52"/>
      <c r="H3" s="52"/>
      <c r="I3" s="52"/>
      <c r="J3" s="52"/>
      <c r="K3" s="52"/>
      <c r="L3" s="51"/>
    </row>
    <row r="4" spans="1:12" ht="25.15" x14ac:dyDescent="0.4">
      <c r="A4" s="52" t="s">
        <v>54</v>
      </c>
      <c r="B4" s="54">
        <v>0.18</v>
      </c>
      <c r="C4" s="52"/>
      <c r="D4" s="52"/>
      <c r="H4" s="60" t="s">
        <v>55</v>
      </c>
      <c r="I4" s="54">
        <f>B4/12</f>
        <v>1.4999999999999999E-2</v>
      </c>
      <c r="J4" s="52"/>
      <c r="K4" s="52"/>
      <c r="L4" s="51"/>
    </row>
    <row r="5" spans="1:12" ht="13.15" x14ac:dyDescent="0.4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1"/>
    </row>
    <row r="6" spans="1:12" ht="37.5" x14ac:dyDescent="0.4">
      <c r="A6" s="55"/>
      <c r="B6" s="61" t="s">
        <v>56</v>
      </c>
      <c r="C6" s="61"/>
      <c r="D6" s="61" t="s">
        <v>57</v>
      </c>
      <c r="E6" s="61"/>
      <c r="F6" s="61" t="s">
        <v>58</v>
      </c>
      <c r="G6" s="61"/>
      <c r="H6" s="61" t="s">
        <v>59</v>
      </c>
      <c r="I6" s="55"/>
      <c r="J6" s="55"/>
      <c r="K6" s="55"/>
      <c r="L6" s="51"/>
    </row>
    <row r="7" spans="1:12" ht="13.15" x14ac:dyDescent="0.4">
      <c r="A7" s="52"/>
      <c r="B7" s="52">
        <v>1</v>
      </c>
      <c r="C7" s="52"/>
      <c r="D7" s="56">
        <f>B2</f>
        <v>10000</v>
      </c>
      <c r="E7" s="52"/>
      <c r="F7" s="56">
        <f>B2*I4</f>
        <v>150</v>
      </c>
      <c r="G7" s="52"/>
      <c r="H7" s="56">
        <f>D7+F7+$B$3</f>
        <v>12150</v>
      </c>
      <c r="I7" s="52"/>
      <c r="J7" s="57"/>
      <c r="K7" s="52"/>
      <c r="L7" s="51"/>
    </row>
    <row r="8" spans="1:12" ht="13.15" x14ac:dyDescent="0.4">
      <c r="A8" s="52"/>
      <c r="B8" s="52">
        <f t="shared" ref="B8:B18" si="0">B7+1</f>
        <v>2</v>
      </c>
      <c r="C8" s="52"/>
      <c r="D8" s="56">
        <f>H7</f>
        <v>12150</v>
      </c>
      <c r="E8" s="52"/>
      <c r="F8" s="56">
        <f>D8*$I$4</f>
        <v>182.25</v>
      </c>
      <c r="G8" s="52"/>
      <c r="H8" s="56">
        <f t="shared" ref="H8:H18" si="1">D8+F8+$B$3</f>
        <v>14332.25</v>
      </c>
      <c r="I8" s="52"/>
      <c r="J8" s="51"/>
      <c r="K8" s="52"/>
      <c r="L8" s="51"/>
    </row>
    <row r="9" spans="1:12" ht="13.15" x14ac:dyDescent="0.4">
      <c r="A9" s="52"/>
      <c r="B9" s="52">
        <f t="shared" si="0"/>
        <v>3</v>
      </c>
      <c r="C9" s="52"/>
      <c r="D9" s="56">
        <f t="shared" ref="D9:D18" si="2">H8</f>
        <v>14332.25</v>
      </c>
      <c r="E9" s="52"/>
      <c r="F9" s="56">
        <f t="shared" ref="F9:F18" si="3">D9*$I$4</f>
        <v>214.98374999999999</v>
      </c>
      <c r="G9" s="52"/>
      <c r="H9" s="56">
        <f t="shared" si="1"/>
        <v>16547.233749999999</v>
      </c>
      <c r="I9" s="52"/>
      <c r="J9" s="51"/>
      <c r="K9" s="52"/>
      <c r="L9" s="51"/>
    </row>
    <row r="10" spans="1:12" ht="13.15" x14ac:dyDescent="0.4">
      <c r="A10" s="52"/>
      <c r="B10" s="52">
        <f t="shared" si="0"/>
        <v>4</v>
      </c>
      <c r="C10" s="52"/>
      <c r="D10" s="56">
        <f t="shared" si="2"/>
        <v>16547.233749999999</v>
      </c>
      <c r="E10" s="52"/>
      <c r="F10" s="56">
        <f t="shared" si="3"/>
        <v>248.20850624999997</v>
      </c>
      <c r="G10" s="52"/>
      <c r="H10" s="56">
        <f t="shared" si="1"/>
        <v>18795.44225625</v>
      </c>
      <c r="I10" s="52"/>
      <c r="J10" s="57"/>
      <c r="K10" s="52"/>
      <c r="L10" s="51"/>
    </row>
    <row r="11" spans="1:12" ht="13.15" x14ac:dyDescent="0.4">
      <c r="A11" s="52"/>
      <c r="B11" s="52">
        <f t="shared" si="0"/>
        <v>5</v>
      </c>
      <c r="C11" s="52"/>
      <c r="D11" s="56">
        <f t="shared" si="2"/>
        <v>18795.44225625</v>
      </c>
      <c r="E11" s="52"/>
      <c r="F11" s="56">
        <f t="shared" si="3"/>
        <v>281.93163384374998</v>
      </c>
      <c r="G11" s="52"/>
      <c r="H11" s="56">
        <f t="shared" si="1"/>
        <v>21077.37389009375</v>
      </c>
      <c r="I11" s="52"/>
      <c r="J11" s="58"/>
      <c r="K11" s="52"/>
      <c r="L11" s="51"/>
    </row>
    <row r="12" spans="1:12" ht="13.15" x14ac:dyDescent="0.4">
      <c r="A12" s="52"/>
      <c r="B12" s="52">
        <f t="shared" si="0"/>
        <v>6</v>
      </c>
      <c r="C12" s="52"/>
      <c r="D12" s="56">
        <f t="shared" si="2"/>
        <v>21077.37389009375</v>
      </c>
      <c r="E12" s="52"/>
      <c r="F12" s="56">
        <f t="shared" si="3"/>
        <v>316.16060835140621</v>
      </c>
      <c r="G12" s="52"/>
      <c r="H12" s="56">
        <f t="shared" si="1"/>
        <v>23393.534498445155</v>
      </c>
      <c r="I12" s="52"/>
      <c r="J12" s="52"/>
      <c r="K12" s="52"/>
      <c r="L12" s="51"/>
    </row>
    <row r="13" spans="1:12" ht="13.15" x14ac:dyDescent="0.4">
      <c r="A13" s="52"/>
      <c r="B13" s="52">
        <f t="shared" si="0"/>
        <v>7</v>
      </c>
      <c r="C13" s="52"/>
      <c r="D13" s="56">
        <f t="shared" si="2"/>
        <v>23393.534498445155</v>
      </c>
      <c r="E13" s="52"/>
      <c r="F13" s="56">
        <f t="shared" si="3"/>
        <v>350.90301747667729</v>
      </c>
      <c r="G13" s="52"/>
      <c r="H13" s="56">
        <f t="shared" si="1"/>
        <v>25744.437515921833</v>
      </c>
      <c r="I13" s="52"/>
      <c r="J13" s="59"/>
      <c r="K13" s="52"/>
      <c r="L13" s="51"/>
    </row>
    <row r="14" spans="1:12" ht="13.15" x14ac:dyDescent="0.4">
      <c r="A14" s="52"/>
      <c r="B14" s="52">
        <f t="shared" si="0"/>
        <v>8</v>
      </c>
      <c r="C14" s="52"/>
      <c r="D14" s="56">
        <f t="shared" si="2"/>
        <v>25744.437515921833</v>
      </c>
      <c r="E14" s="52"/>
      <c r="F14" s="56">
        <f t="shared" si="3"/>
        <v>386.16656273882745</v>
      </c>
      <c r="G14" s="52"/>
      <c r="H14" s="56">
        <f t="shared" si="1"/>
        <v>28130.604078660661</v>
      </c>
      <c r="I14" s="52"/>
      <c r="J14" s="58"/>
      <c r="K14" s="52"/>
      <c r="L14" s="51"/>
    </row>
    <row r="15" spans="1:12" ht="13.15" x14ac:dyDescent="0.4">
      <c r="A15" s="52"/>
      <c r="B15" s="52">
        <f t="shared" si="0"/>
        <v>9</v>
      </c>
      <c r="C15" s="52"/>
      <c r="D15" s="56">
        <f t="shared" si="2"/>
        <v>28130.604078660661</v>
      </c>
      <c r="E15" s="52"/>
      <c r="F15" s="56">
        <f t="shared" si="3"/>
        <v>421.9590611799099</v>
      </c>
      <c r="G15" s="52"/>
      <c r="H15" s="56">
        <f t="shared" si="1"/>
        <v>30552.563139840571</v>
      </c>
      <c r="I15" s="52"/>
      <c r="J15" s="52"/>
      <c r="K15" s="52"/>
      <c r="L15" s="51"/>
    </row>
    <row r="16" spans="1:12" ht="13.15" x14ac:dyDescent="0.4">
      <c r="A16" s="52"/>
      <c r="B16" s="52">
        <f t="shared" si="0"/>
        <v>10</v>
      </c>
      <c r="C16" s="52"/>
      <c r="D16" s="56">
        <f t="shared" si="2"/>
        <v>30552.563139840571</v>
      </c>
      <c r="E16" s="52"/>
      <c r="F16" s="56">
        <f t="shared" si="3"/>
        <v>458.28844709760853</v>
      </c>
      <c r="G16" s="52"/>
      <c r="H16" s="56">
        <f t="shared" si="1"/>
        <v>33010.851586938181</v>
      </c>
      <c r="I16" s="52"/>
      <c r="J16" s="52"/>
      <c r="K16" s="52"/>
      <c r="L16" s="51"/>
    </row>
    <row r="17" spans="1:12" ht="13.15" x14ac:dyDescent="0.4">
      <c r="A17" s="52"/>
      <c r="B17" s="52">
        <f t="shared" si="0"/>
        <v>11</v>
      </c>
      <c r="C17" s="52"/>
      <c r="D17" s="56">
        <f t="shared" si="2"/>
        <v>33010.851586938181</v>
      </c>
      <c r="E17" s="52"/>
      <c r="F17" s="56">
        <f t="shared" si="3"/>
        <v>495.16277380407269</v>
      </c>
      <c r="G17" s="52"/>
      <c r="H17" s="56">
        <f t="shared" si="1"/>
        <v>35506.014360742251</v>
      </c>
      <c r="I17" s="52"/>
      <c r="J17" s="52"/>
      <c r="K17" s="52"/>
      <c r="L17" s="51"/>
    </row>
    <row r="18" spans="1:12" ht="13.15" x14ac:dyDescent="0.4">
      <c r="A18" s="52"/>
      <c r="B18" s="52">
        <f t="shared" si="0"/>
        <v>12</v>
      </c>
      <c r="C18" s="52"/>
      <c r="D18" s="56">
        <f t="shared" si="2"/>
        <v>35506.014360742251</v>
      </c>
      <c r="E18" s="52"/>
      <c r="F18" s="56">
        <f t="shared" si="3"/>
        <v>532.59021541113373</v>
      </c>
      <c r="G18" s="52"/>
      <c r="H18" s="56">
        <f t="shared" si="1"/>
        <v>38038.604576153382</v>
      </c>
      <c r="I18" s="52"/>
      <c r="J18" s="52"/>
      <c r="K18" s="52"/>
      <c r="L18" s="51"/>
    </row>
    <row r="19" spans="1:12" ht="13.15" x14ac:dyDescent="0.4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1"/>
    </row>
    <row r="20" spans="1:12" ht="13.15" x14ac:dyDescent="0.4">
      <c r="A20" s="52"/>
      <c r="B20" s="52"/>
      <c r="C20" s="52"/>
      <c r="D20" s="52"/>
      <c r="E20" s="51"/>
      <c r="F20" s="52"/>
      <c r="G20" s="52"/>
      <c r="H20" s="57"/>
      <c r="I20" s="52"/>
      <c r="J20" s="52"/>
      <c r="K20" s="52"/>
      <c r="L20" s="51"/>
    </row>
    <row r="21" spans="1:12" ht="13.15" x14ac:dyDescent="0.4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</row>
    <row r="22" spans="1:12" ht="13.15" x14ac:dyDescent="0.4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3.15" x14ac:dyDescent="0.4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S27"/>
  <sheetViews>
    <sheetView workbookViewId="0">
      <selection activeCell="F32" sqref="F32"/>
    </sheetView>
  </sheetViews>
  <sheetFormatPr baseColWidth="10" defaultColWidth="11.3984375" defaultRowHeight="12.75" x14ac:dyDescent="0.35"/>
  <cols>
    <col min="1" max="1" width="15.86328125" style="1" bestFit="1" customWidth="1"/>
    <col min="2" max="5" width="6.86328125" style="1" customWidth="1"/>
    <col min="6" max="8" width="7" style="1" bestFit="1" customWidth="1"/>
    <col min="9" max="13" width="6.86328125" style="1" customWidth="1"/>
    <col min="14" max="14" width="10.59765625" style="1" customWidth="1"/>
    <col min="15" max="15" width="10.1328125" style="1" customWidth="1"/>
    <col min="16" max="16" width="13.1328125" style="1" customWidth="1"/>
    <col min="17" max="17" width="8.265625" style="1" customWidth="1"/>
    <col min="18" max="18" width="10.3984375" style="1" customWidth="1"/>
    <col min="19" max="19" width="8.86328125" style="1" customWidth="1"/>
    <col min="20" max="16384" width="11.3984375" style="1"/>
  </cols>
  <sheetData>
    <row r="7" spans="1:19" ht="13.5" thickBot="1" x14ac:dyDescent="0.45">
      <c r="N7" s="2" t="s">
        <v>0</v>
      </c>
    </row>
    <row r="8" spans="1:19" s="6" customFormat="1" ht="26.25" thickBot="1" x14ac:dyDescent="0.45">
      <c r="A8" s="3"/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5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1"/>
    </row>
    <row r="9" spans="1:19" ht="13.5" thickBot="1" x14ac:dyDescent="0.45">
      <c r="A9" s="7" t="s">
        <v>18</v>
      </c>
      <c r="B9" s="8">
        <v>6.76</v>
      </c>
      <c r="C9" s="8">
        <v>8.83</v>
      </c>
      <c r="D9" s="8">
        <v>13.49</v>
      </c>
      <c r="E9" s="8">
        <v>6.49</v>
      </c>
      <c r="F9" s="8">
        <v>34.39</v>
      </c>
      <c r="G9" s="8">
        <v>45.22</v>
      </c>
      <c r="H9" s="8"/>
      <c r="I9" s="8">
        <v>45.84</v>
      </c>
      <c r="J9" s="8">
        <v>120.53</v>
      </c>
      <c r="K9" s="8">
        <v>128.41999999999999</v>
      </c>
      <c r="L9" s="8">
        <v>131.08000000000001</v>
      </c>
      <c r="M9" s="9">
        <v>150.37</v>
      </c>
      <c r="N9" s="10">
        <f>MAX(B9:M9)</f>
        <v>150.37</v>
      </c>
      <c r="O9" s="10">
        <f>MIN(B9:M9)</f>
        <v>6.49</v>
      </c>
      <c r="P9" s="10">
        <f>AVERAGE(B9:M9)</f>
        <v>62.856363636363646</v>
      </c>
      <c r="Q9" s="10">
        <f>SUM(B9:M9)</f>
        <v>691.42000000000007</v>
      </c>
      <c r="R9" s="10">
        <f>COUNT(B9:M9)</f>
        <v>11</v>
      </c>
    </row>
    <row r="10" spans="1:19" ht="13.5" thickBot="1" x14ac:dyDescent="0.45">
      <c r="A10" s="7" t="s">
        <v>19</v>
      </c>
      <c r="B10" s="8"/>
      <c r="C10" s="8">
        <v>13.07</v>
      </c>
      <c r="D10" s="8">
        <v>16.13</v>
      </c>
      <c r="E10" s="8">
        <v>15.86</v>
      </c>
      <c r="F10" s="8">
        <v>21.87</v>
      </c>
      <c r="G10" s="8">
        <v>24.18</v>
      </c>
      <c r="H10" s="8">
        <v>15.3</v>
      </c>
      <c r="I10" s="8">
        <v>36.65</v>
      </c>
      <c r="J10" s="8">
        <v>45.55</v>
      </c>
      <c r="K10" s="8">
        <v>54.71</v>
      </c>
      <c r="L10" s="8">
        <v>57.19</v>
      </c>
      <c r="M10" s="9">
        <v>67.22</v>
      </c>
      <c r="N10" s="10">
        <f t="shared" ref="N10:N18" si="0">MAX(B10:M10)</f>
        <v>67.22</v>
      </c>
      <c r="O10" s="10">
        <f t="shared" ref="O10:O18" si="1">MIN(B10:M10)</f>
        <v>13.07</v>
      </c>
      <c r="P10" s="10">
        <f t="shared" ref="P10:P18" si="2">AVERAGE(B10:M10)</f>
        <v>33.43</v>
      </c>
      <c r="Q10" s="10">
        <f t="shared" ref="Q10:Q18" si="3">SUM(B10:M10)</f>
        <v>367.73</v>
      </c>
      <c r="R10" s="10">
        <f t="shared" ref="R10:R18" si="4">COUNT(B10:M10)</f>
        <v>11</v>
      </c>
    </row>
    <row r="11" spans="1:19" ht="13.5" thickBot="1" x14ac:dyDescent="0.45">
      <c r="A11" s="7" t="s">
        <v>20</v>
      </c>
      <c r="B11" s="8">
        <v>53.02</v>
      </c>
      <c r="C11" s="8">
        <v>53.62</v>
      </c>
      <c r="D11" s="8">
        <v>63.1</v>
      </c>
      <c r="E11" s="8">
        <v>51.68</v>
      </c>
      <c r="F11" s="8">
        <v>77.739999999999995</v>
      </c>
      <c r="G11" s="8">
        <v>103.81</v>
      </c>
      <c r="H11" s="8">
        <v>86.65</v>
      </c>
      <c r="I11" s="8">
        <v>95.86</v>
      </c>
      <c r="J11" s="8">
        <v>152.63</v>
      </c>
      <c r="K11" s="8">
        <v>166.81</v>
      </c>
      <c r="L11" s="8">
        <v>170.91</v>
      </c>
      <c r="M11" s="9">
        <v>236.55</v>
      </c>
      <c r="N11" s="10">
        <f t="shared" si="0"/>
        <v>236.55</v>
      </c>
      <c r="O11" s="10">
        <f t="shared" si="1"/>
        <v>51.68</v>
      </c>
      <c r="P11" s="10">
        <f t="shared" si="2"/>
        <v>109.36500000000001</v>
      </c>
      <c r="Q11" s="10">
        <f t="shared" si="3"/>
        <v>1312.38</v>
      </c>
      <c r="R11" s="10">
        <f t="shared" si="4"/>
        <v>12</v>
      </c>
    </row>
    <row r="12" spans="1:19" ht="13.5" thickBot="1" x14ac:dyDescent="0.45">
      <c r="A12" s="7" t="s">
        <v>21</v>
      </c>
      <c r="B12" s="8">
        <v>41.62</v>
      </c>
      <c r="C12" s="8">
        <v>43.21</v>
      </c>
      <c r="D12" s="8">
        <v>46.32</v>
      </c>
      <c r="E12" s="8">
        <v>46.27</v>
      </c>
      <c r="F12" s="8"/>
      <c r="G12" s="8">
        <v>59.15</v>
      </c>
      <c r="H12" s="8">
        <v>51.82</v>
      </c>
      <c r="I12" s="8">
        <v>62</v>
      </c>
      <c r="J12" s="8">
        <v>62.56</v>
      </c>
      <c r="K12" s="8">
        <v>66.36</v>
      </c>
      <c r="L12" s="8">
        <v>74.38</v>
      </c>
      <c r="M12" s="9">
        <v>78.489999999999995</v>
      </c>
      <c r="N12" s="10">
        <f t="shared" si="0"/>
        <v>78.489999999999995</v>
      </c>
      <c r="O12" s="10">
        <f t="shared" si="1"/>
        <v>41.62</v>
      </c>
      <c r="P12" s="10">
        <f t="shared" si="2"/>
        <v>57.470909090909096</v>
      </c>
      <c r="Q12" s="10">
        <f t="shared" si="3"/>
        <v>632.18000000000006</v>
      </c>
      <c r="R12" s="10">
        <f t="shared" si="4"/>
        <v>11</v>
      </c>
    </row>
    <row r="13" spans="1:19" ht="13.5" thickBot="1" x14ac:dyDescent="0.45">
      <c r="A13" s="7" t="s">
        <v>22</v>
      </c>
      <c r="B13" s="8"/>
      <c r="C13" s="8">
        <v>99.88</v>
      </c>
      <c r="D13" s="8"/>
      <c r="E13" s="8">
        <v>99.65</v>
      </c>
      <c r="F13" s="8"/>
      <c r="G13" s="8">
        <v>113.39</v>
      </c>
      <c r="H13" s="8"/>
      <c r="I13" s="8">
        <v>118.81</v>
      </c>
      <c r="J13" s="8">
        <v>130.09</v>
      </c>
      <c r="K13" s="8">
        <v>133.55000000000001</v>
      </c>
      <c r="L13" s="8"/>
      <c r="M13" s="9">
        <v>138.4</v>
      </c>
      <c r="N13" s="10">
        <f t="shared" si="0"/>
        <v>138.4</v>
      </c>
      <c r="O13" s="10">
        <f t="shared" si="1"/>
        <v>99.65</v>
      </c>
      <c r="P13" s="10">
        <f t="shared" si="2"/>
        <v>119.11000000000001</v>
      </c>
      <c r="Q13" s="10">
        <f t="shared" si="3"/>
        <v>833.7700000000001</v>
      </c>
      <c r="R13" s="10">
        <f t="shared" si="4"/>
        <v>7</v>
      </c>
    </row>
    <row r="14" spans="1:19" ht="13.5" thickBot="1" x14ac:dyDescent="0.45">
      <c r="A14" s="7" t="s">
        <v>23</v>
      </c>
      <c r="B14" s="8">
        <v>99.78</v>
      </c>
      <c r="C14" s="8">
        <v>102.82</v>
      </c>
      <c r="D14" s="8">
        <v>108.29</v>
      </c>
      <c r="E14" s="8"/>
      <c r="F14" s="8">
        <v>107.36</v>
      </c>
      <c r="G14" s="8">
        <v>108.88</v>
      </c>
      <c r="H14" s="8">
        <v>100.05</v>
      </c>
      <c r="I14" s="8">
        <v>101.05</v>
      </c>
      <c r="J14" s="8">
        <v>107.97</v>
      </c>
      <c r="K14" s="8">
        <v>111.36</v>
      </c>
      <c r="L14" s="8">
        <v>123.5</v>
      </c>
      <c r="M14" s="9">
        <v>143.63999999999999</v>
      </c>
      <c r="N14" s="10">
        <f t="shared" si="0"/>
        <v>143.63999999999999</v>
      </c>
      <c r="O14" s="10">
        <f t="shared" si="1"/>
        <v>99.78</v>
      </c>
      <c r="P14" s="10">
        <f t="shared" si="2"/>
        <v>110.42727272727271</v>
      </c>
      <c r="Q14" s="10">
        <f t="shared" si="3"/>
        <v>1214.6999999999998</v>
      </c>
      <c r="R14" s="10">
        <f t="shared" si="4"/>
        <v>11</v>
      </c>
    </row>
    <row r="15" spans="1:19" ht="13.5" thickBot="1" x14ac:dyDescent="0.45">
      <c r="A15" s="7" t="s">
        <v>24</v>
      </c>
      <c r="B15" s="8">
        <v>20.76</v>
      </c>
      <c r="C15" s="8">
        <v>24.69</v>
      </c>
      <c r="D15" s="8">
        <v>29.36</v>
      </c>
      <c r="E15" s="8">
        <v>26.53</v>
      </c>
      <c r="F15" s="8">
        <v>30.83</v>
      </c>
      <c r="G15" s="8">
        <v>41.54</v>
      </c>
      <c r="H15" s="8">
        <v>22.83</v>
      </c>
      <c r="I15" s="8">
        <v>33.65</v>
      </c>
      <c r="J15" s="8">
        <v>50.86</v>
      </c>
      <c r="K15" s="8"/>
      <c r="L15" s="8">
        <v>60.59</v>
      </c>
      <c r="M15" s="9">
        <v>81.540000000000006</v>
      </c>
      <c r="N15" s="10">
        <f t="shared" si="0"/>
        <v>81.540000000000006</v>
      </c>
      <c r="O15" s="10">
        <f t="shared" si="1"/>
        <v>20.76</v>
      </c>
      <c r="P15" s="10">
        <f t="shared" si="2"/>
        <v>38.470909090909089</v>
      </c>
      <c r="Q15" s="10">
        <f t="shared" si="3"/>
        <v>423.18</v>
      </c>
      <c r="R15" s="10">
        <f t="shared" si="4"/>
        <v>11</v>
      </c>
    </row>
    <row r="16" spans="1:19" ht="13.5" thickBot="1" x14ac:dyDescent="0.45">
      <c r="A16" s="7" t="s">
        <v>25</v>
      </c>
      <c r="B16" s="8">
        <v>34.36</v>
      </c>
      <c r="C16" s="8">
        <v>41.98</v>
      </c>
      <c r="D16" s="8"/>
      <c r="E16" s="8">
        <v>52.54</v>
      </c>
      <c r="F16" s="8">
        <v>70.39</v>
      </c>
      <c r="G16" s="8">
        <v>75.25</v>
      </c>
      <c r="H16" s="8">
        <v>51.46</v>
      </c>
      <c r="I16" s="8">
        <v>63.13</v>
      </c>
      <c r="J16" s="8">
        <v>69.099999999999994</v>
      </c>
      <c r="K16" s="8"/>
      <c r="L16" s="8">
        <v>87.61</v>
      </c>
      <c r="M16" s="9">
        <v>108.35</v>
      </c>
      <c r="N16" s="10">
        <f t="shared" si="0"/>
        <v>108.35</v>
      </c>
      <c r="O16" s="10">
        <f t="shared" si="1"/>
        <v>34.36</v>
      </c>
      <c r="P16" s="10">
        <f t="shared" si="2"/>
        <v>65.417000000000002</v>
      </c>
      <c r="Q16" s="10">
        <f t="shared" si="3"/>
        <v>654.16999999999996</v>
      </c>
      <c r="R16" s="10">
        <f t="shared" si="4"/>
        <v>10</v>
      </c>
    </row>
    <row r="17" spans="1:18" ht="13.5" thickBot="1" x14ac:dyDescent="0.45">
      <c r="A17" s="7" t="s">
        <v>26</v>
      </c>
      <c r="B17" s="8">
        <v>33.979999999999997</v>
      </c>
      <c r="C17" s="8">
        <v>40.22</v>
      </c>
      <c r="D17" s="8">
        <v>51.22</v>
      </c>
      <c r="E17" s="8">
        <v>51.03</v>
      </c>
      <c r="F17" s="8">
        <v>51.5</v>
      </c>
      <c r="G17" s="8">
        <v>60.4</v>
      </c>
      <c r="H17" s="8">
        <v>35.32</v>
      </c>
      <c r="I17" s="8"/>
      <c r="J17" s="8">
        <v>57.19</v>
      </c>
      <c r="K17" s="8"/>
      <c r="L17" s="8">
        <v>73.84</v>
      </c>
      <c r="M17" s="9">
        <v>96.01</v>
      </c>
      <c r="N17" s="10">
        <f t="shared" si="0"/>
        <v>96.01</v>
      </c>
      <c r="O17" s="10">
        <f t="shared" si="1"/>
        <v>33.979999999999997</v>
      </c>
      <c r="P17" s="10">
        <f t="shared" si="2"/>
        <v>55.070999999999991</v>
      </c>
      <c r="Q17" s="10">
        <f t="shared" si="3"/>
        <v>550.70999999999992</v>
      </c>
      <c r="R17" s="10">
        <f t="shared" si="4"/>
        <v>10</v>
      </c>
    </row>
    <row r="18" spans="1:18" ht="13.5" thickBot="1" x14ac:dyDescent="0.45">
      <c r="A18" s="11" t="s">
        <v>27</v>
      </c>
      <c r="B18" s="12">
        <v>4.49</v>
      </c>
      <c r="C18" s="12">
        <v>9.4499999999999993</v>
      </c>
      <c r="D18" s="12">
        <v>25.02</v>
      </c>
      <c r="E18" s="12">
        <v>17.29</v>
      </c>
      <c r="F18" s="12">
        <v>25.72</v>
      </c>
      <c r="G18" s="12">
        <v>40.93</v>
      </c>
      <c r="H18" s="12">
        <v>19.53</v>
      </c>
      <c r="I18" s="12">
        <v>37.49</v>
      </c>
      <c r="J18" s="12">
        <v>43.08</v>
      </c>
      <c r="K18" s="12">
        <v>44.43</v>
      </c>
      <c r="L18" s="12">
        <v>70.06</v>
      </c>
      <c r="M18" s="13">
        <v>128.33000000000001</v>
      </c>
      <c r="N18" s="10">
        <f t="shared" si="0"/>
        <v>128.33000000000001</v>
      </c>
      <c r="O18" s="10">
        <f t="shared" si="1"/>
        <v>4.49</v>
      </c>
      <c r="P18" s="10">
        <f t="shared" si="2"/>
        <v>38.818333333333335</v>
      </c>
      <c r="Q18" s="10">
        <f t="shared" si="3"/>
        <v>465.82000000000005</v>
      </c>
      <c r="R18" s="10">
        <f t="shared" si="4"/>
        <v>12</v>
      </c>
    </row>
    <row r="20" spans="1:18" ht="13.5" thickBot="1" x14ac:dyDescent="0.45">
      <c r="A20" s="2" t="s">
        <v>28</v>
      </c>
      <c r="N20" s="2" t="s">
        <v>29</v>
      </c>
    </row>
    <row r="21" spans="1:18" ht="25.9" thickBot="1" x14ac:dyDescent="0.4">
      <c r="A21" s="1" t="s">
        <v>13</v>
      </c>
      <c r="B21" s="14">
        <f>MAX(B9:B18)</f>
        <v>99.78</v>
      </c>
      <c r="C21" s="14">
        <f t="shared" ref="C21:M21" si="5">MAX(C9:C18)</f>
        <v>102.82</v>
      </c>
      <c r="D21" s="14">
        <f t="shared" si="5"/>
        <v>108.29</v>
      </c>
      <c r="E21" s="14">
        <f t="shared" si="5"/>
        <v>99.65</v>
      </c>
      <c r="F21" s="14">
        <f t="shared" si="5"/>
        <v>107.36</v>
      </c>
      <c r="G21" s="14">
        <f t="shared" si="5"/>
        <v>113.39</v>
      </c>
      <c r="H21" s="14">
        <f t="shared" si="5"/>
        <v>100.05</v>
      </c>
      <c r="I21" s="14">
        <f t="shared" si="5"/>
        <v>118.81</v>
      </c>
      <c r="J21" s="14">
        <f t="shared" si="5"/>
        <v>152.63</v>
      </c>
      <c r="K21" s="14">
        <f t="shared" si="5"/>
        <v>166.81</v>
      </c>
      <c r="L21" s="14">
        <f t="shared" si="5"/>
        <v>170.91</v>
      </c>
      <c r="M21" s="14">
        <f t="shared" si="5"/>
        <v>236.55</v>
      </c>
      <c r="N21" s="1" t="s">
        <v>13</v>
      </c>
      <c r="O21" s="1" t="s">
        <v>14</v>
      </c>
      <c r="P21" s="1" t="s">
        <v>15</v>
      </c>
      <c r="Q21" s="1" t="s">
        <v>16</v>
      </c>
      <c r="R21" s="6" t="s">
        <v>17</v>
      </c>
    </row>
    <row r="22" spans="1:18" ht="13.15" thickBot="1" x14ac:dyDescent="0.4">
      <c r="A22" s="1" t="s">
        <v>14</v>
      </c>
      <c r="B22" s="14">
        <f>MIN(B9:B18)</f>
        <v>4.49</v>
      </c>
      <c r="C22" s="14">
        <f t="shared" ref="C22:L22" si="6">MIN(C9:C18)</f>
        <v>8.83</v>
      </c>
      <c r="D22" s="14">
        <f t="shared" si="6"/>
        <v>13.49</v>
      </c>
      <c r="E22" s="14">
        <f t="shared" si="6"/>
        <v>6.49</v>
      </c>
      <c r="F22" s="14">
        <f t="shared" si="6"/>
        <v>21.87</v>
      </c>
      <c r="G22" s="14">
        <f t="shared" si="6"/>
        <v>24.18</v>
      </c>
      <c r="H22" s="14">
        <f t="shared" si="6"/>
        <v>15.3</v>
      </c>
      <c r="I22" s="14">
        <f t="shared" si="6"/>
        <v>33.65</v>
      </c>
      <c r="J22" s="14">
        <f t="shared" si="6"/>
        <v>43.08</v>
      </c>
      <c r="K22" s="14">
        <f t="shared" si="6"/>
        <v>44.43</v>
      </c>
      <c r="L22" s="14">
        <f t="shared" si="6"/>
        <v>57.19</v>
      </c>
      <c r="M22" s="14">
        <f>MIN(M9:M18)</f>
        <v>67.22</v>
      </c>
      <c r="N22" s="15">
        <f>MAX(B21:M21)</f>
        <v>236.55</v>
      </c>
      <c r="O22" s="15">
        <f>MIN(B22:M22)</f>
        <v>4.49</v>
      </c>
      <c r="P22" s="15">
        <f>SUM(B24:M24)/COUNT(B24:M24)</f>
        <v>595.505</v>
      </c>
      <c r="Q22" s="15">
        <f>SUM(B24:M24)</f>
        <v>7146.0599999999995</v>
      </c>
      <c r="R22" s="15">
        <f>COUNT(B9:M18)</f>
        <v>106</v>
      </c>
    </row>
    <row r="23" spans="1:18" ht="13.15" thickBot="1" x14ac:dyDescent="0.4">
      <c r="A23" s="1" t="s">
        <v>15</v>
      </c>
      <c r="B23" s="14">
        <f>AVERAGE(B9:B18)</f>
        <v>36.846250000000005</v>
      </c>
      <c r="C23" s="14">
        <f t="shared" ref="C23:M23" si="7">AVERAGE(C9:C18)</f>
        <v>43.776999999999994</v>
      </c>
      <c r="D23" s="14">
        <f t="shared" si="7"/>
        <v>44.116249999999994</v>
      </c>
      <c r="E23" s="14">
        <f t="shared" si="7"/>
        <v>40.815555555555562</v>
      </c>
      <c r="F23" s="14">
        <f t="shared" si="7"/>
        <v>52.474999999999994</v>
      </c>
      <c r="G23" s="14">
        <f t="shared" si="7"/>
        <v>67.275000000000006</v>
      </c>
      <c r="H23" s="14">
        <f t="shared" si="7"/>
        <v>47.86999999999999</v>
      </c>
      <c r="I23" s="14">
        <f t="shared" si="7"/>
        <v>66.053333333333342</v>
      </c>
      <c r="J23" s="14">
        <f t="shared" si="7"/>
        <v>83.956000000000003</v>
      </c>
      <c r="K23" s="14">
        <f t="shared" si="7"/>
        <v>100.80571428571429</v>
      </c>
      <c r="L23" s="14">
        <f t="shared" si="7"/>
        <v>94.351111111111123</v>
      </c>
      <c r="M23" s="14">
        <f t="shared" si="7"/>
        <v>122.88999999999999</v>
      </c>
      <c r="P23" s="10">
        <f>AVERAGE(P9:P18)</f>
        <v>69.043678787878804</v>
      </c>
    </row>
    <row r="24" spans="1:18" ht="13.15" thickBot="1" x14ac:dyDescent="0.4">
      <c r="A24" s="1" t="s">
        <v>16</v>
      </c>
      <c r="B24" s="14">
        <f>SUM(B9:B18)</f>
        <v>294.77000000000004</v>
      </c>
      <c r="C24" s="14">
        <f t="shared" ref="C24:M24" si="8">SUM(C9:C18)</f>
        <v>437.76999999999992</v>
      </c>
      <c r="D24" s="14">
        <f t="shared" si="8"/>
        <v>352.92999999999995</v>
      </c>
      <c r="E24" s="14">
        <f t="shared" si="8"/>
        <v>367.34000000000009</v>
      </c>
      <c r="F24" s="14">
        <f t="shared" si="8"/>
        <v>419.79999999999995</v>
      </c>
      <c r="G24" s="14">
        <f t="shared" si="8"/>
        <v>672.75</v>
      </c>
      <c r="H24" s="14">
        <f t="shared" si="8"/>
        <v>382.95999999999992</v>
      </c>
      <c r="I24" s="14">
        <f t="shared" si="8"/>
        <v>594.48</v>
      </c>
      <c r="J24" s="14">
        <f t="shared" si="8"/>
        <v>839.56000000000006</v>
      </c>
      <c r="K24" s="14">
        <f t="shared" si="8"/>
        <v>705.64</v>
      </c>
      <c r="L24" s="14">
        <f t="shared" si="8"/>
        <v>849.16000000000008</v>
      </c>
      <c r="M24" s="14">
        <f t="shared" si="8"/>
        <v>1228.8999999999999</v>
      </c>
      <c r="P24" s="14">
        <f>AVERAGE(B23:M23)</f>
        <v>66.76926785714285</v>
      </c>
    </row>
    <row r="25" spans="1:18" ht="13.15" thickBot="1" x14ac:dyDescent="0.4">
      <c r="A25" s="1" t="s">
        <v>17</v>
      </c>
      <c r="B25" s="16">
        <f>COUNT(B9:B18)</f>
        <v>8</v>
      </c>
      <c r="C25" s="16">
        <f t="shared" ref="C25:M25" si="9">COUNT(C9:C18)</f>
        <v>10</v>
      </c>
      <c r="D25" s="16">
        <f t="shared" si="9"/>
        <v>8</v>
      </c>
      <c r="E25" s="16">
        <f t="shared" si="9"/>
        <v>9</v>
      </c>
      <c r="F25" s="16">
        <f t="shared" si="9"/>
        <v>8</v>
      </c>
      <c r="G25" s="16">
        <f t="shared" si="9"/>
        <v>10</v>
      </c>
      <c r="H25" s="16">
        <f t="shared" si="9"/>
        <v>8</v>
      </c>
      <c r="I25" s="16">
        <f t="shared" si="9"/>
        <v>9</v>
      </c>
      <c r="J25" s="16">
        <f t="shared" si="9"/>
        <v>10</v>
      </c>
      <c r="K25" s="16">
        <f t="shared" si="9"/>
        <v>7</v>
      </c>
      <c r="L25" s="16">
        <f t="shared" si="9"/>
        <v>9</v>
      </c>
      <c r="M25" s="16">
        <f t="shared" si="9"/>
        <v>10</v>
      </c>
    </row>
    <row r="26" spans="1:18" ht="13.15" thickBot="1" x14ac:dyDescent="0.4">
      <c r="A26" s="1" t="s">
        <v>30</v>
      </c>
      <c r="B26" s="14">
        <f>B24/B25</f>
        <v>36.846250000000005</v>
      </c>
      <c r="C26" s="14">
        <f t="shared" ref="C26:M26" si="10">C24/C25</f>
        <v>43.776999999999994</v>
      </c>
      <c r="D26" s="14">
        <f t="shared" si="10"/>
        <v>44.116249999999994</v>
      </c>
      <c r="E26" s="14">
        <f t="shared" si="10"/>
        <v>40.815555555555562</v>
      </c>
      <c r="F26" s="14">
        <f t="shared" si="10"/>
        <v>52.474999999999994</v>
      </c>
      <c r="G26" s="14">
        <f t="shared" si="10"/>
        <v>67.275000000000006</v>
      </c>
      <c r="H26" s="14">
        <f t="shared" si="10"/>
        <v>47.86999999999999</v>
      </c>
      <c r="I26" s="14">
        <f t="shared" si="10"/>
        <v>66.053333333333342</v>
      </c>
      <c r="J26" s="14">
        <f t="shared" si="10"/>
        <v>83.956000000000003</v>
      </c>
      <c r="K26" s="14">
        <f t="shared" si="10"/>
        <v>100.80571428571429</v>
      </c>
      <c r="L26" s="14">
        <f t="shared" si="10"/>
        <v>94.351111111111123</v>
      </c>
      <c r="M26" s="14">
        <f t="shared" si="10"/>
        <v>122.88999999999999</v>
      </c>
    </row>
    <row r="27" spans="1:18" ht="13.15" thickBot="1" x14ac:dyDescent="0.4">
      <c r="A27" s="1" t="s">
        <v>31</v>
      </c>
      <c r="B27" s="14">
        <f>B24/(COUNT(B9:B18)+COUNTBLANK(B9:B18))</f>
        <v>29.477000000000004</v>
      </c>
      <c r="C27" s="14">
        <f t="shared" ref="C27:M27" si="11">C24/(COUNT(C9:C18)+COUNTBLANK(C9:C18))</f>
        <v>43.776999999999994</v>
      </c>
      <c r="D27" s="14">
        <f t="shared" si="11"/>
        <v>35.292999999999992</v>
      </c>
      <c r="E27" s="14">
        <f t="shared" si="11"/>
        <v>36.734000000000009</v>
      </c>
      <c r="F27" s="14">
        <f t="shared" si="11"/>
        <v>41.98</v>
      </c>
      <c r="G27" s="14">
        <f t="shared" si="11"/>
        <v>67.275000000000006</v>
      </c>
      <c r="H27" s="14">
        <f t="shared" si="11"/>
        <v>38.295999999999992</v>
      </c>
      <c r="I27" s="14">
        <f t="shared" si="11"/>
        <v>59.448</v>
      </c>
      <c r="J27" s="14">
        <f t="shared" si="11"/>
        <v>83.956000000000003</v>
      </c>
      <c r="K27" s="14">
        <f t="shared" si="11"/>
        <v>70.563999999999993</v>
      </c>
      <c r="L27" s="14">
        <f t="shared" si="11"/>
        <v>84.916000000000011</v>
      </c>
      <c r="M27" s="14">
        <f t="shared" si="11"/>
        <v>122.88999999999999</v>
      </c>
    </row>
  </sheetData>
  <printOptions gridLines="1" gridLinesSet="0"/>
  <pageMargins left="0.75" right="0.75" top="1" bottom="1" header="0.511811024" footer="0.511811024"/>
  <pageSetup orientation="landscape" horizontalDpi="0" verticalDpi="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1:G29"/>
  <sheetViews>
    <sheetView topLeftCell="A13" workbookViewId="0">
      <selection activeCell="B28" sqref="B28"/>
    </sheetView>
  </sheetViews>
  <sheetFormatPr baseColWidth="10" defaultColWidth="11.3984375" defaultRowHeight="12.75" x14ac:dyDescent="0.35"/>
  <cols>
    <col min="1" max="1" width="16.73046875" style="20" bestFit="1" customWidth="1"/>
    <col min="2" max="2" width="12.265625" style="20" bestFit="1" customWidth="1"/>
    <col min="3" max="5" width="10.86328125" style="20" customWidth="1"/>
    <col min="6" max="6" width="3.3984375" style="20" customWidth="1"/>
    <col min="7" max="7" width="15.1328125" style="20" customWidth="1"/>
    <col min="8" max="8" width="7.59765625" style="20" customWidth="1"/>
    <col min="9" max="16384" width="11.3984375" style="20"/>
  </cols>
  <sheetData>
    <row r="11" spans="1:4" ht="21.4" x14ac:dyDescent="0.8">
      <c r="A11" s="17"/>
      <c r="B11" s="18"/>
      <c r="C11" s="18"/>
      <c r="D11" s="19"/>
    </row>
    <row r="12" spans="1:4" ht="13.15" thickBot="1" x14ac:dyDescent="0.4"/>
    <row r="13" spans="1:4" ht="13.5" thickBot="1" x14ac:dyDescent="0.45">
      <c r="A13" s="21" t="s">
        <v>32</v>
      </c>
      <c r="B13" s="22">
        <v>2.5382899999999999</v>
      </c>
    </row>
    <row r="14" spans="1:4" x14ac:dyDescent="0.35">
      <c r="B14" s="23"/>
    </row>
    <row r="15" spans="1:4" x14ac:dyDescent="0.35">
      <c r="A15" s="20" t="s">
        <v>33</v>
      </c>
      <c r="B15" s="24">
        <f>SQRT(B13)</f>
        <v>1.5932011800146271</v>
      </c>
    </row>
    <row r="16" spans="1:4" ht="13.15" thickBot="1" x14ac:dyDescent="0.4">
      <c r="A16" s="20" t="s">
        <v>34</v>
      </c>
      <c r="B16" s="24">
        <f>ABS(B13)</f>
        <v>2.5382899999999999</v>
      </c>
    </row>
    <row r="17" spans="1:7" x14ac:dyDescent="0.35">
      <c r="A17" s="25" t="s">
        <v>35</v>
      </c>
      <c r="B17" s="24">
        <f>MOD(B13,2)</f>
        <v>0.53828999999999994</v>
      </c>
      <c r="C17" s="26" t="s">
        <v>36</v>
      </c>
      <c r="D17" s="27">
        <v>2</v>
      </c>
    </row>
    <row r="18" spans="1:7" ht="13.15" thickBot="1" x14ac:dyDescent="0.4">
      <c r="A18" s="25" t="s">
        <v>37</v>
      </c>
      <c r="B18" s="24">
        <f>POWER(B13,D18)</f>
        <v>6.4429161240999999</v>
      </c>
      <c r="C18" s="28" t="s">
        <v>37</v>
      </c>
      <c r="D18" s="29">
        <v>2</v>
      </c>
    </row>
    <row r="19" spans="1:7" x14ac:dyDescent="0.35">
      <c r="A19" s="25"/>
      <c r="B19" s="25"/>
      <c r="C19" s="25"/>
      <c r="D19" s="25"/>
    </row>
    <row r="20" spans="1:7" x14ac:dyDescent="0.35">
      <c r="A20" s="25"/>
      <c r="B20" s="25"/>
      <c r="C20" s="25"/>
      <c r="D20" s="25"/>
    </row>
    <row r="21" spans="1:7" ht="13.15" thickBot="1" x14ac:dyDescent="0.4"/>
    <row r="22" spans="1:7" s="23" customFormat="1" x14ac:dyDescent="0.35">
      <c r="A22" s="30" t="s">
        <v>38</v>
      </c>
      <c r="B22" s="31">
        <f>INT(B13)</f>
        <v>2</v>
      </c>
      <c r="G22" s="20"/>
    </row>
    <row r="23" spans="1:7" x14ac:dyDescent="0.35">
      <c r="A23" s="32" t="s">
        <v>39</v>
      </c>
      <c r="B23" s="33">
        <f>ODD(B13)</f>
        <v>3</v>
      </c>
    </row>
    <row r="24" spans="1:7" ht="13.15" thickBot="1" x14ac:dyDescent="0.4">
      <c r="A24" s="34" t="s">
        <v>40</v>
      </c>
      <c r="B24" s="35">
        <f>EVEN(B13)</f>
        <v>4</v>
      </c>
    </row>
    <row r="25" spans="1:7" ht="13.15" thickBot="1" x14ac:dyDescent="0.4"/>
    <row r="26" spans="1:7" ht="13.5" thickBot="1" x14ac:dyDescent="0.45">
      <c r="B26" s="36">
        <v>1</v>
      </c>
      <c r="C26" s="37">
        <v>2</v>
      </c>
      <c r="D26" s="37">
        <v>3</v>
      </c>
      <c r="E26" s="38">
        <v>4</v>
      </c>
      <c r="F26" s="39"/>
    </row>
    <row r="27" spans="1:7" x14ac:dyDescent="0.35">
      <c r="A27" s="40" t="s">
        <v>41</v>
      </c>
      <c r="B27" s="41">
        <f>ROUND($B$13,B26)</f>
        <v>2.5</v>
      </c>
      <c r="C27" s="41">
        <f t="shared" ref="C27:E27" si="0">ROUND($B$13,C26)</f>
        <v>2.54</v>
      </c>
      <c r="D27" s="41">
        <f t="shared" si="0"/>
        <v>2.5379999999999998</v>
      </c>
      <c r="E27" s="41">
        <f t="shared" si="0"/>
        <v>2.5383</v>
      </c>
      <c r="F27" s="23"/>
    </row>
    <row r="28" spans="1:7" ht="13.15" thickBot="1" x14ac:dyDescent="0.4">
      <c r="A28" s="42" t="s">
        <v>42</v>
      </c>
      <c r="B28" s="43">
        <f>TRUNC($B$13,B26)</f>
        <v>2.5</v>
      </c>
      <c r="C28" s="43">
        <f t="shared" ref="C28:E28" si="1">TRUNC($B$13,C26)</f>
        <v>2.5299999999999998</v>
      </c>
      <c r="D28" s="43">
        <f t="shared" si="1"/>
        <v>2.5379999999999998</v>
      </c>
      <c r="E28" s="43">
        <f t="shared" si="1"/>
        <v>2.5381999999999998</v>
      </c>
      <c r="F28" s="44"/>
    </row>
    <row r="29" spans="1:7" x14ac:dyDescent="0.35">
      <c r="A29" s="23"/>
      <c r="B29" s="23"/>
      <c r="C29" s="23"/>
      <c r="D29" s="23"/>
      <c r="E29" s="23"/>
      <c r="F29" s="23"/>
    </row>
  </sheetData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workbookViewId="0">
      <selection activeCell="E31" sqref="E31"/>
    </sheetView>
  </sheetViews>
  <sheetFormatPr baseColWidth="10" defaultColWidth="10.6640625" defaultRowHeight="14.25" x14ac:dyDescent="0.45"/>
  <sheetData>
    <row r="1" spans="1:11" x14ac:dyDescent="0.4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4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4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x14ac:dyDescent="0.4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x14ac:dyDescent="0.4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1" x14ac:dyDescent="0.4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</row>
    <row r="8" spans="1:11" x14ac:dyDescent="0.4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1" x14ac:dyDescent="0.4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x14ac:dyDescent="0.4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 x14ac:dyDescent="0.4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45">
      <c r="A12" s="45"/>
      <c r="B12" s="46"/>
      <c r="C12" s="47" t="s">
        <v>43</v>
      </c>
      <c r="D12" s="47" t="s">
        <v>44</v>
      </c>
      <c r="E12" s="45"/>
      <c r="F12" s="45"/>
      <c r="G12" s="45"/>
      <c r="H12" s="45"/>
      <c r="I12" s="45"/>
      <c r="J12" s="45"/>
      <c r="K12" s="45"/>
    </row>
    <row r="13" spans="1:11" x14ac:dyDescent="0.45">
      <c r="A13" s="45"/>
      <c r="B13" s="47" t="s">
        <v>45</v>
      </c>
      <c r="C13" s="48">
        <v>10</v>
      </c>
      <c r="D13" s="49">
        <v>0.1</v>
      </c>
      <c r="E13" s="45">
        <f>C13*D13</f>
        <v>1</v>
      </c>
      <c r="F13" s="45"/>
      <c r="G13" s="45"/>
      <c r="H13" s="45"/>
      <c r="I13" s="45"/>
      <c r="J13" s="45"/>
      <c r="K13" s="45"/>
    </row>
    <row r="14" spans="1:11" x14ac:dyDescent="0.45">
      <c r="A14" s="45"/>
      <c r="B14" s="47" t="s">
        <v>46</v>
      </c>
      <c r="C14" s="48">
        <v>10</v>
      </c>
      <c r="D14" s="49">
        <v>0.15</v>
      </c>
      <c r="E14" s="45">
        <f t="shared" ref="E14:E17" si="0">C14*D14</f>
        <v>1.5</v>
      </c>
      <c r="F14" s="45"/>
      <c r="G14" s="45"/>
      <c r="H14" s="45"/>
      <c r="I14" s="45"/>
      <c r="J14" s="45"/>
      <c r="K14" s="45"/>
    </row>
    <row r="15" spans="1:11" x14ac:dyDescent="0.45">
      <c r="A15" s="45"/>
      <c r="B15" s="47" t="s">
        <v>47</v>
      </c>
      <c r="C15" s="48">
        <v>4</v>
      </c>
      <c r="D15" s="49">
        <v>0.2</v>
      </c>
      <c r="E15" s="45">
        <f t="shared" si="0"/>
        <v>0.8</v>
      </c>
      <c r="F15" s="45"/>
      <c r="G15" s="45"/>
      <c r="H15" s="45"/>
      <c r="I15" s="45"/>
      <c r="J15" s="45"/>
      <c r="K15" s="45"/>
    </row>
    <row r="16" spans="1:11" x14ac:dyDescent="0.45">
      <c r="A16" s="45"/>
      <c r="B16" s="47" t="s">
        <v>48</v>
      </c>
      <c r="C16" s="48">
        <v>6</v>
      </c>
      <c r="D16" s="49">
        <v>0.25</v>
      </c>
      <c r="E16" s="45">
        <f t="shared" si="0"/>
        <v>1.5</v>
      </c>
      <c r="F16" s="45"/>
      <c r="G16" s="45"/>
      <c r="H16" s="45"/>
      <c r="I16" s="45"/>
      <c r="J16" s="45"/>
      <c r="K16" s="45"/>
    </row>
    <row r="17" spans="1:11" x14ac:dyDescent="0.45">
      <c r="A17" s="45"/>
      <c r="B17" s="47" t="s">
        <v>49</v>
      </c>
      <c r="C17" s="48">
        <v>6</v>
      </c>
      <c r="D17" s="49">
        <v>0.3</v>
      </c>
      <c r="E17" s="45">
        <f t="shared" si="0"/>
        <v>1.7999999999999998</v>
      </c>
      <c r="F17" s="45"/>
      <c r="G17" s="45"/>
      <c r="H17" s="45"/>
      <c r="I17" s="45"/>
      <c r="J17" s="45"/>
      <c r="K17" s="45"/>
    </row>
    <row r="18" spans="1:11" x14ac:dyDescent="0.4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1:11" x14ac:dyDescent="0.4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0" spans="1:11" ht="26.65" x14ac:dyDescent="0.45">
      <c r="A20" s="45"/>
      <c r="B20" s="45"/>
      <c r="C20" s="50" t="s">
        <v>50</v>
      </c>
      <c r="D20" s="48">
        <f>SUM(E13:E17)</f>
        <v>6.6</v>
      </c>
      <c r="E20" s="45" t="s">
        <v>60</v>
      </c>
      <c r="F20" s="45"/>
      <c r="G20" s="45"/>
      <c r="H20" s="45"/>
      <c r="I20" s="45"/>
      <c r="J20" s="45"/>
      <c r="K20" s="45"/>
    </row>
    <row r="21" spans="1:11" x14ac:dyDescent="0.45">
      <c r="A21" s="45"/>
      <c r="B21" s="45"/>
      <c r="C21" s="45"/>
      <c r="D21" s="45">
        <f>SUMPRODUCT(C13:C17,D13:D17)</f>
        <v>6.6</v>
      </c>
      <c r="E21" s="45" t="s">
        <v>61</v>
      </c>
      <c r="F21" s="45"/>
      <c r="G21" s="45"/>
      <c r="H21" s="45"/>
      <c r="I21" s="45"/>
      <c r="J21" s="45"/>
      <c r="K21" s="45"/>
    </row>
    <row r="22" spans="1:11" x14ac:dyDescent="0.4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spans="1:11" x14ac:dyDescent="0.4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spans="1:11" x14ac:dyDescent="0.4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05EC3E-98DB-45F9-AF4A-EE343672A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79D159-109F-4F17-AB50-B2264D04C6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4F0D79-4642-4D84-A70C-29B18CBE84A2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Inversión</vt:lpstr>
      <vt:lpstr>Sumas maximos promedios</vt:lpstr>
      <vt:lpstr>Funciones 2</vt:lpstr>
      <vt:lpstr>Calificaciones ponderada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MONICA RUIZ ORDONEZ</dc:creator>
  <cp:lastModifiedBy>Bernardo Mondragon Brozon</cp:lastModifiedBy>
  <dcterms:created xsi:type="dcterms:W3CDTF">2018-01-23T00:02:23Z</dcterms:created>
  <dcterms:modified xsi:type="dcterms:W3CDTF">2018-02-13T04:08:55Z</dcterms:modified>
</cp:coreProperties>
</file>