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Clases\"/>
    </mc:Choice>
  </mc:AlternateContent>
  <bookViews>
    <workbookView xWindow="0" yWindow="0" windowWidth="20520" windowHeight="9465" activeTab="1" xr2:uid="{B8F4ECBD-626B-4DED-A878-2496941E8ED4}"/>
  </bookViews>
  <sheets>
    <sheet name="Hoja1" sheetId="1" r:id="rId1"/>
    <sheet name="Hoja2" sheetId="2" r:id="rId2"/>
  </sheets>
  <definedNames>
    <definedName name="_xlnm._FilterDatabase" localSheetId="0" hidden="1">Hoja1!$A$4:$AA$4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T6" i="1"/>
  <c r="U6" i="1" s="1"/>
  <c r="T7" i="1"/>
  <c r="T8" i="1"/>
  <c r="U8" i="1" s="1"/>
  <c r="T9" i="1"/>
  <c r="U9" i="1" s="1"/>
  <c r="T10" i="1"/>
  <c r="T11" i="1"/>
  <c r="T12" i="1"/>
  <c r="U12" i="1" s="1"/>
  <c r="T13" i="1"/>
  <c r="U13" i="1" s="1"/>
  <c r="T14" i="1"/>
  <c r="T15" i="1"/>
  <c r="T16" i="1"/>
  <c r="U16" i="1" s="1"/>
  <c r="T17" i="1"/>
  <c r="U17" i="1" s="1"/>
  <c r="T18" i="1"/>
  <c r="T19" i="1"/>
  <c r="T20" i="1"/>
  <c r="U20" i="1" s="1"/>
  <c r="T21" i="1"/>
  <c r="U21" i="1" s="1"/>
  <c r="T22" i="1"/>
  <c r="T23" i="1"/>
  <c r="T24" i="1"/>
  <c r="U24" i="1" s="1"/>
  <c r="T25" i="1"/>
  <c r="U25" i="1" s="1"/>
  <c r="T26" i="1"/>
  <c r="T27" i="1"/>
  <c r="T28" i="1"/>
  <c r="T29" i="1"/>
  <c r="U29" i="1" s="1"/>
  <c r="T30" i="1"/>
  <c r="T31" i="1"/>
  <c r="T32" i="1"/>
  <c r="U32" i="1" s="1"/>
  <c r="T33" i="1"/>
  <c r="U33" i="1" s="1"/>
  <c r="T34" i="1"/>
  <c r="T35" i="1"/>
  <c r="T36" i="1"/>
  <c r="U36" i="1" s="1"/>
  <c r="T37" i="1"/>
  <c r="U37" i="1" s="1"/>
  <c r="T38" i="1"/>
  <c r="T39" i="1"/>
  <c r="T40" i="1"/>
  <c r="U40" i="1" s="1"/>
  <c r="T41" i="1"/>
  <c r="U41" i="1" s="1"/>
  <c r="T42" i="1"/>
  <c r="T43" i="1"/>
  <c r="T44" i="1"/>
  <c r="T45" i="1"/>
  <c r="U45" i="1" s="1"/>
  <c r="T46" i="1"/>
  <c r="T47" i="1"/>
  <c r="T48" i="1"/>
  <c r="U48" i="1" s="1"/>
  <c r="T49" i="1"/>
  <c r="U49" i="1" s="1"/>
  <c r="T50" i="1"/>
  <c r="T51" i="1"/>
  <c r="T52" i="1"/>
  <c r="U52" i="1" s="1"/>
  <c r="T53" i="1"/>
  <c r="U53" i="1" s="1"/>
  <c r="T54" i="1"/>
  <c r="T55" i="1"/>
  <c r="T56" i="1"/>
  <c r="U56" i="1" s="1"/>
  <c r="T57" i="1"/>
  <c r="U57" i="1" s="1"/>
  <c r="T58" i="1"/>
  <c r="T59" i="1"/>
  <c r="T60" i="1"/>
  <c r="T61" i="1"/>
  <c r="U61" i="1" s="1"/>
  <c r="T62" i="1"/>
  <c r="U62" i="1" s="1"/>
  <c r="T63" i="1"/>
  <c r="T64" i="1"/>
  <c r="U64" i="1" s="1"/>
  <c r="T65" i="1"/>
  <c r="U65" i="1" s="1"/>
  <c r="T66" i="1"/>
  <c r="T67" i="1"/>
  <c r="T68" i="1"/>
  <c r="U68" i="1" s="1"/>
  <c r="T69" i="1"/>
  <c r="U69" i="1" s="1"/>
  <c r="T70" i="1"/>
  <c r="U70" i="1" s="1"/>
  <c r="T71" i="1"/>
  <c r="T72" i="1"/>
  <c r="U72" i="1" s="1"/>
  <c r="T73" i="1"/>
  <c r="U73" i="1" s="1"/>
  <c r="T74" i="1"/>
  <c r="T75" i="1"/>
  <c r="T76" i="1"/>
  <c r="U76" i="1" s="1"/>
  <c r="T77" i="1"/>
  <c r="U77" i="1" s="1"/>
  <c r="T78" i="1"/>
  <c r="T79" i="1"/>
  <c r="T80" i="1"/>
  <c r="U80" i="1" s="1"/>
  <c r="T81" i="1"/>
  <c r="U81" i="1" s="1"/>
  <c r="T82" i="1"/>
  <c r="T83" i="1"/>
  <c r="T84" i="1"/>
  <c r="U84" i="1" s="1"/>
  <c r="T85" i="1"/>
  <c r="U85" i="1" s="1"/>
  <c r="T86" i="1"/>
  <c r="T87" i="1"/>
  <c r="T88" i="1"/>
  <c r="U88" i="1" s="1"/>
  <c r="T89" i="1"/>
  <c r="U89" i="1" s="1"/>
  <c r="T90" i="1"/>
  <c r="T91" i="1"/>
  <c r="T92" i="1"/>
  <c r="U92" i="1" s="1"/>
  <c r="T93" i="1"/>
  <c r="U93" i="1" s="1"/>
  <c r="T94" i="1"/>
  <c r="T95" i="1"/>
  <c r="T96" i="1"/>
  <c r="U96" i="1" s="1"/>
  <c r="T97" i="1"/>
  <c r="U97" i="1" s="1"/>
  <c r="T98" i="1"/>
  <c r="U98" i="1" s="1"/>
  <c r="T99" i="1"/>
  <c r="T100" i="1"/>
  <c r="U100" i="1" s="1"/>
  <c r="T101" i="1"/>
  <c r="U101" i="1" s="1"/>
  <c r="T102" i="1"/>
  <c r="T103" i="1"/>
  <c r="T104" i="1"/>
  <c r="U104" i="1" s="1"/>
  <c r="T105" i="1"/>
  <c r="U105" i="1" s="1"/>
  <c r="T5" i="1"/>
  <c r="U5" i="1" s="1"/>
  <c r="U7" i="1"/>
  <c r="U10" i="1"/>
  <c r="U11" i="1"/>
  <c r="U14" i="1"/>
  <c r="U15" i="1"/>
  <c r="U18" i="1"/>
  <c r="U19" i="1"/>
  <c r="U22" i="1"/>
  <c r="U23" i="1"/>
  <c r="U26" i="1"/>
  <c r="U27" i="1"/>
  <c r="U28" i="1"/>
  <c r="U30" i="1"/>
  <c r="U31" i="1"/>
  <c r="U34" i="1"/>
  <c r="U35" i="1"/>
  <c r="U38" i="1"/>
  <c r="U39" i="1"/>
  <c r="U42" i="1"/>
  <c r="U43" i="1"/>
  <c r="U44" i="1"/>
  <c r="U46" i="1"/>
  <c r="U47" i="1"/>
  <c r="U50" i="1"/>
  <c r="U51" i="1"/>
  <c r="U54" i="1"/>
  <c r="U55" i="1"/>
  <c r="U58" i="1"/>
  <c r="U59" i="1"/>
  <c r="U60" i="1"/>
  <c r="U63" i="1"/>
  <c r="U66" i="1"/>
  <c r="U67" i="1"/>
  <c r="U71" i="1"/>
  <c r="U74" i="1"/>
  <c r="U75" i="1"/>
  <c r="U78" i="1"/>
  <c r="U79" i="1"/>
  <c r="U82" i="1"/>
  <c r="U83" i="1"/>
  <c r="U86" i="1"/>
  <c r="U87" i="1"/>
  <c r="U90" i="1"/>
  <c r="U91" i="1"/>
  <c r="U94" i="1"/>
  <c r="U95" i="1"/>
  <c r="U99" i="1"/>
  <c r="U102" i="1"/>
  <c r="U103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Q68" i="1" s="1"/>
  <c r="R69" i="1"/>
  <c r="Q69" i="1" s="1"/>
  <c r="R70" i="1"/>
  <c r="Q70" i="1" s="1"/>
  <c r="R71" i="1"/>
  <c r="Q71" i="1" s="1"/>
  <c r="R72" i="1"/>
  <c r="R73" i="1"/>
  <c r="R74" i="1"/>
  <c r="R75" i="1"/>
  <c r="Q75" i="1" s="1"/>
  <c r="R76" i="1"/>
  <c r="Q76" i="1" s="1"/>
  <c r="R77" i="1"/>
  <c r="Q77" i="1" s="1"/>
  <c r="R78" i="1"/>
  <c r="R79" i="1"/>
  <c r="Q79" i="1" s="1"/>
  <c r="R80" i="1"/>
  <c r="R81" i="1"/>
  <c r="R82" i="1"/>
  <c r="Q82" i="1" s="1"/>
  <c r="R83" i="1"/>
  <c r="Q83" i="1" s="1"/>
  <c r="R84" i="1"/>
  <c r="R85" i="1"/>
  <c r="R86" i="1"/>
  <c r="Q86" i="1" s="1"/>
  <c r="R87" i="1"/>
  <c r="Q87" i="1" s="1"/>
  <c r="R88" i="1"/>
  <c r="R89" i="1"/>
  <c r="Q89" i="1" s="1"/>
  <c r="R90" i="1"/>
  <c r="Q90" i="1" s="1"/>
  <c r="R91" i="1"/>
  <c r="Q91" i="1" s="1"/>
  <c r="R92" i="1"/>
  <c r="Q92" i="1" s="1"/>
  <c r="R93" i="1"/>
  <c r="R94" i="1"/>
  <c r="Q94" i="1" s="1"/>
  <c r="R95" i="1"/>
  <c r="Q95" i="1" s="1"/>
  <c r="R96" i="1"/>
  <c r="R97" i="1"/>
  <c r="R98" i="1"/>
  <c r="Q98" i="1" s="1"/>
  <c r="R99" i="1"/>
  <c r="Q99" i="1" s="1"/>
  <c r="R100" i="1"/>
  <c r="R101" i="1"/>
  <c r="Q101" i="1" s="1"/>
  <c r="R102" i="1"/>
  <c r="Q102" i="1" s="1"/>
  <c r="R103" i="1"/>
  <c r="Q103" i="1" s="1"/>
  <c r="R104" i="1"/>
  <c r="R10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72" i="1"/>
  <c r="Q73" i="1"/>
  <c r="Q74" i="1"/>
  <c r="Q78" i="1"/>
  <c r="Q80" i="1"/>
  <c r="Q81" i="1"/>
  <c r="Q84" i="1"/>
  <c r="Q85" i="1"/>
  <c r="Q88" i="1"/>
  <c r="Q93" i="1"/>
  <c r="Q96" i="1"/>
  <c r="Q97" i="1"/>
  <c r="Q100" i="1"/>
  <c r="Q104" i="1"/>
  <c r="Q10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K6" i="1"/>
  <c r="L6" i="1" s="1"/>
  <c r="N6" i="1" s="1"/>
  <c r="K7" i="1"/>
  <c r="L7" i="1" s="1"/>
  <c r="N7" i="1" s="1"/>
  <c r="O7" i="1" s="1"/>
  <c r="K8" i="1"/>
  <c r="L8" i="1" s="1"/>
  <c r="N8" i="1" s="1"/>
  <c r="O8" i="1" s="1"/>
  <c r="P8" i="1" s="1"/>
  <c r="K9" i="1"/>
  <c r="L9" i="1" s="1"/>
  <c r="N9" i="1" s="1"/>
  <c r="O9" i="1" s="1"/>
  <c r="P9" i="1" s="1"/>
  <c r="K10" i="1"/>
  <c r="L10" i="1" s="1"/>
  <c r="N10" i="1" s="1"/>
  <c r="K11" i="1"/>
  <c r="L11" i="1" s="1"/>
  <c r="N11" i="1" s="1"/>
  <c r="O11" i="1" s="1"/>
  <c r="K12" i="1"/>
  <c r="L12" i="1" s="1"/>
  <c r="N12" i="1" s="1"/>
  <c r="O12" i="1" s="1"/>
  <c r="P12" i="1" s="1"/>
  <c r="K13" i="1"/>
  <c r="L13" i="1" s="1"/>
  <c r="N13" i="1" s="1"/>
  <c r="O13" i="1" s="1"/>
  <c r="P13" i="1" s="1"/>
  <c r="K14" i="1"/>
  <c r="L14" i="1" s="1"/>
  <c r="N14" i="1" s="1"/>
  <c r="K15" i="1"/>
  <c r="L15" i="1" s="1"/>
  <c r="N15" i="1" s="1"/>
  <c r="O15" i="1" s="1"/>
  <c r="K16" i="1"/>
  <c r="L16" i="1" s="1"/>
  <c r="N16" i="1" s="1"/>
  <c r="O16" i="1" s="1"/>
  <c r="P16" i="1" s="1"/>
  <c r="K17" i="1"/>
  <c r="L17" i="1" s="1"/>
  <c r="N17" i="1" s="1"/>
  <c r="O17" i="1" s="1"/>
  <c r="P17" i="1" s="1"/>
  <c r="K18" i="1"/>
  <c r="L18" i="1" s="1"/>
  <c r="N18" i="1" s="1"/>
  <c r="K19" i="1"/>
  <c r="L19" i="1" s="1"/>
  <c r="N19" i="1" s="1"/>
  <c r="O19" i="1" s="1"/>
  <c r="K20" i="1"/>
  <c r="L20" i="1" s="1"/>
  <c r="N20" i="1" s="1"/>
  <c r="O20" i="1" s="1"/>
  <c r="P20" i="1" s="1"/>
  <c r="K21" i="1"/>
  <c r="L21" i="1" s="1"/>
  <c r="N21" i="1" s="1"/>
  <c r="O21" i="1" s="1"/>
  <c r="P21" i="1" s="1"/>
  <c r="K22" i="1"/>
  <c r="L22" i="1" s="1"/>
  <c r="N22" i="1" s="1"/>
  <c r="K23" i="1"/>
  <c r="L23" i="1" s="1"/>
  <c r="N23" i="1" s="1"/>
  <c r="O23" i="1" s="1"/>
  <c r="K24" i="1"/>
  <c r="L24" i="1" s="1"/>
  <c r="N24" i="1" s="1"/>
  <c r="O24" i="1" s="1"/>
  <c r="P24" i="1" s="1"/>
  <c r="K25" i="1"/>
  <c r="L25" i="1" s="1"/>
  <c r="N25" i="1" s="1"/>
  <c r="O25" i="1" s="1"/>
  <c r="P25" i="1" s="1"/>
  <c r="K26" i="1"/>
  <c r="L26" i="1" s="1"/>
  <c r="N26" i="1" s="1"/>
  <c r="K27" i="1"/>
  <c r="L27" i="1" s="1"/>
  <c r="N27" i="1" s="1"/>
  <c r="O27" i="1" s="1"/>
  <c r="K28" i="1"/>
  <c r="L28" i="1" s="1"/>
  <c r="N28" i="1" s="1"/>
  <c r="O28" i="1" s="1"/>
  <c r="P28" i="1" s="1"/>
  <c r="K29" i="1"/>
  <c r="L29" i="1" s="1"/>
  <c r="N29" i="1" s="1"/>
  <c r="O29" i="1" s="1"/>
  <c r="P29" i="1" s="1"/>
  <c r="K30" i="1"/>
  <c r="L30" i="1" s="1"/>
  <c r="N30" i="1" s="1"/>
  <c r="K31" i="1"/>
  <c r="L31" i="1" s="1"/>
  <c r="N31" i="1" s="1"/>
  <c r="O31" i="1" s="1"/>
  <c r="K32" i="1"/>
  <c r="L32" i="1" s="1"/>
  <c r="N32" i="1" s="1"/>
  <c r="O32" i="1" s="1"/>
  <c r="P32" i="1" s="1"/>
  <c r="K33" i="1"/>
  <c r="L33" i="1" s="1"/>
  <c r="N33" i="1" s="1"/>
  <c r="O33" i="1" s="1"/>
  <c r="P33" i="1" s="1"/>
  <c r="K34" i="1"/>
  <c r="L34" i="1" s="1"/>
  <c r="N34" i="1" s="1"/>
  <c r="K35" i="1"/>
  <c r="L35" i="1" s="1"/>
  <c r="N35" i="1" s="1"/>
  <c r="O35" i="1" s="1"/>
  <c r="K36" i="1"/>
  <c r="L36" i="1" s="1"/>
  <c r="N36" i="1" s="1"/>
  <c r="O36" i="1" s="1"/>
  <c r="P36" i="1" s="1"/>
  <c r="K37" i="1"/>
  <c r="L37" i="1" s="1"/>
  <c r="N37" i="1" s="1"/>
  <c r="O37" i="1" s="1"/>
  <c r="P37" i="1" s="1"/>
  <c r="K38" i="1"/>
  <c r="L38" i="1" s="1"/>
  <c r="N38" i="1" s="1"/>
  <c r="K39" i="1"/>
  <c r="L39" i="1" s="1"/>
  <c r="N39" i="1" s="1"/>
  <c r="O39" i="1" s="1"/>
  <c r="K40" i="1"/>
  <c r="L40" i="1" s="1"/>
  <c r="N40" i="1" s="1"/>
  <c r="O40" i="1" s="1"/>
  <c r="P40" i="1" s="1"/>
  <c r="K41" i="1"/>
  <c r="L41" i="1" s="1"/>
  <c r="N41" i="1" s="1"/>
  <c r="O41" i="1" s="1"/>
  <c r="P41" i="1" s="1"/>
  <c r="K42" i="1"/>
  <c r="L42" i="1" s="1"/>
  <c r="N42" i="1" s="1"/>
  <c r="K43" i="1"/>
  <c r="L43" i="1" s="1"/>
  <c r="N43" i="1" s="1"/>
  <c r="O43" i="1" s="1"/>
  <c r="K44" i="1"/>
  <c r="L44" i="1" s="1"/>
  <c r="N44" i="1" s="1"/>
  <c r="O44" i="1" s="1"/>
  <c r="P44" i="1" s="1"/>
  <c r="K45" i="1"/>
  <c r="L45" i="1" s="1"/>
  <c r="N45" i="1" s="1"/>
  <c r="O45" i="1" s="1"/>
  <c r="P45" i="1" s="1"/>
  <c r="K46" i="1"/>
  <c r="L46" i="1" s="1"/>
  <c r="N46" i="1" s="1"/>
  <c r="K47" i="1"/>
  <c r="L47" i="1" s="1"/>
  <c r="N47" i="1" s="1"/>
  <c r="O47" i="1" s="1"/>
  <c r="K48" i="1"/>
  <c r="L48" i="1" s="1"/>
  <c r="N48" i="1" s="1"/>
  <c r="O48" i="1" s="1"/>
  <c r="P48" i="1" s="1"/>
  <c r="K49" i="1"/>
  <c r="L49" i="1" s="1"/>
  <c r="N49" i="1" s="1"/>
  <c r="O49" i="1" s="1"/>
  <c r="P49" i="1" s="1"/>
  <c r="K50" i="1"/>
  <c r="L50" i="1" s="1"/>
  <c r="N50" i="1" s="1"/>
  <c r="K51" i="1"/>
  <c r="L51" i="1" s="1"/>
  <c r="N51" i="1" s="1"/>
  <c r="O51" i="1" s="1"/>
  <c r="K52" i="1"/>
  <c r="L52" i="1" s="1"/>
  <c r="N52" i="1" s="1"/>
  <c r="O52" i="1" s="1"/>
  <c r="P52" i="1" s="1"/>
  <c r="K53" i="1"/>
  <c r="L53" i="1" s="1"/>
  <c r="N53" i="1" s="1"/>
  <c r="O53" i="1" s="1"/>
  <c r="P53" i="1" s="1"/>
  <c r="K54" i="1"/>
  <c r="L54" i="1" s="1"/>
  <c r="N54" i="1" s="1"/>
  <c r="K55" i="1"/>
  <c r="L55" i="1" s="1"/>
  <c r="N55" i="1" s="1"/>
  <c r="O55" i="1" s="1"/>
  <c r="K56" i="1"/>
  <c r="L56" i="1" s="1"/>
  <c r="N56" i="1" s="1"/>
  <c r="O56" i="1" s="1"/>
  <c r="P56" i="1" s="1"/>
  <c r="K57" i="1"/>
  <c r="L57" i="1" s="1"/>
  <c r="N57" i="1" s="1"/>
  <c r="O57" i="1" s="1"/>
  <c r="P57" i="1" s="1"/>
  <c r="K58" i="1"/>
  <c r="L58" i="1" s="1"/>
  <c r="N58" i="1" s="1"/>
  <c r="K59" i="1"/>
  <c r="L59" i="1" s="1"/>
  <c r="N59" i="1" s="1"/>
  <c r="O59" i="1" s="1"/>
  <c r="K60" i="1"/>
  <c r="L60" i="1" s="1"/>
  <c r="N60" i="1" s="1"/>
  <c r="O60" i="1" s="1"/>
  <c r="P60" i="1" s="1"/>
  <c r="K61" i="1"/>
  <c r="L61" i="1" s="1"/>
  <c r="N61" i="1" s="1"/>
  <c r="O61" i="1" s="1"/>
  <c r="K62" i="1"/>
  <c r="L62" i="1" s="1"/>
  <c r="N62" i="1" s="1"/>
  <c r="K63" i="1"/>
  <c r="L63" i="1" s="1"/>
  <c r="N63" i="1" s="1"/>
  <c r="O63" i="1" s="1"/>
  <c r="K64" i="1"/>
  <c r="L64" i="1" s="1"/>
  <c r="N64" i="1" s="1"/>
  <c r="O64" i="1" s="1"/>
  <c r="P64" i="1" s="1"/>
  <c r="K65" i="1"/>
  <c r="L65" i="1" s="1"/>
  <c r="N65" i="1" s="1"/>
  <c r="O65" i="1" s="1"/>
  <c r="P65" i="1" s="1"/>
  <c r="K66" i="1"/>
  <c r="L66" i="1" s="1"/>
  <c r="N66" i="1" s="1"/>
  <c r="K67" i="1"/>
  <c r="L67" i="1" s="1"/>
  <c r="N67" i="1" s="1"/>
  <c r="O67" i="1" s="1"/>
  <c r="K68" i="1"/>
  <c r="L68" i="1" s="1"/>
  <c r="N68" i="1" s="1"/>
  <c r="O68" i="1" s="1"/>
  <c r="P68" i="1" s="1"/>
  <c r="K69" i="1"/>
  <c r="L69" i="1" s="1"/>
  <c r="N69" i="1" s="1"/>
  <c r="O69" i="1" s="1"/>
  <c r="P69" i="1" s="1"/>
  <c r="K70" i="1"/>
  <c r="L70" i="1" s="1"/>
  <c r="N70" i="1" s="1"/>
  <c r="K71" i="1"/>
  <c r="L71" i="1" s="1"/>
  <c r="N71" i="1" s="1"/>
  <c r="O71" i="1" s="1"/>
  <c r="K72" i="1"/>
  <c r="L72" i="1" s="1"/>
  <c r="N72" i="1" s="1"/>
  <c r="O72" i="1" s="1"/>
  <c r="P72" i="1" s="1"/>
  <c r="K73" i="1"/>
  <c r="L73" i="1" s="1"/>
  <c r="N73" i="1" s="1"/>
  <c r="O73" i="1" s="1"/>
  <c r="P73" i="1" s="1"/>
  <c r="K74" i="1"/>
  <c r="L74" i="1" s="1"/>
  <c r="N74" i="1" s="1"/>
  <c r="K75" i="1"/>
  <c r="L75" i="1" s="1"/>
  <c r="N75" i="1" s="1"/>
  <c r="O75" i="1" s="1"/>
  <c r="K76" i="1"/>
  <c r="L76" i="1" s="1"/>
  <c r="N76" i="1" s="1"/>
  <c r="O76" i="1" s="1"/>
  <c r="P76" i="1" s="1"/>
  <c r="K77" i="1"/>
  <c r="L77" i="1" s="1"/>
  <c r="N77" i="1" s="1"/>
  <c r="O77" i="1" s="1"/>
  <c r="K78" i="1"/>
  <c r="L78" i="1" s="1"/>
  <c r="N78" i="1" s="1"/>
  <c r="K79" i="1"/>
  <c r="L79" i="1" s="1"/>
  <c r="N79" i="1" s="1"/>
  <c r="O79" i="1" s="1"/>
  <c r="K80" i="1"/>
  <c r="L80" i="1" s="1"/>
  <c r="N80" i="1" s="1"/>
  <c r="O80" i="1" s="1"/>
  <c r="P80" i="1" s="1"/>
  <c r="K81" i="1"/>
  <c r="L81" i="1" s="1"/>
  <c r="N81" i="1" s="1"/>
  <c r="O81" i="1" s="1"/>
  <c r="P81" i="1" s="1"/>
  <c r="K82" i="1"/>
  <c r="L82" i="1" s="1"/>
  <c r="N82" i="1" s="1"/>
  <c r="K83" i="1"/>
  <c r="L83" i="1" s="1"/>
  <c r="N83" i="1" s="1"/>
  <c r="O83" i="1" s="1"/>
  <c r="K84" i="1"/>
  <c r="L84" i="1" s="1"/>
  <c r="N84" i="1" s="1"/>
  <c r="O84" i="1" s="1"/>
  <c r="P84" i="1" s="1"/>
  <c r="K85" i="1"/>
  <c r="L85" i="1" s="1"/>
  <c r="N85" i="1" s="1"/>
  <c r="O85" i="1" s="1"/>
  <c r="P85" i="1" s="1"/>
  <c r="K86" i="1"/>
  <c r="L86" i="1" s="1"/>
  <c r="N86" i="1" s="1"/>
  <c r="K87" i="1"/>
  <c r="L87" i="1" s="1"/>
  <c r="N87" i="1" s="1"/>
  <c r="O87" i="1" s="1"/>
  <c r="K88" i="1"/>
  <c r="L88" i="1" s="1"/>
  <c r="N88" i="1" s="1"/>
  <c r="O88" i="1" s="1"/>
  <c r="P88" i="1" s="1"/>
  <c r="K89" i="1"/>
  <c r="L89" i="1" s="1"/>
  <c r="N89" i="1" s="1"/>
  <c r="O89" i="1" s="1"/>
  <c r="P89" i="1" s="1"/>
  <c r="K90" i="1"/>
  <c r="L90" i="1" s="1"/>
  <c r="N90" i="1" s="1"/>
  <c r="K91" i="1"/>
  <c r="L91" i="1" s="1"/>
  <c r="N91" i="1" s="1"/>
  <c r="O91" i="1" s="1"/>
  <c r="K92" i="1"/>
  <c r="L92" i="1" s="1"/>
  <c r="N92" i="1" s="1"/>
  <c r="O92" i="1" s="1"/>
  <c r="P92" i="1" s="1"/>
  <c r="K93" i="1"/>
  <c r="L93" i="1" s="1"/>
  <c r="N93" i="1" s="1"/>
  <c r="O93" i="1" s="1"/>
  <c r="K94" i="1"/>
  <c r="L94" i="1" s="1"/>
  <c r="N94" i="1" s="1"/>
  <c r="K95" i="1"/>
  <c r="L95" i="1" s="1"/>
  <c r="N95" i="1" s="1"/>
  <c r="O95" i="1" s="1"/>
  <c r="K96" i="1"/>
  <c r="L96" i="1" s="1"/>
  <c r="N96" i="1" s="1"/>
  <c r="O96" i="1" s="1"/>
  <c r="P96" i="1" s="1"/>
  <c r="K97" i="1"/>
  <c r="L97" i="1" s="1"/>
  <c r="N97" i="1" s="1"/>
  <c r="O97" i="1" s="1"/>
  <c r="P97" i="1" s="1"/>
  <c r="K98" i="1"/>
  <c r="L98" i="1" s="1"/>
  <c r="N98" i="1" s="1"/>
  <c r="K99" i="1"/>
  <c r="L99" i="1" s="1"/>
  <c r="N99" i="1" s="1"/>
  <c r="O99" i="1" s="1"/>
  <c r="K100" i="1"/>
  <c r="L100" i="1" s="1"/>
  <c r="N100" i="1" s="1"/>
  <c r="O100" i="1" s="1"/>
  <c r="P100" i="1" s="1"/>
  <c r="K101" i="1"/>
  <c r="L101" i="1" s="1"/>
  <c r="N101" i="1" s="1"/>
  <c r="O101" i="1" s="1"/>
  <c r="P101" i="1" s="1"/>
  <c r="K102" i="1"/>
  <c r="L102" i="1" s="1"/>
  <c r="N102" i="1" s="1"/>
  <c r="K103" i="1"/>
  <c r="L103" i="1" s="1"/>
  <c r="N103" i="1" s="1"/>
  <c r="O103" i="1" s="1"/>
  <c r="K104" i="1"/>
  <c r="L104" i="1" s="1"/>
  <c r="N104" i="1" s="1"/>
  <c r="O104" i="1" s="1"/>
  <c r="P104" i="1" s="1"/>
  <c r="K105" i="1"/>
  <c r="L105" i="1" s="1"/>
  <c r="N105" i="1" s="1"/>
  <c r="O105" i="1" s="1"/>
  <c r="P105" i="1" s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B6" i="1"/>
  <c r="F6" i="1" s="1"/>
  <c r="B7" i="1"/>
  <c r="F7" i="1" s="1"/>
  <c r="B8" i="1"/>
  <c r="F8" i="1" s="1"/>
  <c r="B9" i="1"/>
  <c r="F9" i="1" s="1"/>
  <c r="B10" i="1"/>
  <c r="F10" i="1" s="1"/>
  <c r="B11" i="1"/>
  <c r="F11" i="1" s="1"/>
  <c r="B12" i="1"/>
  <c r="F12" i="1" s="1"/>
  <c r="B13" i="1"/>
  <c r="F13" i="1" s="1"/>
  <c r="B14" i="1"/>
  <c r="F14" i="1" s="1"/>
  <c r="B15" i="1"/>
  <c r="F15" i="1" s="1"/>
  <c r="B16" i="1"/>
  <c r="F16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28" i="1"/>
  <c r="F28" i="1" s="1"/>
  <c r="B29" i="1"/>
  <c r="F29" i="1" s="1"/>
  <c r="B30" i="1"/>
  <c r="F30" i="1" s="1"/>
  <c r="B31" i="1"/>
  <c r="F31" i="1" s="1"/>
  <c r="B32" i="1"/>
  <c r="F32" i="1" s="1"/>
  <c r="B33" i="1"/>
  <c r="F33" i="1" s="1"/>
  <c r="B34" i="1"/>
  <c r="F34" i="1" s="1"/>
  <c r="B35" i="1"/>
  <c r="F35" i="1" s="1"/>
  <c r="B36" i="1"/>
  <c r="F36" i="1" s="1"/>
  <c r="B37" i="1"/>
  <c r="F37" i="1" s="1"/>
  <c r="B38" i="1"/>
  <c r="F38" i="1" s="1"/>
  <c r="B39" i="1"/>
  <c r="F39" i="1" s="1"/>
  <c r="B40" i="1"/>
  <c r="F40" i="1" s="1"/>
  <c r="B41" i="1"/>
  <c r="F41" i="1" s="1"/>
  <c r="B42" i="1"/>
  <c r="F42" i="1" s="1"/>
  <c r="B43" i="1"/>
  <c r="F43" i="1" s="1"/>
  <c r="B44" i="1"/>
  <c r="F44" i="1" s="1"/>
  <c r="B45" i="1"/>
  <c r="F45" i="1" s="1"/>
  <c r="B46" i="1"/>
  <c r="F46" i="1" s="1"/>
  <c r="B47" i="1"/>
  <c r="F47" i="1" s="1"/>
  <c r="B48" i="1"/>
  <c r="F48" i="1" s="1"/>
  <c r="B49" i="1"/>
  <c r="F49" i="1" s="1"/>
  <c r="B50" i="1"/>
  <c r="F50" i="1" s="1"/>
  <c r="B51" i="1"/>
  <c r="F51" i="1" s="1"/>
  <c r="B52" i="1"/>
  <c r="F52" i="1" s="1"/>
  <c r="B53" i="1"/>
  <c r="F53" i="1" s="1"/>
  <c r="B54" i="1"/>
  <c r="F54" i="1" s="1"/>
  <c r="B55" i="1"/>
  <c r="F55" i="1" s="1"/>
  <c r="B56" i="1"/>
  <c r="F56" i="1" s="1"/>
  <c r="B57" i="1"/>
  <c r="F57" i="1" s="1"/>
  <c r="B58" i="1"/>
  <c r="F58" i="1" s="1"/>
  <c r="B59" i="1"/>
  <c r="F59" i="1" s="1"/>
  <c r="B60" i="1"/>
  <c r="F60" i="1" s="1"/>
  <c r="B61" i="1"/>
  <c r="F61" i="1" s="1"/>
  <c r="B62" i="1"/>
  <c r="F62" i="1" s="1"/>
  <c r="B63" i="1"/>
  <c r="F63" i="1" s="1"/>
  <c r="B64" i="1"/>
  <c r="F64" i="1" s="1"/>
  <c r="B65" i="1"/>
  <c r="F65" i="1" s="1"/>
  <c r="B66" i="1"/>
  <c r="F66" i="1" s="1"/>
  <c r="B67" i="1"/>
  <c r="F67" i="1" s="1"/>
  <c r="B68" i="1"/>
  <c r="F68" i="1" s="1"/>
  <c r="B69" i="1"/>
  <c r="F69" i="1" s="1"/>
  <c r="B70" i="1"/>
  <c r="F70" i="1" s="1"/>
  <c r="B71" i="1"/>
  <c r="F71" i="1" s="1"/>
  <c r="B72" i="1"/>
  <c r="F72" i="1" s="1"/>
  <c r="B73" i="1"/>
  <c r="F73" i="1" s="1"/>
  <c r="B74" i="1"/>
  <c r="F74" i="1" s="1"/>
  <c r="B75" i="1"/>
  <c r="F75" i="1" s="1"/>
  <c r="B76" i="1"/>
  <c r="F76" i="1" s="1"/>
  <c r="B77" i="1"/>
  <c r="F77" i="1" s="1"/>
  <c r="B78" i="1"/>
  <c r="F78" i="1" s="1"/>
  <c r="B79" i="1"/>
  <c r="F79" i="1" s="1"/>
  <c r="B80" i="1"/>
  <c r="F80" i="1" s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5" i="1"/>
  <c r="F5" i="1" s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Z5" i="1"/>
  <c r="Y5" i="1"/>
  <c r="X5" i="1"/>
  <c r="W5" i="1"/>
  <c r="V5" i="1"/>
  <c r="S5" i="1"/>
  <c r="R5" i="1"/>
  <c r="Q5" i="1" s="1"/>
  <c r="K5" i="1"/>
  <c r="L5" i="1" s="1"/>
  <c r="N5" i="1" s="1"/>
  <c r="O5" i="1" s="1"/>
  <c r="E5" i="1"/>
  <c r="AO8" i="1"/>
  <c r="AO7" i="1"/>
  <c r="D5" i="1"/>
  <c r="C5" i="1"/>
  <c r="M5" i="1"/>
  <c r="A5" i="1"/>
  <c r="P99" i="1" l="1"/>
  <c r="P93" i="1"/>
  <c r="P77" i="1"/>
  <c r="P61" i="1"/>
  <c r="P51" i="1"/>
  <c r="P35" i="1"/>
  <c r="P63" i="1"/>
  <c r="P19" i="1"/>
  <c r="P95" i="1"/>
  <c r="P87" i="1"/>
  <c r="P75" i="1"/>
  <c r="P47" i="1"/>
  <c r="P31" i="1"/>
  <c r="P15" i="1"/>
  <c r="P83" i="1"/>
  <c r="P71" i="1"/>
  <c r="P59" i="1"/>
  <c r="P43" i="1"/>
  <c r="P27" i="1"/>
  <c r="P11" i="1"/>
  <c r="P103" i="1"/>
  <c r="P91" i="1"/>
  <c r="P79" i="1"/>
  <c r="P67" i="1"/>
  <c r="P55" i="1"/>
  <c r="P39" i="1"/>
  <c r="P23" i="1"/>
  <c r="P7" i="1"/>
  <c r="O102" i="1"/>
  <c r="P102" i="1" s="1"/>
  <c r="O98" i="1"/>
  <c r="P98" i="1" s="1"/>
  <c r="O94" i="1"/>
  <c r="P94" i="1" s="1"/>
  <c r="O90" i="1"/>
  <c r="P90" i="1" s="1"/>
  <c r="O86" i="1"/>
  <c r="P86" i="1" s="1"/>
  <c r="O82" i="1"/>
  <c r="P82" i="1" s="1"/>
  <c r="O78" i="1"/>
  <c r="P78" i="1" s="1"/>
  <c r="O74" i="1"/>
  <c r="P74" i="1" s="1"/>
  <c r="O70" i="1"/>
  <c r="P70" i="1" s="1"/>
  <c r="O66" i="1"/>
  <c r="P66" i="1" s="1"/>
  <c r="O62" i="1"/>
  <c r="P62" i="1" s="1"/>
  <c r="O58" i="1"/>
  <c r="P58" i="1" s="1"/>
  <c r="O54" i="1"/>
  <c r="P54" i="1" s="1"/>
  <c r="O50" i="1"/>
  <c r="P50" i="1" s="1"/>
  <c r="O46" i="1"/>
  <c r="P46" i="1" s="1"/>
  <c r="O42" i="1"/>
  <c r="P42" i="1" s="1"/>
  <c r="O38" i="1"/>
  <c r="P38" i="1" s="1"/>
  <c r="O34" i="1"/>
  <c r="P34" i="1" s="1"/>
  <c r="O30" i="1"/>
  <c r="P30" i="1" s="1"/>
  <c r="O26" i="1"/>
  <c r="P26" i="1" s="1"/>
  <c r="O22" i="1"/>
  <c r="P22" i="1" s="1"/>
  <c r="O18" i="1"/>
  <c r="P18" i="1" s="1"/>
  <c r="O14" i="1"/>
  <c r="P14" i="1" s="1"/>
  <c r="O10" i="1"/>
  <c r="P10" i="1" s="1"/>
  <c r="O6" i="1"/>
  <c r="P6" i="1" s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81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105" i="1"/>
  <c r="I101" i="1"/>
  <c r="I97" i="1"/>
  <c r="I93" i="1"/>
  <c r="I89" i="1"/>
  <c r="I85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05" i="1"/>
  <c r="H97" i="1"/>
  <c r="H89" i="1"/>
  <c r="H81" i="1"/>
  <c r="H73" i="1"/>
  <c r="H65" i="1"/>
  <c r="H57" i="1"/>
  <c r="H45" i="1"/>
  <c r="H37" i="1"/>
  <c r="H25" i="1"/>
  <c r="H17" i="1"/>
  <c r="H9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101" i="1"/>
  <c r="H93" i="1"/>
  <c r="H85" i="1"/>
  <c r="H77" i="1"/>
  <c r="H69" i="1"/>
  <c r="H61" i="1"/>
  <c r="H53" i="1"/>
  <c r="H49" i="1"/>
  <c r="H41" i="1"/>
  <c r="H33" i="1"/>
  <c r="H29" i="1"/>
  <c r="H21" i="1"/>
  <c r="H13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97" i="1"/>
  <c r="G89" i="1"/>
  <c r="G81" i="1"/>
  <c r="G77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9" i="1"/>
  <c r="G103" i="1"/>
  <c r="G99" i="1"/>
  <c r="G95" i="1"/>
  <c r="G91" i="1"/>
  <c r="G87" i="1"/>
  <c r="G83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105" i="1"/>
  <c r="G101" i="1"/>
  <c r="G93" i="1"/>
  <c r="G85" i="1"/>
  <c r="G73" i="1"/>
  <c r="G13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P5" i="1"/>
  <c r="I5" i="1"/>
  <c r="H5" i="1"/>
  <c r="G5" i="1"/>
</calcChain>
</file>

<file path=xl/sharedStrings.xml><?xml version="1.0" encoding="utf-8"?>
<sst xmlns="http://schemas.openxmlformats.org/spreadsheetml/2006/main" count="232" uniqueCount="166">
  <si>
    <t>Estudiantes:</t>
  </si>
  <si>
    <t>Clave Unica</t>
  </si>
  <si>
    <t>Nombre</t>
  </si>
  <si>
    <t>Apellido</t>
  </si>
  <si>
    <t>Estudiantes</t>
  </si>
  <si>
    <t>Apellido Paterno</t>
  </si>
  <si>
    <t>Apellido Materno</t>
  </si>
  <si>
    <t>Fecha de nacimineto</t>
  </si>
  <si>
    <t>Sexo</t>
  </si>
  <si>
    <t>Correo</t>
  </si>
  <si>
    <t>Carrera</t>
  </si>
  <si>
    <t>Semestre</t>
  </si>
  <si>
    <t>Promedio</t>
  </si>
  <si>
    <t>Materias cursadas</t>
  </si>
  <si>
    <t>Beca</t>
  </si>
  <si>
    <t>Percentaje beca</t>
  </si>
  <si>
    <t>Tarjeton</t>
  </si>
  <si>
    <t>Foraneo</t>
  </si>
  <si>
    <t>Ciudad origen</t>
  </si>
  <si>
    <t>Materias Aprobadas</t>
  </si>
  <si>
    <t>Materias Reprobadas</t>
  </si>
  <si>
    <t>Horas servicio social</t>
  </si>
  <si>
    <t>Trabaja</t>
  </si>
  <si>
    <t>Seguro medico</t>
  </si>
  <si>
    <t>Seguro de orfandad</t>
  </si>
  <si>
    <t>Año ingreso</t>
  </si>
  <si>
    <t>RFC</t>
  </si>
  <si>
    <t>Tabla auxiliar</t>
  </si>
  <si>
    <t>Numero de poliza</t>
  </si>
  <si>
    <t>Hobbies</t>
  </si>
  <si>
    <t>James</t>
  </si>
  <si>
    <t>John</t>
  </si>
  <si>
    <t>Robert</t>
  </si>
  <si>
    <t>Michael</t>
  </si>
  <si>
    <t>David</t>
  </si>
  <si>
    <t>Willian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</si>
  <si>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</si>
  <si>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</si>
  <si>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</si>
  <si>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</si>
  <si>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</si>
  <si>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</si>
  <si>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</si>
  <si>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</si>
  <si>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Edward</t>
  </si>
  <si>
    <t>Bernard</t>
  </si>
  <si>
    <t>Mary</t>
  </si>
  <si>
    <t>Patricia</t>
  </si>
  <si>
    <t>Linda</t>
  </si>
  <si>
    <t>Barbara</t>
  </si>
  <si>
    <t>Elizabeth</t>
  </si>
  <si>
    <t>Maria</t>
  </si>
  <si>
    <t>Susan</t>
  </si>
  <si>
    <t>Charlotte</t>
  </si>
  <si>
    <t>Lisa</t>
  </si>
  <si>
    <t>Karen</t>
  </si>
  <si>
    <t>Beth</t>
  </si>
  <si>
    <t>Carol</t>
  </si>
  <si>
    <t>Sharon</t>
  </si>
  <si>
    <t>Jessica</t>
  </si>
  <si>
    <t>Angela</t>
  </si>
  <si>
    <t>Amanda</t>
  </si>
  <si>
    <t>Victoria</t>
  </si>
  <si>
    <t>Christine</t>
  </si>
  <si>
    <t>Diane</t>
  </si>
  <si>
    <t>Alice</t>
  </si>
  <si>
    <t>Rose</t>
  </si>
  <si>
    <t>Joan</t>
  </si>
  <si>
    <t>Irene</t>
  </si>
  <si>
    <t>Judy</t>
  </si>
  <si>
    <t>Rachel</t>
  </si>
  <si>
    <t>Tabla auxiliar de apellidos</t>
  </si>
  <si>
    <t>FLORES</t>
  </si>
  <si>
    <t>CABRERA</t>
  </si>
  <si>
    <t>CAMPOS</t>
  </si>
  <si>
    <t>VEGA</t>
  </si>
  <si>
    <t>FUENTES</t>
  </si>
  <si>
    <t>CARRASCO</t>
  </si>
  <si>
    <t>DIEZ</t>
  </si>
  <si>
    <t>CABALLERO</t>
  </si>
  <si>
    <t>REYES</t>
  </si>
  <si>
    <t>NIETO</t>
  </si>
  <si>
    <t>AGUILAR</t>
  </si>
  <si>
    <t>PASCUAL</t>
  </si>
  <si>
    <t>SANTANA</t>
  </si>
  <si>
    <t>HERRERO</t>
  </si>
  <si>
    <t>LORENZO</t>
  </si>
  <si>
    <t>MONTERO</t>
  </si>
  <si>
    <t>HIDALGO</t>
  </si>
  <si>
    <t>GIMENEZ</t>
  </si>
  <si>
    <t>IBAÑEZ</t>
  </si>
  <si>
    <t>FERRER</t>
  </si>
  <si>
    <t>DURAN</t>
  </si>
  <si>
    <t>SANTIAGO</t>
  </si>
  <si>
    <t>BENITEZ</t>
  </si>
  <si>
    <t>MORA</t>
  </si>
  <si>
    <t>VICENTE</t>
  </si>
  <si>
    <t>VARGAS</t>
  </si>
  <si>
    <t>ARIAS</t>
  </si>
  <si>
    <t>CARMONA</t>
  </si>
  <si>
    <t>CRESPO</t>
  </si>
  <si>
    <t>ROMAN</t>
  </si>
  <si>
    <t>PASTOR</t>
  </si>
  <si>
    <t>SOTO</t>
  </si>
  <si>
    <t>SAEZ</t>
  </si>
  <si>
    <t>VELASCO</t>
  </si>
  <si>
    <t>MOYA</t>
  </si>
  <si>
    <t>SOLER</t>
  </si>
  <si>
    <t>PARRA</t>
  </si>
  <si>
    <t>ESTEBAN</t>
  </si>
  <si>
    <t>BRAVO</t>
  </si>
  <si>
    <t>GALLARDO</t>
  </si>
  <si>
    <t>ROJAS</t>
  </si>
  <si>
    <t>M</t>
  </si>
  <si>
    <t>H</t>
  </si>
  <si>
    <t>Tabala auxiliar de correos</t>
  </si>
  <si>
    <t>gmail.com</t>
  </si>
  <si>
    <t>hotmail.com</t>
  </si>
  <si>
    <t>live.mx</t>
  </si>
  <si>
    <t>outlook.com</t>
  </si>
  <si>
    <t>yahoo.com</t>
  </si>
  <si>
    <t>yahoo.mx</t>
  </si>
  <si>
    <t>Tabla auxiliar de carreras</t>
  </si>
  <si>
    <t>Servicio social</t>
  </si>
  <si>
    <t>No materias</t>
  </si>
  <si>
    <t>Plan conjunto</t>
  </si>
  <si>
    <t>Correo ITAM</t>
  </si>
  <si>
    <t>Actuaria</t>
  </si>
  <si>
    <t>Actuaria y Matematicas Aplicadas</t>
  </si>
  <si>
    <t>Economia</t>
  </si>
  <si>
    <t>Economia y Derecho</t>
  </si>
  <si>
    <t>Matematicas Aplicadas</t>
  </si>
  <si>
    <t>Computacion</t>
  </si>
  <si>
    <t>Matematicas y Computacion</t>
  </si>
  <si>
    <t>Mecatronica</t>
  </si>
  <si>
    <t>Telematica</t>
  </si>
  <si>
    <t>Derecho</t>
  </si>
  <si>
    <t>Administracion</t>
  </si>
  <si>
    <t>Contabilidad</t>
  </si>
  <si>
    <t>SI</t>
  </si>
  <si>
    <t>Tabla auxiliar de ciudades</t>
  </si>
  <si>
    <t>Ciduad</t>
  </si>
  <si>
    <t>CDMX</t>
  </si>
  <si>
    <t>Monterrey</t>
  </si>
  <si>
    <t>Guadalajara</t>
  </si>
  <si>
    <t>Cancun</t>
  </si>
  <si>
    <t>Merida</t>
  </si>
  <si>
    <t>Puebla</t>
  </si>
  <si>
    <t>Leon</t>
  </si>
  <si>
    <t>Toluca</t>
  </si>
  <si>
    <t>Acapulco</t>
  </si>
  <si>
    <t>Pachuca</t>
  </si>
  <si>
    <t>NO</t>
  </si>
  <si>
    <t>Tabla de Hobbies</t>
  </si>
  <si>
    <t>Futbol</t>
  </si>
  <si>
    <t>Comer</t>
  </si>
  <si>
    <t>Fiesta</t>
  </si>
  <si>
    <t>Caza</t>
  </si>
  <si>
    <t>Golf</t>
  </si>
  <si>
    <t>Viajes</t>
  </si>
  <si>
    <t>Compras</t>
  </si>
  <si>
    <t>Cocinar</t>
  </si>
  <si>
    <t>Nadar</t>
  </si>
  <si>
    <t>Leer</t>
  </si>
  <si>
    <t>Escribir</t>
  </si>
  <si>
    <t>Colocar filtros en la tabla: seleccionar los nombres de la tabla y en el memu de Ordenar y Filtrar.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</si>
</sst>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2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0" fillId="0" borderId="1" xfId="0" applyFill="1" applyBorder="1"/>
    <xf numFmtId="0" fontId="2" fillId="2" borderId="0" xfId="1" quotePrefix="1" applyNumberFormat="1" applyFont="1" applyFill="1" applyBorder="1" applyAlignment="1">
      <alignment horizontal="left" indent="1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</cellXfs>
  <cellStyles count="2">
    <cellStyle name="Normal" xfId="0" builtinId="0"/>
    <cellStyle name="Normal_Primer Apellido (por Provincia de Residencia y de Nacimiento)" xfId="1" xr:uid="{F1985614-6161-4304-A988-8414C19385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F582-E8A0-4565-9704-3A3D81B844B2}">
  <dimension ref="A1:AT1048576"/>
  <sheetViews>
    <sheetView showWhiteSpace="0" zoomScaleNormal="100" workbookViewId="0">
      <selection activeCell="I7" sqref="I7"/>
    </sheetView>
  </sheetViews>
  <sheetFormatPr baseColWidth="10" defaultRowHeight="14.25" x14ac:dyDescent="0.45"/>
  <cols>
    <col min="7" max="7" width="14.53125" bestFit="1" customWidth="1"/>
    <col min="8" max="8" width="21" bestFit="1" customWidth="1"/>
    <col min="9" max="9" width="22.9296875" bestFit="1" customWidth="1"/>
    <col min="10" max="10" width="7.265625" bestFit="1" customWidth="1"/>
    <col min="24" max="24" width="6.46484375" bestFit="1" customWidth="1"/>
    <col min="25" max="25" width="11.59765625" bestFit="1" customWidth="1"/>
    <col min="38" max="39" width="10.86328125" customWidth="1"/>
    <col min="40" max="40" width="12.1328125" customWidth="1"/>
  </cols>
  <sheetData>
    <row r="1" spans="1:46" x14ac:dyDescent="0.45">
      <c r="A1" t="s">
        <v>0</v>
      </c>
      <c r="B1">
        <v>100</v>
      </c>
    </row>
    <row r="3" spans="1:46" x14ac:dyDescent="0.45">
      <c r="A3" s="10" t="s">
        <v>4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46" ht="42.75" x14ac:dyDescent="0.45">
      <c r="A4" s="8" t="s">
        <v>1</v>
      </c>
      <c r="B4" s="8" t="s">
        <v>2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26</v>
      </c>
      <c r="H4" s="9" t="s">
        <v>9</v>
      </c>
      <c r="I4" s="9" t="s">
        <v>126</v>
      </c>
      <c r="J4" s="9" t="s">
        <v>10</v>
      </c>
      <c r="K4" s="9" t="s">
        <v>25</v>
      </c>
      <c r="L4" s="9" t="s">
        <v>11</v>
      </c>
      <c r="M4" s="9" t="s">
        <v>12</v>
      </c>
      <c r="N4" s="9" t="s">
        <v>13</v>
      </c>
      <c r="O4" s="9" t="s">
        <v>19</v>
      </c>
      <c r="P4" s="9" t="s">
        <v>20</v>
      </c>
      <c r="Q4" s="9" t="s">
        <v>14</v>
      </c>
      <c r="R4" s="9" t="s">
        <v>15</v>
      </c>
      <c r="S4" s="9" t="s">
        <v>16</v>
      </c>
      <c r="T4" s="9" t="s">
        <v>18</v>
      </c>
      <c r="U4" s="9" t="s">
        <v>17</v>
      </c>
      <c r="V4" s="9" t="s">
        <v>21</v>
      </c>
      <c r="W4" s="9" t="s">
        <v>22</v>
      </c>
      <c r="X4" s="9" t="s">
        <v>23</v>
      </c>
      <c r="Y4" s="9" t="s">
        <v>28</v>
      </c>
      <c r="Z4" s="9" t="s">
        <v>24</v>
      </c>
      <c r="AA4" s="9" t="s">
        <v>29</v>
      </c>
      <c r="AB4" s="6"/>
    </row>
    <row r="5" spans="1:46" x14ac:dyDescent="0.45">
      <c r="A5" s="1">
        <f ca="1">RANDBETWEEN(1000,2000)</f>
        <v>1205</v>
      </c>
      <c r="B5" s="1" t="str">
        <f ca="1">INDEX($AC$7:$AD$46,RANDBETWEEN(1,39),1)</f>
        <v>James</v>
      </c>
      <c r="C5" s="1" t="str">
        <f ca="1">INDEX($AF$7:$AF$47,RANDBETWEEN(1,40),1)</f>
        <v>HERRERO</v>
      </c>
      <c r="D5" s="1" t="str">
        <f ca="1">INDEX($AF$7:$AF$47,RANDBETWEEN(1,40),1)</f>
        <v>FUENTES</v>
      </c>
      <c r="E5" s="11">
        <f ca="1">RANDBETWEEN("01/01/1993","12/31/1995")</f>
        <v>34391</v>
      </c>
      <c r="F5" s="1" t="str">
        <f ca="1">VLOOKUP(B5,$AC$7:$AD$47,2,FALSE)</f>
        <v>H</v>
      </c>
      <c r="G5" s="1" t="str">
        <f ca="1">_xlfn.CONCAT(LEFT(B5,2),LEFT(C5,2),LEFT(D5,2),IF(DAY(E5)&lt;10,_xlfn.CONCAT(0,DAY(E5)),DAY(E5)),IF(MONTH(E5)&lt;10,_xlfn.CONCAT(0,MONTH(E5)),MONTH(E5)),YEAR(E5))</f>
        <v>JaHEFU26021994</v>
      </c>
      <c r="H5" s="12" t="str">
        <f ca="1">_xlfn.CONCAT(LEFT(B5,1),C5,DAY(E5),"@",INDEX($AI$6:$AI$11,RANDBETWEEN(1,6)))</f>
        <v>JHERRERO26@yahoo.com</v>
      </c>
      <c r="I5" s="12" t="str">
        <f ca="1">_xlfn.CONCAT(LEFT(B5,1),C5,DAY(E5),"@","itam.com.mx")</f>
        <v>JHERRERO26@itam.com.mx</v>
      </c>
      <c r="J5" s="12" t="str">
        <f ca="1">INDEX($AL$7:$AO$18,RANDBETWEEN(1,12),1)</f>
        <v>Contabilidad</v>
      </c>
      <c r="K5" s="1">
        <f ca="1">YEAR(RANDBETWEEN("01/01/2011","12/31/2013"))</f>
        <v>2012</v>
      </c>
      <c r="L5" s="1">
        <f ca="1">(2018-K5)*2</f>
        <v>12</v>
      </c>
      <c r="M5" s="1">
        <f ca="1">ROUND(RAND()*(6-10)+10,1)</f>
        <v>9.6999999999999993</v>
      </c>
      <c r="N5" s="1">
        <f ca="1">IF(RANDBETWEEN((L5*4)-6,(L5*4)+6)&gt;48,48,RANDBETWEEN((L5*4)-6,(L5*4)+6))</f>
        <v>48</v>
      </c>
      <c r="O5" s="1">
        <f ca="1">ROUND((RANDBETWEEN(60,100)/100)*N5,0)</f>
        <v>46</v>
      </c>
      <c r="P5" s="1">
        <f ca="1">N5-O5</f>
        <v>2</v>
      </c>
      <c r="Q5" s="1" t="str">
        <f ca="1">IF(R5&gt;0,"SI","NO")</f>
        <v>SI</v>
      </c>
      <c r="R5" s="1">
        <f ca="1">(RANDBETWEEN(1,10)*10)/100</f>
        <v>0.5</v>
      </c>
      <c r="S5" s="1" t="str">
        <f ca="1">CHOOSE(RANDBETWEEN(1,2),"SI","NO")</f>
        <v>NO</v>
      </c>
      <c r="T5" s="1" t="str">
        <f ca="1">INDEX($AQ$7:$AR$23,RANDBETWEEN(1,9),1)</f>
        <v>Leon</v>
      </c>
      <c r="U5" s="1" t="str">
        <f ca="1">VLOOKUP(T5,$AQ$7:$AR$16,2,FALSE)</f>
        <v>SI</v>
      </c>
      <c r="V5" s="1">
        <f ca="1">RANDBETWEEN(0,180)</f>
        <v>48</v>
      </c>
      <c r="W5" s="1" t="str">
        <f ca="1">CHOOSE(RANDBETWEEN(1,2),"SI","NO")</f>
        <v>SI</v>
      </c>
      <c r="X5" s="1" t="str">
        <f ca="1">CHOOSE(RANDBETWEEN(1,2),"ITAM","OTRO")</f>
        <v>OTRO</v>
      </c>
      <c r="Y5" s="1">
        <f ca="1">RANDBETWEEN(1012000000,1012999999)</f>
        <v>1012848719</v>
      </c>
      <c r="Z5" s="1" t="str">
        <f ca="1">CHOOSE(RANDBETWEEN(1,2),"SI","NO")</f>
        <v>SI</v>
      </c>
      <c r="AA5" s="1" t="str">
        <f ca="1">INDEX($AT$6:$AT$16,RANDBETWEEN(1,10))</f>
        <v>Viajes</v>
      </c>
      <c r="AC5" s="7" t="s">
        <v>27</v>
      </c>
      <c r="AD5" s="7"/>
      <c r="AF5" t="s">
        <v>71</v>
      </c>
      <c r="AI5" t="s">
        <v>115</v>
      </c>
      <c r="AL5" t="s">
        <v>122</v>
      </c>
      <c r="AQ5" t="s">
        <v>140</v>
      </c>
      <c r="AT5" t="s">
        <v>153</v>
      </c>
    </row>
    <row r="6" spans="1:46" x14ac:dyDescent="0.45">
      <c r="A6" s="1">
        <f t="shared" ref="A6:A69" ca="1" si="0">RANDBETWEEN(1000,2000)</f>
        <v>1726</v>
      </c>
      <c r="B6" s="1" t="str">
        <f t="shared" ref="B6:B69" ca="1" si="1">INDEX($AC$7:$AD$46,RANDBETWEEN(1,39),1)</f>
        <v>Daniel</v>
      </c>
      <c r="C6" s="1" t="str">
        <f t="shared" ref="C6:D69" ca="1" si="2">INDEX($AF$7:$AF$47,RANDBETWEEN(1,40),1)</f>
        <v>BRAVO</v>
      </c>
      <c r="D6" s="1" t="str">
        <f t="shared" ca="1" si="2"/>
        <v>CARMONA</v>
      </c>
      <c r="E6" s="11">
        <f t="shared" ref="E6:E69" ca="1" si="3">RANDBETWEEN("01/01/1993","12/31/1995")</f>
        <v>34222</v>
      </c>
      <c r="F6" s="1" t="str">
        <f t="shared" ref="F6:F69" ca="1" si="4">VLOOKUP(B6,$AC$7:$AD$47,2,FALSE)</f>
        <v>H</v>
      </c>
      <c r="G6" s="1" t="str">
        <f t="shared" ref="G6:G69" ca="1" si="5">_xlfn.CONCAT(LEFT(B6,2),LEFT(C6,2),LEFT(D6,2),IF(DAY(E6)&lt;10,_xlfn.CONCAT(0,DAY(E6)),DAY(E6)),IF(MONTH(E6)&lt;10,_xlfn.CONCAT(0,MONTH(E6)),MONTH(E6)),YEAR(E6))</f>
        <v>DaBRCA10091993</v>
      </c>
      <c r="H6" s="12" t="str">
        <f t="shared" ref="H6:H69" ca="1" si="6">_xlfn.CONCAT(LEFT(B6,1),C6,DAY(E6),"@",INDEX($AI$6:$AI$11,RANDBETWEEN(1,6)))</f>
        <v>DBRAVO10@live.mx</v>
      </c>
      <c r="I6" s="12" t="str">
        <f t="shared" ref="I6:I69" ca="1" si="7">_xlfn.CONCAT(LEFT(B6,1),C6,DAY(E6),"@","itam.com.mx")</f>
        <v>DBRAVO10@itam.com.mx</v>
      </c>
      <c r="J6" s="12" t="str">
        <f t="shared" ref="J6:J69" ca="1" si="8">INDEX($AL$7:$AO$18,RANDBETWEEN(1,12),1)</f>
        <v>Actuaria</v>
      </c>
      <c r="K6" s="1">
        <f t="shared" ref="K6:K69" ca="1" si="9">YEAR(RANDBETWEEN("01/01/2011","12/31/2013"))</f>
        <v>2012</v>
      </c>
      <c r="L6" s="1">
        <f t="shared" ref="L6:L69" ca="1" si="10">(2018-K6)*2</f>
        <v>12</v>
      </c>
      <c r="M6" s="1">
        <f t="shared" ref="M6:M69" ca="1" si="11">ROUND(RAND()*(6-10)+10,1)</f>
        <v>8.1</v>
      </c>
      <c r="N6" s="1">
        <f t="shared" ref="N6:N69" ca="1" si="12">IF(RANDBETWEEN((L6*4)-6,(L6*4)+6)&gt;48,48,RANDBETWEEN((L6*4)-6,(L6*4)+6))</f>
        <v>45</v>
      </c>
      <c r="O6" s="1">
        <f t="shared" ref="O6:O69" ca="1" si="13">ROUND((RANDBETWEEN(60,100)/100)*N6,0)</f>
        <v>37</v>
      </c>
      <c r="P6" s="1">
        <f t="shared" ref="P6:P69" ca="1" si="14">N6-O6</f>
        <v>8</v>
      </c>
      <c r="Q6" s="1" t="str">
        <f t="shared" ref="Q6:Q69" ca="1" si="15">IF(R6&gt;0,"SI","NO")</f>
        <v>SI</v>
      </c>
      <c r="R6" s="1">
        <f t="shared" ref="R6:R69" ca="1" si="16">(RANDBETWEEN(1,10)*10)/100</f>
        <v>0.9</v>
      </c>
      <c r="S6" s="1" t="str">
        <f t="shared" ref="S6:S69" ca="1" si="17">CHOOSE(RANDBETWEEN(1,2),"SI","NO")</f>
        <v>NO</v>
      </c>
      <c r="T6" s="1" t="str">
        <f t="shared" ref="T6:T69" ca="1" si="18">INDEX($AQ$7:$AR$23,RANDBETWEEN(1,9),1)</f>
        <v>Guadalajara</v>
      </c>
      <c r="U6" s="1" t="str">
        <f t="shared" ref="U6:U69" ca="1" si="19">VLOOKUP(T6,$AQ$7:$AR$16,2,FALSE)</f>
        <v>SI</v>
      </c>
      <c r="V6" s="1">
        <f t="shared" ref="V6:V69" ca="1" si="20">RANDBETWEEN(0,180)</f>
        <v>166</v>
      </c>
      <c r="W6" s="1" t="str">
        <f t="shared" ref="W6:W69" ca="1" si="21">CHOOSE(RANDBETWEEN(1,2),"SI","NO")</f>
        <v>SI</v>
      </c>
      <c r="X6" s="1" t="str">
        <f t="shared" ref="X6:X69" ca="1" si="22">CHOOSE(RANDBETWEEN(1,2),"ITAM","OTRO")</f>
        <v>OTRO</v>
      </c>
      <c r="Y6" s="1">
        <f t="shared" ref="Y6:Y69" ca="1" si="23">RANDBETWEEN(1012000000,1012999999)</f>
        <v>1012269933</v>
      </c>
      <c r="Z6" s="1" t="str">
        <f t="shared" ref="Z6:Z69" ca="1" si="24">CHOOSE(RANDBETWEEN(1,2),"SI","NO")</f>
        <v>NO</v>
      </c>
      <c r="AA6" s="1" t="str">
        <f t="shared" ref="AA6:AA69" ca="1" si="25">INDEX($AT$6:$AT$16,RANDBETWEEN(1,10))</f>
        <v>Compras</v>
      </c>
      <c r="AC6" s="3" t="s">
        <v>2</v>
      </c>
      <c r="AD6" s="3" t="s">
        <v>8</v>
      </c>
      <c r="AF6" t="s">
        <v>3</v>
      </c>
      <c r="AI6" s="2" t="s">
        <v>116</v>
      </c>
      <c r="AL6" t="s">
        <v>10</v>
      </c>
      <c r="AM6" t="s">
        <v>125</v>
      </c>
      <c r="AN6" t="s">
        <v>123</v>
      </c>
      <c r="AO6" t="s">
        <v>124</v>
      </c>
      <c r="AQ6" t="s">
        <v>141</v>
      </c>
      <c r="AR6" t="s">
        <v>17</v>
      </c>
      <c r="AT6" t="s">
        <v>154</v>
      </c>
    </row>
    <row r="7" spans="1:46" x14ac:dyDescent="0.45">
      <c r="A7" s="1">
        <f t="shared" ca="1" si="0"/>
        <v>1009</v>
      </c>
      <c r="B7" s="1" t="str">
        <f t="shared" ca="1" si="1"/>
        <v>Charles</v>
      </c>
      <c r="C7" s="1" t="str">
        <f t="shared" ca="1" si="2"/>
        <v>REYES</v>
      </c>
      <c r="D7" s="1" t="str">
        <f t="shared" ca="1" si="2"/>
        <v>VARGAS</v>
      </c>
      <c r="E7" s="11">
        <f t="shared" ca="1" si="3"/>
        <v>34051</v>
      </c>
      <c r="F7" s="1" t="str">
        <f t="shared" ca="1" si="4"/>
        <v>H</v>
      </c>
      <c r="G7" s="1" t="str">
        <f t="shared" ca="1" si="5"/>
        <v>ChREVA23031993</v>
      </c>
      <c r="H7" s="12" t="str">
        <f t="shared" ca="1" si="6"/>
        <v>CREYES23@outlook.com</v>
      </c>
      <c r="I7" s="13" t="str">
        <f t="shared" ca="1" si="7"/>
        <v>CREYES23@itam.com.mx</v>
      </c>
      <c r="J7" s="12" t="str">
        <f t="shared" ca="1" si="8"/>
        <v>Derecho</v>
      </c>
      <c r="K7" s="1">
        <f t="shared" ca="1" si="9"/>
        <v>2013</v>
      </c>
      <c r="L7" s="1">
        <f t="shared" ca="1" si="10"/>
        <v>10</v>
      </c>
      <c r="M7" s="1">
        <f t="shared" ca="1" si="11"/>
        <v>7.5</v>
      </c>
      <c r="N7" s="1">
        <f t="shared" ca="1" si="12"/>
        <v>44</v>
      </c>
      <c r="O7" s="1">
        <f t="shared" ca="1" si="13"/>
        <v>31</v>
      </c>
      <c r="P7" s="1">
        <f t="shared" ca="1" si="14"/>
        <v>13</v>
      </c>
      <c r="Q7" s="1" t="str">
        <f t="shared" ca="1" si="15"/>
        <v>SI</v>
      </c>
      <c r="R7" s="1">
        <f t="shared" ca="1" si="16"/>
        <v>1</v>
      </c>
      <c r="S7" s="1" t="str">
        <f t="shared" ca="1" si="17"/>
        <v>SI</v>
      </c>
      <c r="T7" s="1" t="str">
        <f t="shared" ca="1" si="18"/>
        <v>Guadalajara</v>
      </c>
      <c r="U7" s="1" t="str">
        <f t="shared" ca="1" si="19"/>
        <v>SI</v>
      </c>
      <c r="V7" s="1">
        <f t="shared" ca="1" si="20"/>
        <v>161</v>
      </c>
      <c r="W7" s="1" t="str">
        <f t="shared" ca="1" si="21"/>
        <v>SI</v>
      </c>
      <c r="X7" s="1" t="str">
        <f t="shared" ca="1" si="22"/>
        <v>ITAM</v>
      </c>
      <c r="Y7" s="1">
        <f t="shared" ca="1" si="23"/>
        <v>1012859949</v>
      </c>
      <c r="Z7" s="1" t="str">
        <f t="shared" ca="1" si="24"/>
        <v>SI</v>
      </c>
      <c r="AA7" s="1" t="str">
        <f t="shared" ca="1" si="25"/>
        <v>Leer</v>
      </c>
      <c r="AC7" s="3" t="s">
        <v>30</v>
      </c>
      <c r="AD7" s="3" t="s">
        <v>114</v>
      </c>
      <c r="AF7" s="5" t="s">
        <v>72</v>
      </c>
      <c r="AI7" t="s">
        <v>117</v>
      </c>
      <c r="AL7" t="s">
        <v>127</v>
      </c>
      <c r="AM7">
        <v>0</v>
      </c>
      <c r="AN7">
        <v>90</v>
      </c>
      <c r="AO7">
        <f>8*6</f>
        <v>48</v>
      </c>
      <c r="AQ7" t="s">
        <v>142</v>
      </c>
      <c r="AR7" t="s">
        <v>152</v>
      </c>
      <c r="AT7" t="s">
        <v>155</v>
      </c>
    </row>
    <row r="8" spans="1:46" x14ac:dyDescent="0.45">
      <c r="A8" s="1">
        <f t="shared" ca="1" si="0"/>
        <v>1156</v>
      </c>
      <c r="B8" s="1" t="str">
        <f t="shared" ca="1" si="1"/>
        <v>Charlotte</v>
      </c>
      <c r="C8" s="1" t="str">
        <f t="shared" ca="1" si="2"/>
        <v>GIMENEZ</v>
      </c>
      <c r="D8" s="1" t="str">
        <f t="shared" ca="1" si="2"/>
        <v>ROMAN</v>
      </c>
      <c r="E8" s="11">
        <f t="shared" ca="1" si="3"/>
        <v>34265</v>
      </c>
      <c r="F8" s="1" t="str">
        <f t="shared" ca="1" si="4"/>
        <v>M</v>
      </c>
      <c r="G8" s="1" t="str">
        <f t="shared" ca="1" si="5"/>
        <v>ChGIRO23101993</v>
      </c>
      <c r="H8" s="12" t="str">
        <f t="shared" ca="1" si="6"/>
        <v>CGIMENEZ23@hotmail.com</v>
      </c>
      <c r="I8" s="12" t="str">
        <f t="shared" ca="1" si="7"/>
        <v>CGIMENEZ23@itam.com.mx</v>
      </c>
      <c r="J8" s="12" t="str">
        <f t="shared" ca="1" si="8"/>
        <v>Telematica</v>
      </c>
      <c r="K8" s="1">
        <f t="shared" ca="1" si="9"/>
        <v>2011</v>
      </c>
      <c r="L8" s="1">
        <f t="shared" ca="1" si="10"/>
        <v>14</v>
      </c>
      <c r="M8" s="1">
        <f t="shared" ca="1" si="11"/>
        <v>9.9</v>
      </c>
      <c r="N8" s="1">
        <f t="shared" ca="1" si="12"/>
        <v>48</v>
      </c>
      <c r="O8" s="1">
        <f t="shared" ca="1" si="13"/>
        <v>43</v>
      </c>
      <c r="P8" s="1">
        <f t="shared" ca="1" si="14"/>
        <v>5</v>
      </c>
      <c r="Q8" s="1" t="str">
        <f t="shared" ca="1" si="15"/>
        <v>SI</v>
      </c>
      <c r="R8" s="1">
        <f t="shared" ca="1" si="16"/>
        <v>0.4</v>
      </c>
      <c r="S8" s="1" t="str">
        <f t="shared" ca="1" si="17"/>
        <v>NO</v>
      </c>
      <c r="T8" s="1" t="str">
        <f t="shared" ca="1" si="18"/>
        <v>Acapulco</v>
      </c>
      <c r="U8" s="1" t="str">
        <f t="shared" ca="1" si="19"/>
        <v>SI</v>
      </c>
      <c r="V8" s="1">
        <f t="shared" ca="1" si="20"/>
        <v>100</v>
      </c>
      <c r="W8" s="1" t="str">
        <f t="shared" ca="1" si="21"/>
        <v>NO</v>
      </c>
      <c r="X8" s="1" t="str">
        <f t="shared" ca="1" si="22"/>
        <v>OTRO</v>
      </c>
      <c r="Y8" s="1">
        <f t="shared" ca="1" si="23"/>
        <v>1012096296</v>
      </c>
      <c r="Z8" s="1" t="str">
        <f t="shared" ca="1" si="24"/>
        <v>SI</v>
      </c>
      <c r="AA8" s="1" t="str">
        <f t="shared" ca="1" si="25"/>
        <v>Fiesta</v>
      </c>
      <c r="AC8" s="3" t="s">
        <v>31</v>
      </c>
      <c r="AD8" s="3" t="s">
        <v>114</v>
      </c>
      <c r="AF8" s="5" t="s">
        <v>73</v>
      </c>
      <c r="AI8" t="s">
        <v>118</v>
      </c>
      <c r="AL8" t="s">
        <v>128</v>
      </c>
      <c r="AM8">
        <v>1</v>
      </c>
      <c r="AN8">
        <v>180</v>
      </c>
      <c r="AO8">
        <f>8*6+6</f>
        <v>54</v>
      </c>
      <c r="AQ8" t="s">
        <v>143</v>
      </c>
      <c r="AR8" t="s">
        <v>139</v>
      </c>
      <c r="AT8" t="s">
        <v>156</v>
      </c>
    </row>
    <row r="9" spans="1:46" x14ac:dyDescent="0.45">
      <c r="A9" s="1">
        <f t="shared" ca="1" si="0"/>
        <v>1040</v>
      </c>
      <c r="B9" s="1" t="str">
        <f t="shared" ca="1" si="1"/>
        <v>Mary</v>
      </c>
      <c r="C9" s="1" t="str">
        <f t="shared" ca="1" si="2"/>
        <v>VELASCO</v>
      </c>
      <c r="D9" s="1" t="str">
        <f t="shared" ca="1" si="2"/>
        <v>ESTEBAN</v>
      </c>
      <c r="E9" s="11">
        <f t="shared" ca="1" si="3"/>
        <v>34930</v>
      </c>
      <c r="F9" s="1" t="str">
        <f t="shared" ca="1" si="4"/>
        <v>M</v>
      </c>
      <c r="G9" s="1" t="str">
        <f t="shared" ca="1" si="5"/>
        <v>MaVEES19081995</v>
      </c>
      <c r="H9" s="12" t="str">
        <f t="shared" ca="1" si="6"/>
        <v>MVELASCO19@gmail.com</v>
      </c>
      <c r="I9" s="12" t="str">
        <f t="shared" ca="1" si="7"/>
        <v>MVELASCO19@itam.com.mx</v>
      </c>
      <c r="J9" s="12" t="str">
        <f t="shared" ca="1" si="8"/>
        <v>Matematicas y Computacion</v>
      </c>
      <c r="K9" s="1">
        <f t="shared" ca="1" si="9"/>
        <v>2012</v>
      </c>
      <c r="L9" s="1">
        <f t="shared" ca="1" si="10"/>
        <v>12</v>
      </c>
      <c r="M9" s="1">
        <f t="shared" ca="1" si="11"/>
        <v>7.1</v>
      </c>
      <c r="N9" s="1">
        <f t="shared" ca="1" si="12"/>
        <v>50</v>
      </c>
      <c r="O9" s="1">
        <f t="shared" ca="1" si="13"/>
        <v>36</v>
      </c>
      <c r="P9" s="1">
        <f t="shared" ca="1" si="14"/>
        <v>14</v>
      </c>
      <c r="Q9" s="1" t="str">
        <f t="shared" ca="1" si="15"/>
        <v>SI</v>
      </c>
      <c r="R9" s="1">
        <f t="shared" ca="1" si="16"/>
        <v>0.6</v>
      </c>
      <c r="S9" s="1" t="str">
        <f t="shared" ca="1" si="17"/>
        <v>NO</v>
      </c>
      <c r="T9" s="1" t="str">
        <f t="shared" ca="1" si="18"/>
        <v>Cancun</v>
      </c>
      <c r="U9" s="1" t="str">
        <f t="shared" ca="1" si="19"/>
        <v>SI</v>
      </c>
      <c r="V9" s="1">
        <f t="shared" ca="1" si="20"/>
        <v>18</v>
      </c>
      <c r="W9" s="1" t="str">
        <f t="shared" ca="1" si="21"/>
        <v>NO</v>
      </c>
      <c r="X9" s="1" t="str">
        <f t="shared" ca="1" si="22"/>
        <v>ITAM</v>
      </c>
      <c r="Y9" s="1">
        <f t="shared" ca="1" si="23"/>
        <v>1012968863</v>
      </c>
      <c r="Z9" s="1" t="str">
        <f t="shared" ca="1" si="24"/>
        <v>SI</v>
      </c>
      <c r="AA9" s="1" t="str">
        <f t="shared" ca="1" si="25"/>
        <v>Golf</v>
      </c>
      <c r="AC9" s="3" t="s">
        <v>32</v>
      </c>
      <c r="AD9" s="3" t="s">
        <v>114</v>
      </c>
      <c r="AF9" s="5" t="s">
        <v>74</v>
      </c>
      <c r="AI9" t="s">
        <v>119</v>
      </c>
      <c r="AL9" t="s">
        <v>129</v>
      </c>
      <c r="AM9">
        <v>0</v>
      </c>
      <c r="AN9">
        <v>90</v>
      </c>
      <c r="AO9">
        <v>48</v>
      </c>
      <c r="AQ9" t="s">
        <v>144</v>
      </c>
      <c r="AR9" t="s">
        <v>139</v>
      </c>
      <c r="AT9" t="s">
        <v>159</v>
      </c>
    </row>
    <row r="10" spans="1:46" x14ac:dyDescent="0.45">
      <c r="A10" s="1">
        <f t="shared" ca="1" si="0"/>
        <v>1238</v>
      </c>
      <c r="B10" s="1" t="str">
        <f t="shared" ca="1" si="1"/>
        <v>Joseph</v>
      </c>
      <c r="C10" s="1" t="str">
        <f t="shared" ca="1" si="2"/>
        <v>AGUILAR</v>
      </c>
      <c r="D10" s="1" t="str">
        <f t="shared" ca="1" si="2"/>
        <v>VARGAS</v>
      </c>
      <c r="E10" s="11">
        <f t="shared" ca="1" si="3"/>
        <v>34483</v>
      </c>
      <c r="F10" s="1" t="str">
        <f t="shared" ca="1" si="4"/>
        <v>H</v>
      </c>
      <c r="G10" s="1" t="str">
        <f t="shared" ca="1" si="5"/>
        <v>JoAGVA29051994</v>
      </c>
      <c r="H10" s="12" t="str">
        <f t="shared" ca="1" si="6"/>
        <v>JAGUILAR29@yahoo.com</v>
      </c>
      <c r="I10" s="12" t="str">
        <f t="shared" ca="1" si="7"/>
        <v>JAGUILAR29@itam.com.mx</v>
      </c>
      <c r="J10" s="12" t="str">
        <f t="shared" ca="1" si="8"/>
        <v>Derecho</v>
      </c>
      <c r="K10" s="1">
        <f t="shared" ca="1" si="9"/>
        <v>2011</v>
      </c>
      <c r="L10" s="1">
        <f t="shared" ca="1" si="10"/>
        <v>14</v>
      </c>
      <c r="M10" s="1">
        <f t="shared" ca="1" si="11"/>
        <v>7.4</v>
      </c>
      <c r="N10" s="1">
        <f t="shared" ca="1" si="12"/>
        <v>48</v>
      </c>
      <c r="O10" s="1">
        <f t="shared" ca="1" si="13"/>
        <v>34</v>
      </c>
      <c r="P10" s="1">
        <f t="shared" ca="1" si="14"/>
        <v>14</v>
      </c>
      <c r="Q10" s="1" t="str">
        <f t="shared" ca="1" si="15"/>
        <v>SI</v>
      </c>
      <c r="R10" s="1">
        <f t="shared" ca="1" si="16"/>
        <v>0.7</v>
      </c>
      <c r="S10" s="1" t="str">
        <f t="shared" ca="1" si="17"/>
        <v>SI</v>
      </c>
      <c r="T10" s="1" t="str">
        <f t="shared" ca="1" si="18"/>
        <v>Puebla</v>
      </c>
      <c r="U10" s="1" t="str">
        <f t="shared" ca="1" si="19"/>
        <v>SI</v>
      </c>
      <c r="V10" s="1">
        <f t="shared" ca="1" si="20"/>
        <v>84</v>
      </c>
      <c r="W10" s="1" t="str">
        <f t="shared" ca="1" si="21"/>
        <v>SI</v>
      </c>
      <c r="X10" s="1" t="str">
        <f t="shared" ca="1" si="22"/>
        <v>OTRO</v>
      </c>
      <c r="Y10" s="1">
        <f t="shared" ca="1" si="23"/>
        <v>1012655057</v>
      </c>
      <c r="Z10" s="1" t="str">
        <f t="shared" ca="1" si="24"/>
        <v>NO</v>
      </c>
      <c r="AA10" s="1" t="str">
        <f t="shared" ca="1" si="25"/>
        <v>Futbol</v>
      </c>
      <c r="AC10" s="3" t="s">
        <v>33</v>
      </c>
      <c r="AD10" s="3" t="s">
        <v>114</v>
      </c>
      <c r="AF10" s="5" t="s">
        <v>75</v>
      </c>
      <c r="AI10" t="s">
        <v>120</v>
      </c>
      <c r="AL10" t="s">
        <v>130</v>
      </c>
      <c r="AM10">
        <v>1</v>
      </c>
      <c r="AN10">
        <v>180</v>
      </c>
      <c r="AO10">
        <v>54</v>
      </c>
      <c r="AQ10" t="s">
        <v>145</v>
      </c>
      <c r="AR10" t="s">
        <v>139</v>
      </c>
      <c r="AT10" t="s">
        <v>157</v>
      </c>
    </row>
    <row r="11" spans="1:46" x14ac:dyDescent="0.45">
      <c r="A11" s="1">
        <f t="shared" ca="1" si="0"/>
        <v>1229</v>
      </c>
      <c r="B11" s="1" t="str">
        <f t="shared" ca="1" si="1"/>
        <v>Alice</v>
      </c>
      <c r="C11" s="1" t="str">
        <f t="shared" ca="1" si="2"/>
        <v>GALLARDO</v>
      </c>
      <c r="D11" s="1" t="str">
        <f t="shared" ca="1" si="2"/>
        <v>PASCUAL</v>
      </c>
      <c r="E11" s="11">
        <f t="shared" ca="1" si="3"/>
        <v>34162</v>
      </c>
      <c r="F11" s="1" t="str">
        <f t="shared" ca="1" si="4"/>
        <v>M</v>
      </c>
      <c r="G11" s="1" t="str">
        <f t="shared" ca="1" si="5"/>
        <v>AlGAPA12071993</v>
      </c>
      <c r="H11" s="12" t="str">
        <f t="shared" ca="1" si="6"/>
        <v>AGALLARDO12@hotmail.com</v>
      </c>
      <c r="I11" s="12" t="str">
        <f t="shared" ca="1" si="7"/>
        <v>AGALLARDO12@itam.com.mx</v>
      </c>
      <c r="J11" s="12" t="str">
        <f t="shared" ca="1" si="8"/>
        <v>Computacion</v>
      </c>
      <c r="K11" s="1">
        <f t="shared" ca="1" si="9"/>
        <v>2013</v>
      </c>
      <c r="L11" s="1">
        <f t="shared" ca="1" si="10"/>
        <v>10</v>
      </c>
      <c r="M11" s="1">
        <f t="shared" ca="1" si="11"/>
        <v>9.4</v>
      </c>
      <c r="N11" s="1">
        <f t="shared" ca="1" si="12"/>
        <v>38</v>
      </c>
      <c r="O11" s="1">
        <f t="shared" ca="1" si="13"/>
        <v>27</v>
      </c>
      <c r="P11" s="1">
        <f t="shared" ca="1" si="14"/>
        <v>11</v>
      </c>
      <c r="Q11" s="1" t="str">
        <f t="shared" ca="1" si="15"/>
        <v>SI</v>
      </c>
      <c r="R11" s="1">
        <f t="shared" ca="1" si="16"/>
        <v>0.8</v>
      </c>
      <c r="S11" s="1" t="str">
        <f t="shared" ca="1" si="17"/>
        <v>SI</v>
      </c>
      <c r="T11" s="1" t="str">
        <f t="shared" ca="1" si="18"/>
        <v>Guadalajara</v>
      </c>
      <c r="U11" s="1" t="str">
        <f t="shared" ca="1" si="19"/>
        <v>SI</v>
      </c>
      <c r="V11" s="1">
        <f t="shared" ca="1" si="20"/>
        <v>81</v>
      </c>
      <c r="W11" s="1" t="str">
        <f t="shared" ca="1" si="21"/>
        <v>NO</v>
      </c>
      <c r="X11" s="1" t="str">
        <f t="shared" ca="1" si="22"/>
        <v>ITAM</v>
      </c>
      <c r="Y11" s="1">
        <f t="shared" ca="1" si="23"/>
        <v>1012921509</v>
      </c>
      <c r="Z11" s="1" t="str">
        <f t="shared" ca="1" si="24"/>
        <v>SI</v>
      </c>
      <c r="AA11" s="1" t="str">
        <f t="shared" ca="1" si="25"/>
        <v>Viajes</v>
      </c>
      <c r="AC11" s="3" t="s">
        <v>34</v>
      </c>
      <c r="AD11" s="3" t="s">
        <v>114</v>
      </c>
      <c r="AF11" s="5" t="s">
        <v>76</v>
      </c>
      <c r="AI11" t="s">
        <v>121</v>
      </c>
      <c r="AL11" t="s">
        <v>131</v>
      </c>
      <c r="AM11">
        <v>0</v>
      </c>
      <c r="AN11">
        <v>90</v>
      </c>
      <c r="AO11">
        <v>48</v>
      </c>
      <c r="AQ11" t="s">
        <v>146</v>
      </c>
      <c r="AR11" t="s">
        <v>139</v>
      </c>
      <c r="AT11" t="s">
        <v>158</v>
      </c>
    </row>
    <row r="12" spans="1:46" x14ac:dyDescent="0.45">
      <c r="A12" s="1">
        <f t="shared" ca="1" si="0"/>
        <v>1722</v>
      </c>
      <c r="B12" s="1" t="str">
        <f t="shared" ca="1" si="1"/>
        <v>Maria</v>
      </c>
      <c r="C12" s="1" t="str">
        <f t="shared" ca="1" si="2"/>
        <v>PASCUAL</v>
      </c>
      <c r="D12" s="1" t="str">
        <f t="shared" ca="1" si="2"/>
        <v>SANTANA</v>
      </c>
      <c r="E12" s="11">
        <f t="shared" ca="1" si="3"/>
        <v>35009</v>
      </c>
      <c r="F12" s="1" t="str">
        <f t="shared" ca="1" si="4"/>
        <v>M</v>
      </c>
      <c r="G12" s="1" t="str">
        <f t="shared" ca="1" si="5"/>
        <v>MaPASA06111995</v>
      </c>
      <c r="H12" s="12" t="str">
        <f t="shared" ca="1" si="6"/>
        <v>MPASCUAL6@outlook.com</v>
      </c>
      <c r="I12" s="12" t="str">
        <f t="shared" ca="1" si="7"/>
        <v>MPASCUAL6@itam.com.mx</v>
      </c>
      <c r="J12" s="12" t="str">
        <f t="shared" ca="1" si="8"/>
        <v>Mecatronica</v>
      </c>
      <c r="K12" s="1">
        <f t="shared" ca="1" si="9"/>
        <v>2011</v>
      </c>
      <c r="L12" s="1">
        <f t="shared" ca="1" si="10"/>
        <v>14</v>
      </c>
      <c r="M12" s="1">
        <f t="shared" ca="1" si="11"/>
        <v>9.5</v>
      </c>
      <c r="N12" s="1">
        <f t="shared" ca="1" si="12"/>
        <v>48</v>
      </c>
      <c r="O12" s="1">
        <f t="shared" ca="1" si="13"/>
        <v>33</v>
      </c>
      <c r="P12" s="1">
        <f t="shared" ca="1" si="14"/>
        <v>15</v>
      </c>
      <c r="Q12" s="1" t="str">
        <f t="shared" ca="1" si="15"/>
        <v>SI</v>
      </c>
      <c r="R12" s="1">
        <f t="shared" ca="1" si="16"/>
        <v>0.1</v>
      </c>
      <c r="S12" s="1" t="str">
        <f t="shared" ca="1" si="17"/>
        <v>SI</v>
      </c>
      <c r="T12" s="1" t="str">
        <f t="shared" ca="1" si="18"/>
        <v>CDMX</v>
      </c>
      <c r="U12" s="1" t="str">
        <f t="shared" ca="1" si="19"/>
        <v>NO</v>
      </c>
      <c r="V12" s="1">
        <f t="shared" ca="1" si="20"/>
        <v>114</v>
      </c>
      <c r="W12" s="1" t="str">
        <f t="shared" ca="1" si="21"/>
        <v>SI</v>
      </c>
      <c r="X12" s="1" t="str">
        <f t="shared" ca="1" si="22"/>
        <v>OTRO</v>
      </c>
      <c r="Y12" s="1">
        <f t="shared" ca="1" si="23"/>
        <v>1012994850</v>
      </c>
      <c r="Z12" s="1" t="str">
        <f t="shared" ca="1" si="24"/>
        <v>SI</v>
      </c>
      <c r="AA12" s="1" t="str">
        <f t="shared" ca="1" si="25"/>
        <v>Comer</v>
      </c>
      <c r="AC12" s="3" t="s">
        <v>35</v>
      </c>
      <c r="AD12" s="3" t="s">
        <v>114</v>
      </c>
      <c r="AF12" s="5" t="s">
        <v>77</v>
      </c>
      <c r="AL12" t="s">
        <v>133</v>
      </c>
      <c r="AM12">
        <v>1</v>
      </c>
      <c r="AN12">
        <v>180</v>
      </c>
      <c r="AO12">
        <v>54</v>
      </c>
      <c r="AQ12" t="s">
        <v>147</v>
      </c>
      <c r="AR12" t="s">
        <v>139</v>
      </c>
      <c r="AT12" t="s">
        <v>160</v>
      </c>
    </row>
    <row r="13" spans="1:46" x14ac:dyDescent="0.45">
      <c r="A13" s="1">
        <f t="shared" ca="1" si="0"/>
        <v>1729</v>
      </c>
      <c r="B13" s="1" t="str">
        <f t="shared" ca="1" si="1"/>
        <v>Mary</v>
      </c>
      <c r="C13" s="1" t="str">
        <f t="shared" ca="1" si="2"/>
        <v>BRAVO</v>
      </c>
      <c r="D13" s="1" t="str">
        <f t="shared" ca="1" si="2"/>
        <v>GALLARDO</v>
      </c>
      <c r="E13" s="11">
        <f t="shared" ca="1" si="3"/>
        <v>34770</v>
      </c>
      <c r="F13" s="1" t="str">
        <f t="shared" ca="1" si="4"/>
        <v>M</v>
      </c>
      <c r="G13" s="1" t="str">
        <f t="shared" ca="1" si="5"/>
        <v>MaBRGA12031995</v>
      </c>
      <c r="H13" s="12" t="str">
        <f t="shared" ca="1" si="6"/>
        <v>MBRAVO12@yahoo.com</v>
      </c>
      <c r="I13" s="12" t="str">
        <f t="shared" ca="1" si="7"/>
        <v>MBRAVO12@itam.com.mx</v>
      </c>
      <c r="J13" s="12" t="str">
        <f t="shared" ca="1" si="8"/>
        <v>Actuaria</v>
      </c>
      <c r="K13" s="1">
        <f t="shared" ca="1" si="9"/>
        <v>2011</v>
      </c>
      <c r="L13" s="1">
        <f t="shared" ca="1" si="10"/>
        <v>14</v>
      </c>
      <c r="M13" s="1">
        <f t="shared" ca="1" si="11"/>
        <v>8.6</v>
      </c>
      <c r="N13" s="1">
        <f t="shared" ca="1" si="12"/>
        <v>48</v>
      </c>
      <c r="O13" s="1">
        <f t="shared" ca="1" si="13"/>
        <v>31</v>
      </c>
      <c r="P13" s="1">
        <f t="shared" ca="1" si="14"/>
        <v>17</v>
      </c>
      <c r="Q13" s="1" t="str">
        <f t="shared" ca="1" si="15"/>
        <v>SI</v>
      </c>
      <c r="R13" s="1">
        <f t="shared" ca="1" si="16"/>
        <v>0.9</v>
      </c>
      <c r="S13" s="1" t="str">
        <f t="shared" ca="1" si="17"/>
        <v>NO</v>
      </c>
      <c r="T13" s="1" t="str">
        <f t="shared" ca="1" si="18"/>
        <v>Puebla</v>
      </c>
      <c r="U13" s="1" t="str">
        <f t="shared" ca="1" si="19"/>
        <v>SI</v>
      </c>
      <c r="V13" s="1">
        <f t="shared" ca="1" si="20"/>
        <v>138</v>
      </c>
      <c r="W13" s="1" t="str">
        <f t="shared" ca="1" si="21"/>
        <v>SI</v>
      </c>
      <c r="X13" s="1" t="str">
        <f t="shared" ca="1" si="22"/>
        <v>OTRO</v>
      </c>
      <c r="Y13" s="1">
        <f t="shared" ca="1" si="23"/>
        <v>1012543452</v>
      </c>
      <c r="Z13" s="1" t="str">
        <f t="shared" ca="1" si="24"/>
        <v>SI</v>
      </c>
      <c r="AA13" s="1" t="str">
        <f t="shared" ca="1" si="25"/>
        <v>Caza</v>
      </c>
      <c r="AC13" s="3" t="s">
        <v>36</v>
      </c>
      <c r="AD13" s="3" t="s">
        <v>114</v>
      </c>
      <c r="AF13" s="5" t="s">
        <v>78</v>
      </c>
      <c r="AL13" t="s">
        <v>132</v>
      </c>
      <c r="AM13">
        <v>0</v>
      </c>
      <c r="AN13">
        <v>90</v>
      </c>
      <c r="AO13">
        <v>48</v>
      </c>
      <c r="AQ13" t="s">
        <v>148</v>
      </c>
      <c r="AR13" t="s">
        <v>139</v>
      </c>
      <c r="AT13" t="s">
        <v>161</v>
      </c>
    </row>
    <row r="14" spans="1:46" x14ac:dyDescent="0.45">
      <c r="A14" s="1">
        <f t="shared" ca="1" si="0"/>
        <v>1551</v>
      </c>
      <c r="B14" s="1" t="str">
        <f t="shared" ca="1" si="1"/>
        <v>Michael</v>
      </c>
      <c r="C14" s="1" t="str">
        <f t="shared" ca="1" si="2"/>
        <v>GIMENEZ</v>
      </c>
      <c r="D14" s="1" t="str">
        <f t="shared" ca="1" si="2"/>
        <v>SOLER</v>
      </c>
      <c r="E14" s="11">
        <f t="shared" ca="1" si="3"/>
        <v>34769</v>
      </c>
      <c r="F14" s="1" t="str">
        <f t="shared" ca="1" si="4"/>
        <v>H</v>
      </c>
      <c r="G14" s="1" t="str">
        <f t="shared" ca="1" si="5"/>
        <v>MiGISO11031995</v>
      </c>
      <c r="H14" s="12" t="str">
        <f t="shared" ca="1" si="6"/>
        <v>MGIMENEZ11@outlook.com</v>
      </c>
      <c r="I14" s="12" t="str">
        <f t="shared" ca="1" si="7"/>
        <v>MGIMENEZ11@itam.com.mx</v>
      </c>
      <c r="J14" s="12" t="str">
        <f t="shared" ca="1" si="8"/>
        <v>Matematicas Aplicadas</v>
      </c>
      <c r="K14" s="1">
        <f t="shared" ca="1" si="9"/>
        <v>2013</v>
      </c>
      <c r="L14" s="1">
        <f t="shared" ca="1" si="10"/>
        <v>10</v>
      </c>
      <c r="M14" s="1">
        <f t="shared" ca="1" si="11"/>
        <v>6.6</v>
      </c>
      <c r="N14" s="1">
        <f t="shared" ca="1" si="12"/>
        <v>35</v>
      </c>
      <c r="O14" s="1">
        <f t="shared" ca="1" si="13"/>
        <v>30</v>
      </c>
      <c r="P14" s="1">
        <f t="shared" ca="1" si="14"/>
        <v>5</v>
      </c>
      <c r="Q14" s="1" t="str">
        <f t="shared" ca="1" si="15"/>
        <v>SI</v>
      </c>
      <c r="R14" s="1">
        <f t="shared" ca="1" si="16"/>
        <v>0.4</v>
      </c>
      <c r="S14" s="1" t="str">
        <f t="shared" ca="1" si="17"/>
        <v>NO</v>
      </c>
      <c r="T14" s="1" t="str">
        <f t="shared" ca="1" si="18"/>
        <v>Monterrey</v>
      </c>
      <c r="U14" s="1" t="str">
        <f t="shared" ca="1" si="19"/>
        <v>SI</v>
      </c>
      <c r="V14" s="1">
        <f t="shared" ca="1" si="20"/>
        <v>44</v>
      </c>
      <c r="W14" s="1" t="str">
        <f t="shared" ca="1" si="21"/>
        <v>NO</v>
      </c>
      <c r="X14" s="1" t="str">
        <f t="shared" ca="1" si="22"/>
        <v>OTRO</v>
      </c>
      <c r="Y14" s="1">
        <f t="shared" ca="1" si="23"/>
        <v>1012629452</v>
      </c>
      <c r="Z14" s="1" t="str">
        <f t="shared" ca="1" si="24"/>
        <v>SI</v>
      </c>
      <c r="AA14" s="1" t="str">
        <f t="shared" ca="1" si="25"/>
        <v>Leer</v>
      </c>
      <c r="AC14" s="3" t="s">
        <v>37</v>
      </c>
      <c r="AD14" s="3" t="s">
        <v>114</v>
      </c>
      <c r="AF14" s="5" t="s">
        <v>79</v>
      </c>
      <c r="AL14" t="s">
        <v>134</v>
      </c>
      <c r="AM14">
        <v>0</v>
      </c>
      <c r="AN14">
        <v>90</v>
      </c>
      <c r="AO14">
        <v>48</v>
      </c>
      <c r="AQ14" t="s">
        <v>149</v>
      </c>
      <c r="AR14" t="s">
        <v>139</v>
      </c>
      <c r="AT14" t="s">
        <v>162</v>
      </c>
    </row>
    <row r="15" spans="1:46" x14ac:dyDescent="0.45">
      <c r="A15" s="1">
        <f t="shared" ca="1" si="0"/>
        <v>1567</v>
      </c>
      <c r="B15" s="1" t="str">
        <f t="shared" ca="1" si="1"/>
        <v>Angela</v>
      </c>
      <c r="C15" s="1" t="str">
        <f t="shared" ca="1" si="2"/>
        <v>SOLER</v>
      </c>
      <c r="D15" s="1" t="str">
        <f t="shared" ca="1" si="2"/>
        <v>PARRA</v>
      </c>
      <c r="E15" s="11">
        <f t="shared" ca="1" si="3"/>
        <v>34388</v>
      </c>
      <c r="F15" s="1" t="str">
        <f t="shared" ca="1" si="4"/>
        <v>M</v>
      </c>
      <c r="G15" s="1" t="str">
        <f t="shared" ca="1" si="5"/>
        <v>AnSOPA23021994</v>
      </c>
      <c r="H15" s="12" t="str">
        <f t="shared" ca="1" si="6"/>
        <v>ASOLER23@outlook.com</v>
      </c>
      <c r="I15" s="12" t="str">
        <f t="shared" ca="1" si="7"/>
        <v>ASOLER23@itam.com.mx</v>
      </c>
      <c r="J15" s="12" t="str">
        <f t="shared" ca="1" si="8"/>
        <v>Administracion</v>
      </c>
      <c r="K15" s="1">
        <f t="shared" ca="1" si="9"/>
        <v>2013</v>
      </c>
      <c r="L15" s="1">
        <f t="shared" ca="1" si="10"/>
        <v>10</v>
      </c>
      <c r="M15" s="1">
        <f t="shared" ca="1" si="11"/>
        <v>8.1999999999999993</v>
      </c>
      <c r="N15" s="1">
        <f t="shared" ca="1" si="12"/>
        <v>35</v>
      </c>
      <c r="O15" s="1">
        <f t="shared" ca="1" si="13"/>
        <v>32</v>
      </c>
      <c r="P15" s="1">
        <f t="shared" ca="1" si="14"/>
        <v>3</v>
      </c>
      <c r="Q15" s="1" t="str">
        <f t="shared" ca="1" si="15"/>
        <v>SI</v>
      </c>
      <c r="R15" s="1">
        <f t="shared" ca="1" si="16"/>
        <v>1</v>
      </c>
      <c r="S15" s="1" t="str">
        <f t="shared" ca="1" si="17"/>
        <v>SI</v>
      </c>
      <c r="T15" s="1" t="str">
        <f t="shared" ca="1" si="18"/>
        <v>Monterrey</v>
      </c>
      <c r="U15" s="1" t="str">
        <f t="shared" ca="1" si="19"/>
        <v>SI</v>
      </c>
      <c r="V15" s="1">
        <f t="shared" ca="1" si="20"/>
        <v>146</v>
      </c>
      <c r="W15" s="1" t="str">
        <f t="shared" ca="1" si="21"/>
        <v>SI</v>
      </c>
      <c r="X15" s="1" t="str">
        <f t="shared" ca="1" si="22"/>
        <v>OTRO</v>
      </c>
      <c r="Y15" s="1">
        <f t="shared" ca="1" si="23"/>
        <v>1012780056</v>
      </c>
      <c r="Z15" s="1" t="str">
        <f t="shared" ca="1" si="24"/>
        <v>SI</v>
      </c>
      <c r="AA15" s="1" t="str">
        <f t="shared" ca="1" si="25"/>
        <v>Cocinar</v>
      </c>
      <c r="AC15" s="3" t="s">
        <v>38</v>
      </c>
      <c r="AD15" s="3" t="s">
        <v>114</v>
      </c>
      <c r="AF15" s="5" t="s">
        <v>80</v>
      </c>
      <c r="AL15" t="s">
        <v>135</v>
      </c>
      <c r="AM15">
        <v>0</v>
      </c>
      <c r="AN15">
        <v>90</v>
      </c>
      <c r="AO15">
        <v>48</v>
      </c>
      <c r="AQ15" t="s">
        <v>150</v>
      </c>
      <c r="AR15" t="s">
        <v>139</v>
      </c>
      <c r="AT15" t="s">
        <v>163</v>
      </c>
    </row>
    <row r="16" spans="1:46" x14ac:dyDescent="0.45">
      <c r="A16" s="1">
        <f t="shared" ca="1" si="0"/>
        <v>1412</v>
      </c>
      <c r="B16" s="1" t="str">
        <f t="shared" ca="1" si="1"/>
        <v>Maria</v>
      </c>
      <c r="C16" s="1" t="str">
        <f t="shared" ca="1" si="2"/>
        <v>CABALLERO</v>
      </c>
      <c r="D16" s="1" t="str">
        <f t="shared" ca="1" si="2"/>
        <v>CARMONA</v>
      </c>
      <c r="E16" s="11">
        <f t="shared" ca="1" si="3"/>
        <v>34896</v>
      </c>
      <c r="F16" s="1" t="str">
        <f t="shared" ca="1" si="4"/>
        <v>M</v>
      </c>
      <c r="G16" s="1" t="str">
        <f t="shared" ca="1" si="5"/>
        <v>MaCACA16071995</v>
      </c>
      <c r="H16" s="12" t="str">
        <f t="shared" ca="1" si="6"/>
        <v>MCABALLERO16@hotmail.com</v>
      </c>
      <c r="I16" s="12" t="str">
        <f t="shared" ca="1" si="7"/>
        <v>MCABALLERO16@itam.com.mx</v>
      </c>
      <c r="J16" s="12" t="str">
        <f t="shared" ca="1" si="8"/>
        <v>Actuaria y Matematicas Aplicadas</v>
      </c>
      <c r="K16" s="1">
        <f t="shared" ca="1" si="9"/>
        <v>2011</v>
      </c>
      <c r="L16" s="1">
        <f t="shared" ca="1" si="10"/>
        <v>14</v>
      </c>
      <c r="M16" s="1">
        <f t="shared" ca="1" si="11"/>
        <v>9.4</v>
      </c>
      <c r="N16" s="1">
        <f t="shared" ca="1" si="12"/>
        <v>48</v>
      </c>
      <c r="O16" s="1">
        <f t="shared" ca="1" si="13"/>
        <v>42</v>
      </c>
      <c r="P16" s="1">
        <f t="shared" ca="1" si="14"/>
        <v>6</v>
      </c>
      <c r="Q16" s="1" t="str">
        <f t="shared" ca="1" si="15"/>
        <v>SI</v>
      </c>
      <c r="R16" s="1">
        <f t="shared" ca="1" si="16"/>
        <v>0.1</v>
      </c>
      <c r="S16" s="1" t="str">
        <f t="shared" ca="1" si="17"/>
        <v>SI</v>
      </c>
      <c r="T16" s="1" t="str">
        <f t="shared" ca="1" si="18"/>
        <v>Merida</v>
      </c>
      <c r="U16" s="1" t="str">
        <f t="shared" ca="1" si="19"/>
        <v>SI</v>
      </c>
      <c r="V16" s="1">
        <f t="shared" ca="1" si="20"/>
        <v>47</v>
      </c>
      <c r="W16" s="1" t="str">
        <f t="shared" ca="1" si="21"/>
        <v>NO</v>
      </c>
      <c r="X16" s="1" t="str">
        <f t="shared" ca="1" si="22"/>
        <v>ITAM</v>
      </c>
      <c r="Y16" s="1">
        <f t="shared" ca="1" si="23"/>
        <v>1012765742</v>
      </c>
      <c r="Z16" s="1" t="str">
        <f t="shared" ca="1" si="24"/>
        <v>SI</v>
      </c>
      <c r="AA16" s="1" t="str">
        <f t="shared" ca="1" si="25"/>
        <v>Fiesta</v>
      </c>
      <c r="AC16" s="3" t="s">
        <v>39</v>
      </c>
      <c r="AD16" s="3" t="s">
        <v>114</v>
      </c>
      <c r="AF16" s="5" t="s">
        <v>81</v>
      </c>
      <c r="AL16" t="s">
        <v>136</v>
      </c>
      <c r="AM16">
        <v>0</v>
      </c>
      <c r="AN16">
        <v>90</v>
      </c>
      <c r="AO16">
        <v>48</v>
      </c>
      <c r="AQ16" t="s">
        <v>151</v>
      </c>
      <c r="AR16" t="s">
        <v>139</v>
      </c>
      <c r="AT16" t="s">
        <v>164</v>
      </c>
    </row>
    <row r="17" spans="1:44" x14ac:dyDescent="0.45">
      <c r="A17" s="1">
        <f t="shared" ca="1" si="0"/>
        <v>1534</v>
      </c>
      <c r="B17" s="1" t="str">
        <f t="shared" ca="1" si="1"/>
        <v>Carol</v>
      </c>
      <c r="C17" s="1" t="str">
        <f t="shared" ca="1" si="2"/>
        <v>BENITEZ</v>
      </c>
      <c r="D17" s="1" t="str">
        <f t="shared" ca="1" si="2"/>
        <v>FERRER</v>
      </c>
      <c r="E17" s="11">
        <f t="shared" ca="1" si="3"/>
        <v>34368</v>
      </c>
      <c r="F17" s="1" t="str">
        <f t="shared" ca="1" si="4"/>
        <v>M</v>
      </c>
      <c r="G17" s="1" t="str">
        <f t="shared" ca="1" si="5"/>
        <v>CaBEFE03021994</v>
      </c>
      <c r="H17" s="12" t="str">
        <f t="shared" ca="1" si="6"/>
        <v>CBENITEZ3@outlook.com</v>
      </c>
      <c r="I17" s="12" t="str">
        <f t="shared" ca="1" si="7"/>
        <v>CBENITEZ3@itam.com.mx</v>
      </c>
      <c r="J17" s="12" t="str">
        <f t="shared" ca="1" si="8"/>
        <v>Economia y Derecho</v>
      </c>
      <c r="K17" s="1">
        <f t="shared" ca="1" si="9"/>
        <v>2013</v>
      </c>
      <c r="L17" s="1">
        <f t="shared" ca="1" si="10"/>
        <v>10</v>
      </c>
      <c r="M17" s="1">
        <f t="shared" ca="1" si="11"/>
        <v>8.5</v>
      </c>
      <c r="N17" s="1">
        <f t="shared" ca="1" si="12"/>
        <v>42</v>
      </c>
      <c r="O17" s="1">
        <f t="shared" ca="1" si="13"/>
        <v>31</v>
      </c>
      <c r="P17" s="1">
        <f t="shared" ca="1" si="14"/>
        <v>11</v>
      </c>
      <c r="Q17" s="1" t="str">
        <f t="shared" ca="1" si="15"/>
        <v>SI</v>
      </c>
      <c r="R17" s="1">
        <f t="shared" ca="1" si="16"/>
        <v>0.8</v>
      </c>
      <c r="S17" s="1" t="str">
        <f t="shared" ca="1" si="17"/>
        <v>SI</v>
      </c>
      <c r="T17" s="1" t="str">
        <f t="shared" ca="1" si="18"/>
        <v>Merida</v>
      </c>
      <c r="U17" s="1" t="str">
        <f t="shared" ca="1" si="19"/>
        <v>SI</v>
      </c>
      <c r="V17" s="1">
        <f t="shared" ca="1" si="20"/>
        <v>29</v>
      </c>
      <c r="W17" s="1" t="str">
        <f t="shared" ca="1" si="21"/>
        <v>SI</v>
      </c>
      <c r="X17" s="1" t="str">
        <f t="shared" ca="1" si="22"/>
        <v>OTRO</v>
      </c>
      <c r="Y17" s="1">
        <f t="shared" ca="1" si="23"/>
        <v>1012171183</v>
      </c>
      <c r="Z17" s="1" t="str">
        <f t="shared" ca="1" si="24"/>
        <v>NO</v>
      </c>
      <c r="AA17" s="1" t="str">
        <f t="shared" ca="1" si="25"/>
        <v>Nadar</v>
      </c>
      <c r="AC17" s="3" t="s">
        <v>40</v>
      </c>
      <c r="AD17" s="3" t="s">
        <v>114</v>
      </c>
      <c r="AF17" s="5" t="s">
        <v>82</v>
      </c>
      <c r="AL17" t="s">
        <v>137</v>
      </c>
      <c r="AM17">
        <v>0</v>
      </c>
      <c r="AN17">
        <v>90</v>
      </c>
      <c r="AO17">
        <v>48</v>
      </c>
      <c r="AQ17" t="s">
        <v>142</v>
      </c>
      <c r="AR17" t="s">
        <v>152</v>
      </c>
    </row>
    <row r="18" spans="1:44" x14ac:dyDescent="0.45">
      <c r="A18" s="1">
        <f t="shared" ca="1" si="0"/>
        <v>1330</v>
      </c>
      <c r="B18" s="1" t="str">
        <f t="shared" ca="1" si="1"/>
        <v>Charles</v>
      </c>
      <c r="C18" s="1" t="str">
        <f t="shared" ca="1" si="2"/>
        <v>CARMONA</v>
      </c>
      <c r="D18" s="1" t="str">
        <f t="shared" ca="1" si="2"/>
        <v>MORA</v>
      </c>
      <c r="E18" s="11">
        <f t="shared" ca="1" si="3"/>
        <v>34071</v>
      </c>
      <c r="F18" s="1" t="str">
        <f t="shared" ca="1" si="4"/>
        <v>H</v>
      </c>
      <c r="G18" s="1" t="str">
        <f t="shared" ca="1" si="5"/>
        <v>ChCAMO12041993</v>
      </c>
      <c r="H18" s="12" t="str">
        <f t="shared" ca="1" si="6"/>
        <v>CCARMONA12@yahoo.mx</v>
      </c>
      <c r="I18" s="12" t="str">
        <f t="shared" ca="1" si="7"/>
        <v>CCARMONA12@itam.com.mx</v>
      </c>
      <c r="J18" s="12" t="str">
        <f t="shared" ca="1" si="8"/>
        <v>Contabilidad</v>
      </c>
      <c r="K18" s="1">
        <f t="shared" ca="1" si="9"/>
        <v>2011</v>
      </c>
      <c r="L18" s="1">
        <f t="shared" ca="1" si="10"/>
        <v>14</v>
      </c>
      <c r="M18" s="1">
        <f t="shared" ca="1" si="11"/>
        <v>9</v>
      </c>
      <c r="N18" s="1">
        <f t="shared" ca="1" si="12"/>
        <v>48</v>
      </c>
      <c r="O18" s="1">
        <f t="shared" ca="1" si="13"/>
        <v>36</v>
      </c>
      <c r="P18" s="1">
        <f t="shared" ca="1" si="14"/>
        <v>12</v>
      </c>
      <c r="Q18" s="1" t="str">
        <f t="shared" ca="1" si="15"/>
        <v>SI</v>
      </c>
      <c r="R18" s="1">
        <f t="shared" ca="1" si="16"/>
        <v>0.1</v>
      </c>
      <c r="S18" s="1" t="str">
        <f t="shared" ca="1" si="17"/>
        <v>NO</v>
      </c>
      <c r="T18" s="1" t="str">
        <f t="shared" ca="1" si="18"/>
        <v>Toluca</v>
      </c>
      <c r="U18" s="1" t="str">
        <f t="shared" ca="1" si="19"/>
        <v>SI</v>
      </c>
      <c r="V18" s="1">
        <f t="shared" ca="1" si="20"/>
        <v>131</v>
      </c>
      <c r="W18" s="1" t="str">
        <f t="shared" ca="1" si="21"/>
        <v>SI</v>
      </c>
      <c r="X18" s="1" t="str">
        <f t="shared" ca="1" si="22"/>
        <v>OTRO</v>
      </c>
      <c r="Y18" s="1">
        <f t="shared" ca="1" si="23"/>
        <v>1012446842</v>
      </c>
      <c r="Z18" s="1" t="str">
        <f t="shared" ca="1" si="24"/>
        <v>SI</v>
      </c>
      <c r="AA18" s="1" t="str">
        <f t="shared" ca="1" si="25"/>
        <v>Compras</v>
      </c>
      <c r="AC18" s="3" t="s">
        <v>41</v>
      </c>
      <c r="AD18" s="3" t="s">
        <v>114</v>
      </c>
      <c r="AF18" s="5" t="s">
        <v>83</v>
      </c>
      <c r="AL18" t="s">
        <v>138</v>
      </c>
      <c r="AM18">
        <v>0</v>
      </c>
      <c r="AN18">
        <v>90</v>
      </c>
      <c r="AO18">
        <v>48</v>
      </c>
      <c r="AQ18" t="s">
        <v>142</v>
      </c>
      <c r="AR18" t="s">
        <v>152</v>
      </c>
    </row>
    <row r="19" spans="1:44" x14ac:dyDescent="0.45">
      <c r="A19" s="1">
        <f t="shared" ca="1" si="0"/>
        <v>1123</v>
      </c>
      <c r="B19" s="1" t="str">
        <f t="shared" ca="1" si="1"/>
        <v>Robert</v>
      </c>
      <c r="C19" s="1" t="str">
        <f t="shared" ca="1" si="2"/>
        <v>VICENTE</v>
      </c>
      <c r="D19" s="1" t="str">
        <f t="shared" ca="1" si="2"/>
        <v>NIETO</v>
      </c>
      <c r="E19" s="11">
        <f t="shared" ca="1" si="3"/>
        <v>34273</v>
      </c>
      <c r="F19" s="1" t="str">
        <f t="shared" ca="1" si="4"/>
        <v>H</v>
      </c>
      <c r="G19" s="1" t="str">
        <f t="shared" ca="1" si="5"/>
        <v>RoVINI31101993</v>
      </c>
      <c r="H19" s="12" t="str">
        <f t="shared" ca="1" si="6"/>
        <v>RVICENTE31@outlook.com</v>
      </c>
      <c r="I19" s="12" t="str">
        <f t="shared" ca="1" si="7"/>
        <v>RVICENTE31@itam.com.mx</v>
      </c>
      <c r="J19" s="12" t="str">
        <f t="shared" ca="1" si="8"/>
        <v>Actuaria</v>
      </c>
      <c r="K19" s="1">
        <f t="shared" ca="1" si="9"/>
        <v>2011</v>
      </c>
      <c r="L19" s="1">
        <f t="shared" ca="1" si="10"/>
        <v>14</v>
      </c>
      <c r="M19" s="1">
        <f t="shared" ca="1" si="11"/>
        <v>9.8000000000000007</v>
      </c>
      <c r="N19" s="1">
        <f t="shared" ca="1" si="12"/>
        <v>48</v>
      </c>
      <c r="O19" s="1">
        <f t="shared" ca="1" si="13"/>
        <v>48</v>
      </c>
      <c r="P19" s="1">
        <f t="shared" ca="1" si="14"/>
        <v>0</v>
      </c>
      <c r="Q19" s="1" t="str">
        <f t="shared" ca="1" si="15"/>
        <v>SI</v>
      </c>
      <c r="R19" s="1">
        <f t="shared" ca="1" si="16"/>
        <v>0.4</v>
      </c>
      <c r="S19" s="1" t="str">
        <f t="shared" ca="1" si="17"/>
        <v>NO</v>
      </c>
      <c r="T19" s="1" t="str">
        <f t="shared" ca="1" si="18"/>
        <v>Leon</v>
      </c>
      <c r="U19" s="1" t="str">
        <f t="shared" ca="1" si="19"/>
        <v>SI</v>
      </c>
      <c r="V19" s="1">
        <f t="shared" ca="1" si="20"/>
        <v>10</v>
      </c>
      <c r="W19" s="1" t="str">
        <f t="shared" ca="1" si="21"/>
        <v>SI</v>
      </c>
      <c r="X19" s="1" t="str">
        <f t="shared" ca="1" si="22"/>
        <v>ITAM</v>
      </c>
      <c r="Y19" s="1">
        <f t="shared" ca="1" si="23"/>
        <v>1012376739</v>
      </c>
      <c r="Z19" s="1" t="str">
        <f t="shared" ca="1" si="24"/>
        <v>NO</v>
      </c>
      <c r="AA19" s="1" t="str">
        <f t="shared" ca="1" si="25"/>
        <v>Fiesta</v>
      </c>
      <c r="AC19" s="3" t="s">
        <v>42</v>
      </c>
      <c r="AD19" s="3" t="s">
        <v>114</v>
      </c>
      <c r="AF19" s="5" t="s">
        <v>84</v>
      </c>
      <c r="AQ19" t="s">
        <v>142</v>
      </c>
      <c r="AR19" t="s">
        <v>152</v>
      </c>
    </row>
    <row r="20" spans="1:44" x14ac:dyDescent="0.45">
      <c r="A20" s="1">
        <f t="shared" ca="1" si="0"/>
        <v>1714</v>
      </c>
      <c r="B20" s="1" t="str">
        <f t="shared" ca="1" si="1"/>
        <v>Daniel</v>
      </c>
      <c r="C20" s="1" t="str">
        <f t="shared" ca="1" si="2"/>
        <v>NIETO</v>
      </c>
      <c r="D20" s="1" t="str">
        <f t="shared" ca="1" si="2"/>
        <v>VELASCO</v>
      </c>
      <c r="E20" s="11">
        <f t="shared" ca="1" si="3"/>
        <v>34859</v>
      </c>
      <c r="F20" s="1" t="str">
        <f t="shared" ca="1" si="4"/>
        <v>H</v>
      </c>
      <c r="G20" s="1" t="str">
        <f t="shared" ca="1" si="5"/>
        <v>DaNIVE09061995</v>
      </c>
      <c r="H20" s="12" t="str">
        <f t="shared" ca="1" si="6"/>
        <v>DNIETO9@yahoo.mx</v>
      </c>
      <c r="I20" s="12" t="str">
        <f t="shared" ca="1" si="7"/>
        <v>DNIETO9@itam.com.mx</v>
      </c>
      <c r="J20" s="12" t="str">
        <f t="shared" ca="1" si="8"/>
        <v>Actuaria y Matematicas Aplicadas</v>
      </c>
      <c r="K20" s="1">
        <f t="shared" ca="1" si="9"/>
        <v>2012</v>
      </c>
      <c r="L20" s="1">
        <f t="shared" ca="1" si="10"/>
        <v>12</v>
      </c>
      <c r="M20" s="1">
        <f t="shared" ca="1" si="11"/>
        <v>8.4</v>
      </c>
      <c r="N20" s="1">
        <f t="shared" ca="1" si="12"/>
        <v>42</v>
      </c>
      <c r="O20" s="1">
        <f t="shared" ca="1" si="13"/>
        <v>35</v>
      </c>
      <c r="P20" s="1">
        <f t="shared" ca="1" si="14"/>
        <v>7</v>
      </c>
      <c r="Q20" s="1" t="str">
        <f t="shared" ca="1" si="15"/>
        <v>SI</v>
      </c>
      <c r="R20" s="1">
        <f t="shared" ca="1" si="16"/>
        <v>0.7</v>
      </c>
      <c r="S20" s="1" t="str">
        <f t="shared" ca="1" si="17"/>
        <v>NO</v>
      </c>
      <c r="T20" s="1" t="str">
        <f t="shared" ca="1" si="18"/>
        <v>Puebla</v>
      </c>
      <c r="U20" s="1" t="str">
        <f t="shared" ca="1" si="19"/>
        <v>SI</v>
      </c>
      <c r="V20" s="1">
        <f t="shared" ca="1" si="20"/>
        <v>148</v>
      </c>
      <c r="W20" s="1" t="str">
        <f t="shared" ca="1" si="21"/>
        <v>NO</v>
      </c>
      <c r="X20" s="1" t="str">
        <f t="shared" ca="1" si="22"/>
        <v>OTRO</v>
      </c>
      <c r="Y20" s="1">
        <f t="shared" ca="1" si="23"/>
        <v>1012735925</v>
      </c>
      <c r="Z20" s="1" t="str">
        <f t="shared" ca="1" si="24"/>
        <v>SI</v>
      </c>
      <c r="AA20" s="1" t="str">
        <f t="shared" ca="1" si="25"/>
        <v>Comer</v>
      </c>
      <c r="AC20" s="3" t="s">
        <v>43</v>
      </c>
      <c r="AD20" s="3" t="s">
        <v>114</v>
      </c>
      <c r="AF20" s="5" t="s">
        <v>85</v>
      </c>
      <c r="AQ20" t="s">
        <v>142</v>
      </c>
      <c r="AR20" t="s">
        <v>152</v>
      </c>
    </row>
    <row r="21" spans="1:44" x14ac:dyDescent="0.45">
      <c r="A21" s="1">
        <f t="shared" ca="1" si="0"/>
        <v>1369</v>
      </c>
      <c r="B21" s="1" t="str">
        <f t="shared" ca="1" si="1"/>
        <v>Robert</v>
      </c>
      <c r="C21" s="1" t="str">
        <f t="shared" ca="1" si="2"/>
        <v>VICENTE</v>
      </c>
      <c r="D21" s="1" t="str">
        <f t="shared" ca="1" si="2"/>
        <v>ROMAN</v>
      </c>
      <c r="E21" s="11">
        <f t="shared" ca="1" si="3"/>
        <v>34229</v>
      </c>
      <c r="F21" s="1" t="str">
        <f t="shared" ca="1" si="4"/>
        <v>H</v>
      </c>
      <c r="G21" s="1" t="str">
        <f t="shared" ca="1" si="5"/>
        <v>RoVIRO17091993</v>
      </c>
      <c r="H21" s="12" t="str">
        <f t="shared" ca="1" si="6"/>
        <v>RVICENTE17@hotmail.com</v>
      </c>
      <c r="I21" s="12" t="str">
        <f t="shared" ca="1" si="7"/>
        <v>RVICENTE17@itam.com.mx</v>
      </c>
      <c r="J21" s="12" t="str">
        <f t="shared" ca="1" si="8"/>
        <v>Telematica</v>
      </c>
      <c r="K21" s="1">
        <f t="shared" ca="1" si="9"/>
        <v>2012</v>
      </c>
      <c r="L21" s="1">
        <f t="shared" ca="1" si="10"/>
        <v>12</v>
      </c>
      <c r="M21" s="1">
        <f t="shared" ca="1" si="11"/>
        <v>7.9</v>
      </c>
      <c r="N21" s="1">
        <f t="shared" ca="1" si="12"/>
        <v>50</v>
      </c>
      <c r="O21" s="1">
        <f t="shared" ca="1" si="13"/>
        <v>33</v>
      </c>
      <c r="P21" s="1">
        <f t="shared" ca="1" si="14"/>
        <v>17</v>
      </c>
      <c r="Q21" s="1" t="str">
        <f t="shared" ca="1" si="15"/>
        <v>SI</v>
      </c>
      <c r="R21" s="1">
        <f t="shared" ca="1" si="16"/>
        <v>1</v>
      </c>
      <c r="S21" s="1" t="str">
        <f t="shared" ca="1" si="17"/>
        <v>NO</v>
      </c>
      <c r="T21" s="1" t="str">
        <f t="shared" ca="1" si="18"/>
        <v>Guadalajara</v>
      </c>
      <c r="U21" s="1" t="str">
        <f t="shared" ca="1" si="19"/>
        <v>SI</v>
      </c>
      <c r="V21" s="1">
        <f t="shared" ca="1" si="20"/>
        <v>121</v>
      </c>
      <c r="W21" s="1" t="str">
        <f t="shared" ca="1" si="21"/>
        <v>SI</v>
      </c>
      <c r="X21" s="1" t="str">
        <f t="shared" ca="1" si="22"/>
        <v>OTRO</v>
      </c>
      <c r="Y21" s="1">
        <f t="shared" ca="1" si="23"/>
        <v>1012454824</v>
      </c>
      <c r="Z21" s="1" t="str">
        <f t="shared" ca="1" si="24"/>
        <v>SI</v>
      </c>
      <c r="AA21" s="1" t="str">
        <f t="shared" ca="1" si="25"/>
        <v>Comer</v>
      </c>
      <c r="AC21" s="3" t="s">
        <v>44</v>
      </c>
      <c r="AD21" s="3" t="s">
        <v>114</v>
      </c>
      <c r="AF21" s="5" t="s">
        <v>86</v>
      </c>
      <c r="AQ21" t="s">
        <v>142</v>
      </c>
      <c r="AR21" t="s">
        <v>152</v>
      </c>
    </row>
    <row r="22" spans="1:44" x14ac:dyDescent="0.45">
      <c r="A22" s="1">
        <f t="shared" ca="1" si="0"/>
        <v>1908</v>
      </c>
      <c r="B22" s="1" t="str">
        <f t="shared" ca="1" si="1"/>
        <v>Beth</v>
      </c>
      <c r="C22" s="1" t="str">
        <f t="shared" ca="1" si="2"/>
        <v>VICENTE</v>
      </c>
      <c r="D22" s="1" t="str">
        <f t="shared" ca="1" si="2"/>
        <v>PASTOR</v>
      </c>
      <c r="E22" s="11">
        <f t="shared" ca="1" si="3"/>
        <v>34305</v>
      </c>
      <c r="F22" s="1" t="str">
        <f t="shared" ca="1" si="4"/>
        <v>M</v>
      </c>
      <c r="G22" s="1" t="str">
        <f t="shared" ca="1" si="5"/>
        <v>BeVIPA02121993</v>
      </c>
      <c r="H22" s="12" t="str">
        <f t="shared" ca="1" si="6"/>
        <v>BVICENTE2@gmail.com</v>
      </c>
      <c r="I22" s="12" t="str">
        <f t="shared" ca="1" si="7"/>
        <v>BVICENTE2@itam.com.mx</v>
      </c>
      <c r="J22" s="12" t="str">
        <f t="shared" ca="1" si="8"/>
        <v>Administracion</v>
      </c>
      <c r="K22" s="1">
        <f t="shared" ca="1" si="9"/>
        <v>2012</v>
      </c>
      <c r="L22" s="1">
        <f t="shared" ca="1" si="10"/>
        <v>12</v>
      </c>
      <c r="M22" s="1">
        <f t="shared" ca="1" si="11"/>
        <v>9.8000000000000007</v>
      </c>
      <c r="N22" s="1">
        <f t="shared" ca="1" si="12"/>
        <v>48</v>
      </c>
      <c r="O22" s="1">
        <f t="shared" ca="1" si="13"/>
        <v>35</v>
      </c>
      <c r="P22" s="1">
        <f t="shared" ca="1" si="14"/>
        <v>13</v>
      </c>
      <c r="Q22" s="1" t="str">
        <f t="shared" ca="1" si="15"/>
        <v>SI</v>
      </c>
      <c r="R22" s="1">
        <f t="shared" ca="1" si="16"/>
        <v>0.2</v>
      </c>
      <c r="S22" s="1" t="str">
        <f t="shared" ca="1" si="17"/>
        <v>SI</v>
      </c>
      <c r="T22" s="1" t="str">
        <f t="shared" ca="1" si="18"/>
        <v>Puebla</v>
      </c>
      <c r="U22" s="1" t="str">
        <f t="shared" ca="1" si="19"/>
        <v>SI</v>
      </c>
      <c r="V22" s="1">
        <f t="shared" ca="1" si="20"/>
        <v>67</v>
      </c>
      <c r="W22" s="1" t="str">
        <f t="shared" ca="1" si="21"/>
        <v>NO</v>
      </c>
      <c r="X22" s="1" t="str">
        <f t="shared" ca="1" si="22"/>
        <v>OTRO</v>
      </c>
      <c r="Y22" s="1">
        <f t="shared" ca="1" si="23"/>
        <v>1012339334</v>
      </c>
      <c r="Z22" s="1" t="str">
        <f t="shared" ca="1" si="24"/>
        <v>SI</v>
      </c>
      <c r="AA22" s="1" t="str">
        <f t="shared" ca="1" si="25"/>
        <v>Nadar</v>
      </c>
      <c r="AC22" s="3" t="s">
        <v>45</v>
      </c>
      <c r="AD22" s="3" t="s">
        <v>114</v>
      </c>
      <c r="AF22" s="5" t="s">
        <v>87</v>
      </c>
      <c r="AQ22" t="s">
        <v>142</v>
      </c>
      <c r="AR22" t="s">
        <v>152</v>
      </c>
    </row>
    <row r="23" spans="1:44" x14ac:dyDescent="0.45">
      <c r="A23" s="1">
        <f t="shared" ca="1" si="0"/>
        <v>1712</v>
      </c>
      <c r="B23" s="1" t="str">
        <f t="shared" ca="1" si="1"/>
        <v>Mark</v>
      </c>
      <c r="C23" s="1" t="str">
        <f t="shared" ca="1" si="2"/>
        <v>IBAÑEZ</v>
      </c>
      <c r="D23" s="1" t="str">
        <f t="shared" ca="1" si="2"/>
        <v>PARRA</v>
      </c>
      <c r="E23" s="11">
        <f t="shared" ca="1" si="3"/>
        <v>34016</v>
      </c>
      <c r="F23" s="1" t="str">
        <f t="shared" ca="1" si="4"/>
        <v>H</v>
      </c>
      <c r="G23" s="1" t="str">
        <f t="shared" ca="1" si="5"/>
        <v>MaIBPA16021993</v>
      </c>
      <c r="H23" s="12" t="str">
        <f t="shared" ca="1" si="6"/>
        <v>MIBAÑEZ16@gmail.com</v>
      </c>
      <c r="I23" s="12" t="str">
        <f t="shared" ca="1" si="7"/>
        <v>MIBAÑEZ16@itam.com.mx</v>
      </c>
      <c r="J23" s="12" t="str">
        <f t="shared" ca="1" si="8"/>
        <v>Economia</v>
      </c>
      <c r="K23" s="1">
        <f t="shared" ca="1" si="9"/>
        <v>2012</v>
      </c>
      <c r="L23" s="1">
        <f t="shared" ca="1" si="10"/>
        <v>12</v>
      </c>
      <c r="M23" s="1">
        <f t="shared" ca="1" si="11"/>
        <v>8.1999999999999993</v>
      </c>
      <c r="N23" s="1">
        <f t="shared" ca="1" si="12"/>
        <v>48</v>
      </c>
      <c r="O23" s="1">
        <f t="shared" ca="1" si="13"/>
        <v>29</v>
      </c>
      <c r="P23" s="1">
        <f t="shared" ca="1" si="14"/>
        <v>19</v>
      </c>
      <c r="Q23" s="1" t="str">
        <f t="shared" ca="1" si="15"/>
        <v>SI</v>
      </c>
      <c r="R23" s="1">
        <f t="shared" ca="1" si="16"/>
        <v>0.7</v>
      </c>
      <c r="S23" s="1" t="str">
        <f t="shared" ca="1" si="17"/>
        <v>SI</v>
      </c>
      <c r="T23" s="1" t="str">
        <f t="shared" ca="1" si="18"/>
        <v>Puebla</v>
      </c>
      <c r="U23" s="1" t="str">
        <f t="shared" ca="1" si="19"/>
        <v>SI</v>
      </c>
      <c r="V23" s="1">
        <f t="shared" ca="1" si="20"/>
        <v>82</v>
      </c>
      <c r="W23" s="1" t="str">
        <f t="shared" ca="1" si="21"/>
        <v>SI</v>
      </c>
      <c r="X23" s="1" t="str">
        <f t="shared" ca="1" si="22"/>
        <v>OTRO</v>
      </c>
      <c r="Y23" s="1">
        <f t="shared" ca="1" si="23"/>
        <v>1012321732</v>
      </c>
      <c r="Z23" s="1" t="str">
        <f t="shared" ca="1" si="24"/>
        <v>SI</v>
      </c>
      <c r="AA23" s="1" t="str">
        <f t="shared" ca="1" si="25"/>
        <v>Golf</v>
      </c>
      <c r="AC23" s="4" t="s">
        <v>46</v>
      </c>
      <c r="AD23" s="3" t="s">
        <v>113</v>
      </c>
      <c r="AF23" s="5" t="s">
        <v>88</v>
      </c>
      <c r="AQ23" t="s">
        <v>142</v>
      </c>
      <c r="AR23" t="s">
        <v>152</v>
      </c>
    </row>
    <row r="24" spans="1:44" x14ac:dyDescent="0.45">
      <c r="A24" s="1">
        <f t="shared" ca="1" si="0"/>
        <v>1364</v>
      </c>
      <c r="B24" s="1" t="str">
        <f t="shared" ca="1" si="1"/>
        <v>Diane</v>
      </c>
      <c r="C24" s="1" t="str">
        <f t="shared" ca="1" si="2"/>
        <v>ESTEBAN</v>
      </c>
      <c r="D24" s="1" t="str">
        <f t="shared" ca="1" si="2"/>
        <v>CRESPO</v>
      </c>
      <c r="E24" s="11">
        <f t="shared" ca="1" si="3"/>
        <v>34341</v>
      </c>
      <c r="F24" s="1" t="str">
        <f t="shared" ca="1" si="4"/>
        <v>M</v>
      </c>
      <c r="G24" s="1" t="str">
        <f t="shared" ca="1" si="5"/>
        <v>DiESCR07011994</v>
      </c>
      <c r="H24" s="12" t="str">
        <f t="shared" ca="1" si="6"/>
        <v>DESTEBAN7@outlook.com</v>
      </c>
      <c r="I24" s="12" t="str">
        <f t="shared" ca="1" si="7"/>
        <v>DESTEBAN7@itam.com.mx</v>
      </c>
      <c r="J24" s="12" t="str">
        <f t="shared" ca="1" si="8"/>
        <v>Matematicas Aplicadas</v>
      </c>
      <c r="K24" s="1">
        <f t="shared" ca="1" si="9"/>
        <v>2012</v>
      </c>
      <c r="L24" s="1">
        <f t="shared" ca="1" si="10"/>
        <v>12</v>
      </c>
      <c r="M24" s="1">
        <f t="shared" ca="1" si="11"/>
        <v>7.9</v>
      </c>
      <c r="N24" s="1">
        <f t="shared" ca="1" si="12"/>
        <v>54</v>
      </c>
      <c r="O24" s="1">
        <f t="shared" ca="1" si="13"/>
        <v>43</v>
      </c>
      <c r="P24" s="1">
        <f t="shared" ca="1" si="14"/>
        <v>11</v>
      </c>
      <c r="Q24" s="1" t="str">
        <f t="shared" ca="1" si="15"/>
        <v>SI</v>
      </c>
      <c r="R24" s="1">
        <f t="shared" ca="1" si="16"/>
        <v>0.3</v>
      </c>
      <c r="S24" s="1" t="str">
        <f t="shared" ca="1" si="17"/>
        <v>NO</v>
      </c>
      <c r="T24" s="1" t="str">
        <f t="shared" ca="1" si="18"/>
        <v>Toluca</v>
      </c>
      <c r="U24" s="1" t="str">
        <f t="shared" ca="1" si="19"/>
        <v>SI</v>
      </c>
      <c r="V24" s="1">
        <f t="shared" ca="1" si="20"/>
        <v>103</v>
      </c>
      <c r="W24" s="1" t="str">
        <f t="shared" ca="1" si="21"/>
        <v>NO</v>
      </c>
      <c r="X24" s="1" t="str">
        <f t="shared" ca="1" si="22"/>
        <v>ITAM</v>
      </c>
      <c r="Y24" s="1">
        <f t="shared" ca="1" si="23"/>
        <v>1012583924</v>
      </c>
      <c r="Z24" s="1" t="str">
        <f t="shared" ca="1" si="24"/>
        <v>NO</v>
      </c>
      <c r="AA24" s="1" t="str">
        <f t="shared" ca="1" si="25"/>
        <v>Nadar</v>
      </c>
      <c r="AC24" s="4" t="s">
        <v>47</v>
      </c>
      <c r="AD24" s="3" t="s">
        <v>113</v>
      </c>
      <c r="AF24" s="5" t="s">
        <v>89</v>
      </c>
    </row>
    <row r="25" spans="1:44" x14ac:dyDescent="0.45">
      <c r="A25" s="1">
        <f t="shared" ca="1" si="0"/>
        <v>1496</v>
      </c>
      <c r="B25" s="1" t="str">
        <f t="shared" ca="1" si="1"/>
        <v>Daniel</v>
      </c>
      <c r="C25" s="1" t="str">
        <f t="shared" ca="1" si="2"/>
        <v>SOTO</v>
      </c>
      <c r="D25" s="1" t="str">
        <f t="shared" ca="1" si="2"/>
        <v>SAEZ</v>
      </c>
      <c r="E25" s="11">
        <f t="shared" ca="1" si="3"/>
        <v>34537</v>
      </c>
      <c r="F25" s="1" t="str">
        <f t="shared" ca="1" si="4"/>
        <v>H</v>
      </c>
      <c r="G25" s="1" t="str">
        <f t="shared" ca="1" si="5"/>
        <v>DaSOSA22071994</v>
      </c>
      <c r="H25" s="12" t="str">
        <f t="shared" ca="1" si="6"/>
        <v>DSOTO22@live.mx</v>
      </c>
      <c r="I25" s="12" t="str">
        <f t="shared" ca="1" si="7"/>
        <v>DSOTO22@itam.com.mx</v>
      </c>
      <c r="J25" s="12" t="str">
        <f t="shared" ca="1" si="8"/>
        <v>Derecho</v>
      </c>
      <c r="K25" s="1">
        <f t="shared" ca="1" si="9"/>
        <v>2011</v>
      </c>
      <c r="L25" s="1">
        <f t="shared" ca="1" si="10"/>
        <v>14</v>
      </c>
      <c r="M25" s="1">
        <f t="shared" ca="1" si="11"/>
        <v>7.1</v>
      </c>
      <c r="N25" s="1">
        <f t="shared" ca="1" si="12"/>
        <v>48</v>
      </c>
      <c r="O25" s="1">
        <f t="shared" ca="1" si="13"/>
        <v>44</v>
      </c>
      <c r="P25" s="1">
        <f t="shared" ca="1" si="14"/>
        <v>4</v>
      </c>
      <c r="Q25" s="1" t="str">
        <f t="shared" ca="1" si="15"/>
        <v>SI</v>
      </c>
      <c r="R25" s="1">
        <f t="shared" ca="1" si="16"/>
        <v>0.7</v>
      </c>
      <c r="S25" s="1" t="str">
        <f t="shared" ca="1" si="17"/>
        <v>SI</v>
      </c>
      <c r="T25" s="1" t="str">
        <f t="shared" ca="1" si="18"/>
        <v>Monterrey</v>
      </c>
      <c r="U25" s="1" t="str">
        <f t="shared" ca="1" si="19"/>
        <v>SI</v>
      </c>
      <c r="V25" s="1">
        <f t="shared" ca="1" si="20"/>
        <v>175</v>
      </c>
      <c r="W25" s="1" t="str">
        <f t="shared" ca="1" si="21"/>
        <v>SI</v>
      </c>
      <c r="X25" s="1" t="str">
        <f t="shared" ca="1" si="22"/>
        <v>OTRO</v>
      </c>
      <c r="Y25" s="1">
        <f t="shared" ca="1" si="23"/>
        <v>1012432800</v>
      </c>
      <c r="Z25" s="1" t="str">
        <f t="shared" ca="1" si="24"/>
        <v>SI</v>
      </c>
      <c r="AA25" s="1" t="str">
        <f t="shared" ca="1" si="25"/>
        <v>Compras</v>
      </c>
      <c r="AC25" s="4" t="s">
        <v>48</v>
      </c>
      <c r="AD25" s="3" t="s">
        <v>113</v>
      </c>
      <c r="AF25" s="5" t="s">
        <v>90</v>
      </c>
    </row>
    <row r="26" spans="1:44" x14ac:dyDescent="0.45">
      <c r="A26" s="1">
        <f t="shared" ca="1" si="0"/>
        <v>1600</v>
      </c>
      <c r="B26" s="1" t="str">
        <f t="shared" ca="1" si="1"/>
        <v>Christine</v>
      </c>
      <c r="C26" s="1" t="str">
        <f t="shared" ca="1" si="2"/>
        <v>VARGAS</v>
      </c>
      <c r="D26" s="1" t="str">
        <f t="shared" ca="1" si="2"/>
        <v>BENITEZ</v>
      </c>
      <c r="E26" s="11">
        <f t="shared" ca="1" si="3"/>
        <v>35060</v>
      </c>
      <c r="F26" s="1" t="str">
        <f t="shared" ca="1" si="4"/>
        <v>M</v>
      </c>
      <c r="G26" s="1" t="str">
        <f t="shared" ca="1" si="5"/>
        <v>ChVABE27121995</v>
      </c>
      <c r="H26" s="12" t="str">
        <f t="shared" ca="1" si="6"/>
        <v>CVARGAS27@yahoo.com</v>
      </c>
      <c r="I26" s="12" t="str">
        <f t="shared" ca="1" si="7"/>
        <v>CVARGAS27@itam.com.mx</v>
      </c>
      <c r="J26" s="12" t="str">
        <f t="shared" ca="1" si="8"/>
        <v>Contabilidad</v>
      </c>
      <c r="K26" s="1">
        <f t="shared" ca="1" si="9"/>
        <v>2011</v>
      </c>
      <c r="L26" s="1">
        <f t="shared" ca="1" si="10"/>
        <v>14</v>
      </c>
      <c r="M26" s="1">
        <f t="shared" ca="1" si="11"/>
        <v>7</v>
      </c>
      <c r="N26" s="1">
        <f t="shared" ca="1" si="12"/>
        <v>48</v>
      </c>
      <c r="O26" s="1">
        <f t="shared" ca="1" si="13"/>
        <v>41</v>
      </c>
      <c r="P26" s="1">
        <f t="shared" ca="1" si="14"/>
        <v>7</v>
      </c>
      <c r="Q26" s="1" t="str">
        <f t="shared" ca="1" si="15"/>
        <v>SI</v>
      </c>
      <c r="R26" s="1">
        <f t="shared" ca="1" si="16"/>
        <v>0.9</v>
      </c>
      <c r="S26" s="1" t="str">
        <f t="shared" ca="1" si="17"/>
        <v>SI</v>
      </c>
      <c r="T26" s="1" t="str">
        <f t="shared" ca="1" si="18"/>
        <v>Merida</v>
      </c>
      <c r="U26" s="1" t="str">
        <f t="shared" ca="1" si="19"/>
        <v>SI</v>
      </c>
      <c r="V26" s="1">
        <f t="shared" ca="1" si="20"/>
        <v>108</v>
      </c>
      <c r="W26" s="1" t="str">
        <f t="shared" ca="1" si="21"/>
        <v>NO</v>
      </c>
      <c r="X26" s="1" t="str">
        <f t="shared" ca="1" si="22"/>
        <v>OTRO</v>
      </c>
      <c r="Y26" s="1">
        <f t="shared" ca="1" si="23"/>
        <v>1012310822</v>
      </c>
      <c r="Z26" s="1" t="str">
        <f t="shared" ca="1" si="24"/>
        <v>SI</v>
      </c>
      <c r="AA26" s="1" t="str">
        <f t="shared" ca="1" si="25"/>
        <v>Leer</v>
      </c>
      <c r="AC26" s="4" t="s">
        <v>49</v>
      </c>
      <c r="AD26" s="3" t="s">
        <v>113</v>
      </c>
      <c r="AF26" s="5" t="s">
        <v>91</v>
      </c>
    </row>
    <row r="27" spans="1:44" x14ac:dyDescent="0.45">
      <c r="A27" s="1">
        <f t="shared" ca="1" si="0"/>
        <v>1849</v>
      </c>
      <c r="B27" s="1" t="str">
        <f t="shared" ca="1" si="1"/>
        <v>Angela</v>
      </c>
      <c r="C27" s="1" t="str">
        <f t="shared" ca="1" si="2"/>
        <v>IBAÑEZ</v>
      </c>
      <c r="D27" s="1" t="str">
        <f t="shared" ca="1" si="2"/>
        <v>SOTO</v>
      </c>
      <c r="E27" s="11">
        <f t="shared" ca="1" si="3"/>
        <v>34473</v>
      </c>
      <c r="F27" s="1" t="str">
        <f t="shared" ca="1" si="4"/>
        <v>M</v>
      </c>
      <c r="G27" s="1" t="str">
        <f t="shared" ca="1" si="5"/>
        <v>AnIBSO19051994</v>
      </c>
      <c r="H27" s="12" t="str">
        <f t="shared" ca="1" si="6"/>
        <v>AIBAÑEZ19@yahoo.com</v>
      </c>
      <c r="I27" s="12" t="str">
        <f t="shared" ca="1" si="7"/>
        <v>AIBAÑEZ19@itam.com.mx</v>
      </c>
      <c r="J27" s="12" t="str">
        <f t="shared" ca="1" si="8"/>
        <v>Actuaria</v>
      </c>
      <c r="K27" s="1">
        <f t="shared" ca="1" si="9"/>
        <v>2013</v>
      </c>
      <c r="L27" s="1">
        <f t="shared" ca="1" si="10"/>
        <v>10</v>
      </c>
      <c r="M27" s="1">
        <f t="shared" ca="1" si="11"/>
        <v>9</v>
      </c>
      <c r="N27" s="1">
        <f t="shared" ca="1" si="12"/>
        <v>45</v>
      </c>
      <c r="O27" s="1">
        <f t="shared" ca="1" si="13"/>
        <v>39</v>
      </c>
      <c r="P27" s="1">
        <f t="shared" ca="1" si="14"/>
        <v>6</v>
      </c>
      <c r="Q27" s="1" t="str">
        <f t="shared" ca="1" si="15"/>
        <v>SI</v>
      </c>
      <c r="R27" s="1">
        <f t="shared" ca="1" si="16"/>
        <v>1</v>
      </c>
      <c r="S27" s="1" t="str">
        <f t="shared" ca="1" si="17"/>
        <v>SI</v>
      </c>
      <c r="T27" s="1" t="str">
        <f t="shared" ca="1" si="18"/>
        <v>Merida</v>
      </c>
      <c r="U27" s="1" t="str">
        <f t="shared" ca="1" si="19"/>
        <v>SI</v>
      </c>
      <c r="V27" s="1">
        <f t="shared" ca="1" si="20"/>
        <v>6</v>
      </c>
      <c r="W27" s="1" t="str">
        <f t="shared" ca="1" si="21"/>
        <v>NO</v>
      </c>
      <c r="X27" s="1" t="str">
        <f t="shared" ca="1" si="22"/>
        <v>ITAM</v>
      </c>
      <c r="Y27" s="1">
        <f t="shared" ca="1" si="23"/>
        <v>1012464607</v>
      </c>
      <c r="Z27" s="1" t="str">
        <f t="shared" ca="1" si="24"/>
        <v>NO</v>
      </c>
      <c r="AA27" s="1" t="str">
        <f t="shared" ca="1" si="25"/>
        <v>Leer</v>
      </c>
      <c r="AC27" s="4" t="s">
        <v>50</v>
      </c>
      <c r="AD27" s="3" t="s">
        <v>113</v>
      </c>
      <c r="AF27" s="5" t="s">
        <v>92</v>
      </c>
    </row>
    <row r="28" spans="1:44" x14ac:dyDescent="0.45">
      <c r="A28" s="1">
        <f t="shared" ca="1" si="0"/>
        <v>1001</v>
      </c>
      <c r="B28" s="1" t="str">
        <f t="shared" ca="1" si="1"/>
        <v>Charles</v>
      </c>
      <c r="C28" s="1" t="str">
        <f t="shared" ca="1" si="2"/>
        <v>NIETO</v>
      </c>
      <c r="D28" s="1" t="str">
        <f t="shared" ca="1" si="2"/>
        <v>DURAN</v>
      </c>
      <c r="E28" s="11">
        <f t="shared" ca="1" si="3"/>
        <v>34131</v>
      </c>
      <c r="F28" s="1" t="str">
        <f t="shared" ca="1" si="4"/>
        <v>H</v>
      </c>
      <c r="G28" s="1" t="str">
        <f t="shared" ca="1" si="5"/>
        <v>ChNIDU11061993</v>
      </c>
      <c r="H28" s="12" t="str">
        <f t="shared" ca="1" si="6"/>
        <v>CNIETO11@yahoo.mx</v>
      </c>
      <c r="I28" s="12" t="str">
        <f t="shared" ca="1" si="7"/>
        <v>CNIETO11@itam.com.mx</v>
      </c>
      <c r="J28" s="12" t="str">
        <f t="shared" ca="1" si="8"/>
        <v>Mecatronica</v>
      </c>
      <c r="K28" s="1">
        <f t="shared" ca="1" si="9"/>
        <v>2012</v>
      </c>
      <c r="L28" s="1">
        <f t="shared" ca="1" si="10"/>
        <v>12</v>
      </c>
      <c r="M28" s="1">
        <f t="shared" ca="1" si="11"/>
        <v>8.4</v>
      </c>
      <c r="N28" s="1">
        <f t="shared" ca="1" si="12"/>
        <v>51</v>
      </c>
      <c r="O28" s="1">
        <f t="shared" ca="1" si="13"/>
        <v>32</v>
      </c>
      <c r="P28" s="1">
        <f t="shared" ca="1" si="14"/>
        <v>19</v>
      </c>
      <c r="Q28" s="1" t="str">
        <f t="shared" ca="1" si="15"/>
        <v>SI</v>
      </c>
      <c r="R28" s="1">
        <f t="shared" ca="1" si="16"/>
        <v>0.2</v>
      </c>
      <c r="S28" s="1" t="str">
        <f t="shared" ca="1" si="17"/>
        <v>NO</v>
      </c>
      <c r="T28" s="1" t="str">
        <f t="shared" ca="1" si="18"/>
        <v>CDMX</v>
      </c>
      <c r="U28" s="1" t="str">
        <f t="shared" ca="1" si="19"/>
        <v>NO</v>
      </c>
      <c r="V28" s="1">
        <f t="shared" ca="1" si="20"/>
        <v>120</v>
      </c>
      <c r="W28" s="1" t="str">
        <f t="shared" ca="1" si="21"/>
        <v>SI</v>
      </c>
      <c r="X28" s="1" t="str">
        <f t="shared" ca="1" si="22"/>
        <v>ITAM</v>
      </c>
      <c r="Y28" s="1">
        <f t="shared" ca="1" si="23"/>
        <v>1012531289</v>
      </c>
      <c r="Z28" s="1" t="str">
        <f t="shared" ca="1" si="24"/>
        <v>SI</v>
      </c>
      <c r="AA28" s="1" t="str">
        <f t="shared" ca="1" si="25"/>
        <v>Nadar</v>
      </c>
      <c r="AC28" s="4" t="s">
        <v>51</v>
      </c>
      <c r="AD28" s="3" t="s">
        <v>113</v>
      </c>
      <c r="AF28" s="5" t="s">
        <v>93</v>
      </c>
    </row>
    <row r="29" spans="1:44" x14ac:dyDescent="0.45">
      <c r="A29" s="1">
        <f t="shared" ca="1" si="0"/>
        <v>1305</v>
      </c>
      <c r="B29" s="1" t="str">
        <f t="shared" ca="1" si="1"/>
        <v>James</v>
      </c>
      <c r="C29" s="1" t="str">
        <f t="shared" ca="1" si="2"/>
        <v>CRESPO</v>
      </c>
      <c r="D29" s="1" t="str">
        <f t="shared" ca="1" si="2"/>
        <v>CABALLERO</v>
      </c>
      <c r="E29" s="11">
        <f t="shared" ca="1" si="3"/>
        <v>34447</v>
      </c>
      <c r="F29" s="1" t="str">
        <f t="shared" ca="1" si="4"/>
        <v>H</v>
      </c>
      <c r="G29" s="1" t="str">
        <f t="shared" ca="1" si="5"/>
        <v>JaCRCA23041994</v>
      </c>
      <c r="H29" s="12" t="str">
        <f t="shared" ca="1" si="6"/>
        <v>JCRESPO23@gmail.com</v>
      </c>
      <c r="I29" s="12" t="str">
        <f t="shared" ca="1" si="7"/>
        <v>JCRESPO23@itam.com.mx</v>
      </c>
      <c r="J29" s="12" t="str">
        <f t="shared" ca="1" si="8"/>
        <v>Matematicas y Computacion</v>
      </c>
      <c r="K29" s="1">
        <f t="shared" ca="1" si="9"/>
        <v>2011</v>
      </c>
      <c r="L29" s="1">
        <f t="shared" ca="1" si="10"/>
        <v>14</v>
      </c>
      <c r="M29" s="1">
        <f t="shared" ca="1" si="11"/>
        <v>8.9</v>
      </c>
      <c r="N29" s="1">
        <f t="shared" ca="1" si="12"/>
        <v>48</v>
      </c>
      <c r="O29" s="1">
        <f t="shared" ca="1" si="13"/>
        <v>39</v>
      </c>
      <c r="P29" s="1">
        <f t="shared" ca="1" si="14"/>
        <v>9</v>
      </c>
      <c r="Q29" s="1" t="str">
        <f t="shared" ca="1" si="15"/>
        <v>SI</v>
      </c>
      <c r="R29" s="1">
        <f t="shared" ca="1" si="16"/>
        <v>0.4</v>
      </c>
      <c r="S29" s="1" t="str">
        <f t="shared" ca="1" si="17"/>
        <v>SI</v>
      </c>
      <c r="T29" s="1" t="str">
        <f t="shared" ca="1" si="18"/>
        <v>Merida</v>
      </c>
      <c r="U29" s="1" t="str">
        <f t="shared" ca="1" si="19"/>
        <v>SI</v>
      </c>
      <c r="V29" s="1">
        <f t="shared" ca="1" si="20"/>
        <v>130</v>
      </c>
      <c r="W29" s="1" t="str">
        <f t="shared" ca="1" si="21"/>
        <v>SI</v>
      </c>
      <c r="X29" s="1" t="str">
        <f t="shared" ca="1" si="22"/>
        <v>ITAM</v>
      </c>
      <c r="Y29" s="1">
        <f t="shared" ca="1" si="23"/>
        <v>1012114476</v>
      </c>
      <c r="Z29" s="1" t="str">
        <f t="shared" ca="1" si="24"/>
        <v>SI</v>
      </c>
      <c r="AA29" s="1" t="str">
        <f t="shared" ca="1" si="25"/>
        <v>Cocinar</v>
      </c>
      <c r="AC29" s="4" t="s">
        <v>52</v>
      </c>
      <c r="AD29" s="3" t="s">
        <v>113</v>
      </c>
      <c r="AF29" s="5" t="s">
        <v>94</v>
      </c>
    </row>
    <row r="30" spans="1:44" x14ac:dyDescent="0.45">
      <c r="A30" s="1">
        <f t="shared" ca="1" si="0"/>
        <v>1628</v>
      </c>
      <c r="B30" s="1" t="str">
        <f t="shared" ca="1" si="1"/>
        <v>Christopher</v>
      </c>
      <c r="C30" s="1" t="str">
        <f t="shared" ca="1" si="2"/>
        <v>CARMONA</v>
      </c>
      <c r="D30" s="1" t="str">
        <f t="shared" ca="1" si="2"/>
        <v>HIDALGO</v>
      </c>
      <c r="E30" s="11">
        <f t="shared" ca="1" si="3"/>
        <v>34342</v>
      </c>
      <c r="F30" s="1" t="str">
        <f t="shared" ca="1" si="4"/>
        <v>H</v>
      </c>
      <c r="G30" s="1" t="str">
        <f t="shared" ca="1" si="5"/>
        <v>ChCAHI08011994</v>
      </c>
      <c r="H30" s="12" t="str">
        <f t="shared" ca="1" si="6"/>
        <v>CCARMONA8@live.mx</v>
      </c>
      <c r="I30" s="12" t="str">
        <f t="shared" ca="1" si="7"/>
        <v>CCARMONA8@itam.com.mx</v>
      </c>
      <c r="J30" s="12" t="str">
        <f t="shared" ca="1" si="8"/>
        <v>Economia y Derecho</v>
      </c>
      <c r="K30" s="1">
        <f t="shared" ca="1" si="9"/>
        <v>2011</v>
      </c>
      <c r="L30" s="1">
        <f t="shared" ca="1" si="10"/>
        <v>14</v>
      </c>
      <c r="M30" s="1">
        <f t="shared" ca="1" si="11"/>
        <v>8.6999999999999993</v>
      </c>
      <c r="N30" s="1">
        <f t="shared" ca="1" si="12"/>
        <v>48</v>
      </c>
      <c r="O30" s="1">
        <f t="shared" ca="1" si="13"/>
        <v>40</v>
      </c>
      <c r="P30" s="1">
        <f t="shared" ca="1" si="14"/>
        <v>8</v>
      </c>
      <c r="Q30" s="1" t="str">
        <f t="shared" ca="1" si="15"/>
        <v>SI</v>
      </c>
      <c r="R30" s="1">
        <f t="shared" ca="1" si="16"/>
        <v>0.7</v>
      </c>
      <c r="S30" s="1" t="str">
        <f t="shared" ca="1" si="17"/>
        <v>NO</v>
      </c>
      <c r="T30" s="1" t="str">
        <f t="shared" ca="1" si="18"/>
        <v>Cancun</v>
      </c>
      <c r="U30" s="1" t="str">
        <f t="shared" ca="1" si="19"/>
        <v>SI</v>
      </c>
      <c r="V30" s="1">
        <f t="shared" ca="1" si="20"/>
        <v>62</v>
      </c>
      <c r="W30" s="1" t="str">
        <f t="shared" ca="1" si="21"/>
        <v>NO</v>
      </c>
      <c r="X30" s="1" t="str">
        <f t="shared" ca="1" si="22"/>
        <v>OTRO</v>
      </c>
      <c r="Y30" s="1">
        <f t="shared" ca="1" si="23"/>
        <v>1012427828</v>
      </c>
      <c r="Z30" s="1" t="str">
        <f t="shared" ca="1" si="24"/>
        <v>NO</v>
      </c>
      <c r="AA30" s="1" t="str">
        <f t="shared" ca="1" si="25"/>
        <v>Viajes</v>
      </c>
      <c r="AC30" s="4" t="s">
        <v>53</v>
      </c>
      <c r="AD30" s="3" t="s">
        <v>113</v>
      </c>
      <c r="AF30" s="5" t="s">
        <v>95</v>
      </c>
    </row>
    <row r="31" spans="1:44" x14ac:dyDescent="0.45">
      <c r="A31" s="1">
        <f t="shared" ca="1" si="0"/>
        <v>1938</v>
      </c>
      <c r="B31" s="1" t="str">
        <f t="shared" ca="1" si="1"/>
        <v>Bernard</v>
      </c>
      <c r="C31" s="1" t="str">
        <f t="shared" ca="1" si="2"/>
        <v>CARMONA</v>
      </c>
      <c r="D31" s="1" t="str">
        <f t="shared" ca="1" si="2"/>
        <v>HIDALGO</v>
      </c>
      <c r="E31" s="11">
        <f t="shared" ca="1" si="3"/>
        <v>34644</v>
      </c>
      <c r="F31" s="1" t="str">
        <f t="shared" ca="1" si="4"/>
        <v>H</v>
      </c>
      <c r="G31" s="1" t="str">
        <f t="shared" ca="1" si="5"/>
        <v>BeCAHI06111994</v>
      </c>
      <c r="H31" s="12" t="str">
        <f t="shared" ca="1" si="6"/>
        <v>BCARMONA6@live.mx</v>
      </c>
      <c r="I31" s="12" t="str">
        <f t="shared" ca="1" si="7"/>
        <v>BCARMONA6@itam.com.mx</v>
      </c>
      <c r="J31" s="12" t="str">
        <f t="shared" ca="1" si="8"/>
        <v>Computacion</v>
      </c>
      <c r="K31" s="1">
        <f t="shared" ca="1" si="9"/>
        <v>2013</v>
      </c>
      <c r="L31" s="1">
        <f t="shared" ca="1" si="10"/>
        <v>10</v>
      </c>
      <c r="M31" s="1">
        <f t="shared" ca="1" si="11"/>
        <v>6.7</v>
      </c>
      <c r="N31" s="1">
        <f t="shared" ca="1" si="12"/>
        <v>41</v>
      </c>
      <c r="O31" s="1">
        <f t="shared" ca="1" si="13"/>
        <v>34</v>
      </c>
      <c r="P31" s="1">
        <f t="shared" ca="1" si="14"/>
        <v>7</v>
      </c>
      <c r="Q31" s="1" t="str">
        <f t="shared" ca="1" si="15"/>
        <v>SI</v>
      </c>
      <c r="R31" s="1">
        <f t="shared" ca="1" si="16"/>
        <v>0.7</v>
      </c>
      <c r="S31" s="1" t="str">
        <f t="shared" ca="1" si="17"/>
        <v>NO</v>
      </c>
      <c r="T31" s="1" t="str">
        <f t="shared" ca="1" si="18"/>
        <v>Cancun</v>
      </c>
      <c r="U31" s="1" t="str">
        <f t="shared" ca="1" si="19"/>
        <v>SI</v>
      </c>
      <c r="V31" s="1">
        <f t="shared" ca="1" si="20"/>
        <v>162</v>
      </c>
      <c r="W31" s="1" t="str">
        <f t="shared" ca="1" si="21"/>
        <v>SI</v>
      </c>
      <c r="X31" s="1" t="str">
        <f t="shared" ca="1" si="22"/>
        <v>ITAM</v>
      </c>
      <c r="Y31" s="1">
        <f t="shared" ca="1" si="23"/>
        <v>1012868332</v>
      </c>
      <c r="Z31" s="1" t="str">
        <f t="shared" ca="1" si="24"/>
        <v>NO</v>
      </c>
      <c r="AA31" s="1" t="str">
        <f t="shared" ca="1" si="25"/>
        <v>Leer</v>
      </c>
      <c r="AC31" s="4" t="s">
        <v>54</v>
      </c>
      <c r="AD31" s="3" t="s">
        <v>113</v>
      </c>
      <c r="AF31" s="5" t="s">
        <v>96</v>
      </c>
    </row>
    <row r="32" spans="1:44" x14ac:dyDescent="0.45">
      <c r="A32" s="1">
        <f t="shared" ca="1" si="0"/>
        <v>1035</v>
      </c>
      <c r="B32" s="1" t="str">
        <f t="shared" ca="1" si="1"/>
        <v>Elizabeth</v>
      </c>
      <c r="C32" s="1" t="str">
        <f t="shared" ca="1" si="2"/>
        <v>CARMONA</v>
      </c>
      <c r="D32" s="1" t="str">
        <f t="shared" ca="1" si="2"/>
        <v>DURAN</v>
      </c>
      <c r="E32" s="11">
        <f t="shared" ca="1" si="3"/>
        <v>34888</v>
      </c>
      <c r="F32" s="1" t="str">
        <f t="shared" ca="1" si="4"/>
        <v>M</v>
      </c>
      <c r="G32" s="1" t="str">
        <f t="shared" ca="1" si="5"/>
        <v>ElCADU08071995</v>
      </c>
      <c r="H32" s="12" t="str">
        <f t="shared" ca="1" si="6"/>
        <v>ECARMONA8@outlook.com</v>
      </c>
      <c r="I32" s="12" t="str">
        <f t="shared" ca="1" si="7"/>
        <v>ECARMONA8@itam.com.mx</v>
      </c>
      <c r="J32" s="12" t="str">
        <f t="shared" ca="1" si="8"/>
        <v>Actuaria y Matematicas Aplicadas</v>
      </c>
      <c r="K32" s="1">
        <f t="shared" ca="1" si="9"/>
        <v>2011</v>
      </c>
      <c r="L32" s="1">
        <f t="shared" ca="1" si="10"/>
        <v>14</v>
      </c>
      <c r="M32" s="1">
        <f t="shared" ca="1" si="11"/>
        <v>8.1</v>
      </c>
      <c r="N32" s="1">
        <f t="shared" ca="1" si="12"/>
        <v>48</v>
      </c>
      <c r="O32" s="1">
        <f t="shared" ca="1" si="13"/>
        <v>38</v>
      </c>
      <c r="P32" s="1">
        <f t="shared" ca="1" si="14"/>
        <v>10</v>
      </c>
      <c r="Q32" s="1" t="str">
        <f t="shared" ca="1" si="15"/>
        <v>SI</v>
      </c>
      <c r="R32" s="1">
        <f t="shared" ca="1" si="16"/>
        <v>0.8</v>
      </c>
      <c r="S32" s="1" t="str">
        <f t="shared" ca="1" si="17"/>
        <v>NO</v>
      </c>
      <c r="T32" s="1" t="str">
        <f t="shared" ca="1" si="18"/>
        <v>Cancun</v>
      </c>
      <c r="U32" s="1" t="str">
        <f t="shared" ca="1" si="19"/>
        <v>SI</v>
      </c>
      <c r="V32" s="1">
        <f t="shared" ca="1" si="20"/>
        <v>175</v>
      </c>
      <c r="W32" s="1" t="str">
        <f t="shared" ca="1" si="21"/>
        <v>SI</v>
      </c>
      <c r="X32" s="1" t="str">
        <f t="shared" ca="1" si="22"/>
        <v>ITAM</v>
      </c>
      <c r="Y32" s="1">
        <f t="shared" ca="1" si="23"/>
        <v>1012784116</v>
      </c>
      <c r="Z32" s="1" t="str">
        <f t="shared" ca="1" si="24"/>
        <v>NO</v>
      </c>
      <c r="AA32" s="1" t="str">
        <f t="shared" ca="1" si="25"/>
        <v>Cocinar</v>
      </c>
      <c r="AC32" s="4" t="s">
        <v>55</v>
      </c>
      <c r="AD32" s="3" t="s">
        <v>113</v>
      </c>
      <c r="AF32" s="5" t="s">
        <v>97</v>
      </c>
    </row>
    <row r="33" spans="1:32" x14ac:dyDescent="0.45">
      <c r="A33" s="1">
        <f t="shared" ca="1" si="0"/>
        <v>1885</v>
      </c>
      <c r="B33" s="1" t="str">
        <f t="shared" ca="1" si="1"/>
        <v>Diane</v>
      </c>
      <c r="C33" s="1" t="str">
        <f t="shared" ca="1" si="2"/>
        <v>SANTANA</v>
      </c>
      <c r="D33" s="1" t="str">
        <f t="shared" ca="1" si="2"/>
        <v>NIETO</v>
      </c>
      <c r="E33" s="11">
        <f t="shared" ca="1" si="3"/>
        <v>34001</v>
      </c>
      <c r="F33" s="1" t="str">
        <f t="shared" ca="1" si="4"/>
        <v>M</v>
      </c>
      <c r="G33" s="1" t="str">
        <f t="shared" ca="1" si="5"/>
        <v>DiSANI01021993</v>
      </c>
      <c r="H33" s="12" t="str">
        <f t="shared" ca="1" si="6"/>
        <v>DSANTANA1@hotmail.com</v>
      </c>
      <c r="I33" s="12" t="str">
        <f t="shared" ca="1" si="7"/>
        <v>DSANTANA1@itam.com.mx</v>
      </c>
      <c r="J33" s="12" t="str">
        <f t="shared" ca="1" si="8"/>
        <v>Administracion</v>
      </c>
      <c r="K33" s="1">
        <f t="shared" ca="1" si="9"/>
        <v>2012</v>
      </c>
      <c r="L33" s="1">
        <f t="shared" ca="1" si="10"/>
        <v>12</v>
      </c>
      <c r="M33" s="1">
        <f t="shared" ca="1" si="11"/>
        <v>7</v>
      </c>
      <c r="N33" s="1">
        <f t="shared" ca="1" si="12"/>
        <v>48</v>
      </c>
      <c r="O33" s="1">
        <f t="shared" ca="1" si="13"/>
        <v>40</v>
      </c>
      <c r="P33" s="1">
        <f t="shared" ca="1" si="14"/>
        <v>8</v>
      </c>
      <c r="Q33" s="1" t="str">
        <f t="shared" ca="1" si="15"/>
        <v>SI</v>
      </c>
      <c r="R33" s="1">
        <f t="shared" ca="1" si="16"/>
        <v>0.9</v>
      </c>
      <c r="S33" s="1" t="str">
        <f t="shared" ca="1" si="17"/>
        <v>NO</v>
      </c>
      <c r="T33" s="1" t="str">
        <f t="shared" ca="1" si="18"/>
        <v>Merida</v>
      </c>
      <c r="U33" s="1" t="str">
        <f t="shared" ca="1" si="19"/>
        <v>SI</v>
      </c>
      <c r="V33" s="1">
        <f t="shared" ca="1" si="20"/>
        <v>27</v>
      </c>
      <c r="W33" s="1" t="str">
        <f t="shared" ca="1" si="21"/>
        <v>NO</v>
      </c>
      <c r="X33" s="1" t="str">
        <f t="shared" ca="1" si="22"/>
        <v>OTRO</v>
      </c>
      <c r="Y33" s="1">
        <f t="shared" ca="1" si="23"/>
        <v>1012351812</v>
      </c>
      <c r="Z33" s="1" t="str">
        <f t="shared" ca="1" si="24"/>
        <v>NO</v>
      </c>
      <c r="AA33" s="1" t="str">
        <f t="shared" ca="1" si="25"/>
        <v>Leer</v>
      </c>
      <c r="AC33" s="4" t="s">
        <v>56</v>
      </c>
      <c r="AD33" s="3" t="s">
        <v>113</v>
      </c>
      <c r="AF33" s="5" t="s">
        <v>98</v>
      </c>
    </row>
    <row r="34" spans="1:32" x14ac:dyDescent="0.45">
      <c r="A34" s="1">
        <f t="shared" ca="1" si="0"/>
        <v>1179</v>
      </c>
      <c r="B34" s="1" t="str">
        <f t="shared" ca="1" si="1"/>
        <v>Mark</v>
      </c>
      <c r="C34" s="1" t="str">
        <f t="shared" ca="1" si="2"/>
        <v>BENITEZ</v>
      </c>
      <c r="D34" s="1" t="str">
        <f t="shared" ca="1" si="2"/>
        <v>REYES</v>
      </c>
      <c r="E34" s="11">
        <f t="shared" ca="1" si="3"/>
        <v>34516</v>
      </c>
      <c r="F34" s="1" t="str">
        <f t="shared" ca="1" si="4"/>
        <v>H</v>
      </c>
      <c r="G34" s="1" t="str">
        <f t="shared" ca="1" si="5"/>
        <v>MaBERE01071994</v>
      </c>
      <c r="H34" s="12" t="str">
        <f t="shared" ca="1" si="6"/>
        <v>MBENITEZ1@yahoo.com</v>
      </c>
      <c r="I34" s="12" t="str">
        <f t="shared" ca="1" si="7"/>
        <v>MBENITEZ1@itam.com.mx</v>
      </c>
      <c r="J34" s="12" t="str">
        <f t="shared" ca="1" si="8"/>
        <v>Matematicas Aplicadas</v>
      </c>
      <c r="K34" s="1">
        <f t="shared" ca="1" si="9"/>
        <v>2013</v>
      </c>
      <c r="L34" s="1">
        <f t="shared" ca="1" si="10"/>
        <v>10</v>
      </c>
      <c r="M34" s="1">
        <f t="shared" ca="1" si="11"/>
        <v>9.1</v>
      </c>
      <c r="N34" s="1">
        <f t="shared" ca="1" si="12"/>
        <v>40</v>
      </c>
      <c r="O34" s="1">
        <f t="shared" ca="1" si="13"/>
        <v>27</v>
      </c>
      <c r="P34" s="1">
        <f t="shared" ca="1" si="14"/>
        <v>13</v>
      </c>
      <c r="Q34" s="1" t="str">
        <f t="shared" ca="1" si="15"/>
        <v>SI</v>
      </c>
      <c r="R34" s="1">
        <f t="shared" ca="1" si="16"/>
        <v>0.9</v>
      </c>
      <c r="S34" s="1" t="str">
        <f t="shared" ca="1" si="17"/>
        <v>SI</v>
      </c>
      <c r="T34" s="1" t="str">
        <f t="shared" ca="1" si="18"/>
        <v>Monterrey</v>
      </c>
      <c r="U34" s="1" t="str">
        <f t="shared" ca="1" si="19"/>
        <v>SI</v>
      </c>
      <c r="V34" s="1">
        <f t="shared" ca="1" si="20"/>
        <v>173</v>
      </c>
      <c r="W34" s="1" t="str">
        <f t="shared" ca="1" si="21"/>
        <v>NO</v>
      </c>
      <c r="X34" s="1" t="str">
        <f t="shared" ca="1" si="22"/>
        <v>ITAM</v>
      </c>
      <c r="Y34" s="1">
        <f t="shared" ca="1" si="23"/>
        <v>1012058634</v>
      </c>
      <c r="Z34" s="1" t="str">
        <f t="shared" ca="1" si="24"/>
        <v>NO</v>
      </c>
      <c r="AA34" s="1" t="str">
        <f t="shared" ca="1" si="25"/>
        <v>Caza</v>
      </c>
      <c r="AC34" s="4" t="s">
        <v>57</v>
      </c>
      <c r="AD34" s="3" t="s">
        <v>113</v>
      </c>
      <c r="AF34" s="5" t="s">
        <v>99</v>
      </c>
    </row>
    <row r="35" spans="1:32" x14ac:dyDescent="0.45">
      <c r="A35" s="1">
        <f t="shared" ca="1" si="0"/>
        <v>1682</v>
      </c>
      <c r="B35" s="1" t="str">
        <f t="shared" ca="1" si="1"/>
        <v>Christine</v>
      </c>
      <c r="C35" s="1" t="str">
        <f t="shared" ca="1" si="2"/>
        <v>MORA</v>
      </c>
      <c r="D35" s="1" t="str">
        <f t="shared" ca="1" si="2"/>
        <v>SOTO</v>
      </c>
      <c r="E35" s="11">
        <f t="shared" ca="1" si="3"/>
        <v>34076</v>
      </c>
      <c r="F35" s="1" t="str">
        <f t="shared" ca="1" si="4"/>
        <v>M</v>
      </c>
      <c r="G35" s="1" t="str">
        <f t="shared" ca="1" si="5"/>
        <v>ChMOSO17041993</v>
      </c>
      <c r="H35" s="12" t="str">
        <f t="shared" ca="1" si="6"/>
        <v>CMORA17@live.mx</v>
      </c>
      <c r="I35" s="12" t="str">
        <f t="shared" ca="1" si="7"/>
        <v>CMORA17@itam.com.mx</v>
      </c>
      <c r="J35" s="12" t="str">
        <f t="shared" ca="1" si="8"/>
        <v>Economia</v>
      </c>
      <c r="K35" s="1">
        <f t="shared" ca="1" si="9"/>
        <v>2012</v>
      </c>
      <c r="L35" s="1">
        <f t="shared" ca="1" si="10"/>
        <v>12</v>
      </c>
      <c r="M35" s="1">
        <f t="shared" ca="1" si="11"/>
        <v>9.4</v>
      </c>
      <c r="N35" s="1">
        <f t="shared" ca="1" si="12"/>
        <v>48</v>
      </c>
      <c r="O35" s="1">
        <f t="shared" ca="1" si="13"/>
        <v>31</v>
      </c>
      <c r="P35" s="1">
        <f t="shared" ca="1" si="14"/>
        <v>17</v>
      </c>
      <c r="Q35" s="1" t="str">
        <f t="shared" ca="1" si="15"/>
        <v>SI</v>
      </c>
      <c r="R35" s="1">
        <f t="shared" ca="1" si="16"/>
        <v>0.8</v>
      </c>
      <c r="S35" s="1" t="str">
        <f t="shared" ca="1" si="17"/>
        <v>NO</v>
      </c>
      <c r="T35" s="1" t="str">
        <f t="shared" ca="1" si="18"/>
        <v>Guadalajara</v>
      </c>
      <c r="U35" s="1" t="str">
        <f t="shared" ca="1" si="19"/>
        <v>SI</v>
      </c>
      <c r="V35" s="1">
        <f t="shared" ca="1" si="20"/>
        <v>177</v>
      </c>
      <c r="W35" s="1" t="str">
        <f t="shared" ca="1" si="21"/>
        <v>SI</v>
      </c>
      <c r="X35" s="1" t="str">
        <f t="shared" ca="1" si="22"/>
        <v>ITAM</v>
      </c>
      <c r="Y35" s="1">
        <f t="shared" ca="1" si="23"/>
        <v>1012192196</v>
      </c>
      <c r="Z35" s="1" t="str">
        <f t="shared" ca="1" si="24"/>
        <v>SI</v>
      </c>
      <c r="AA35" s="1" t="str">
        <f t="shared" ca="1" si="25"/>
        <v>Futbol</v>
      </c>
      <c r="AC35" s="4" t="s">
        <v>58</v>
      </c>
      <c r="AD35" s="3" t="s">
        <v>113</v>
      </c>
      <c r="AF35" s="5" t="s">
        <v>100</v>
      </c>
    </row>
    <row r="36" spans="1:32" x14ac:dyDescent="0.45">
      <c r="A36" s="1">
        <f t="shared" ca="1" si="0"/>
        <v>1250</v>
      </c>
      <c r="B36" s="1" t="str">
        <f t="shared" ca="1" si="1"/>
        <v>Carol</v>
      </c>
      <c r="C36" s="1" t="str">
        <f t="shared" ca="1" si="2"/>
        <v>REYES</v>
      </c>
      <c r="D36" s="1" t="str">
        <f t="shared" ca="1" si="2"/>
        <v>FUENTES</v>
      </c>
      <c r="E36" s="11">
        <f t="shared" ca="1" si="3"/>
        <v>34461</v>
      </c>
      <c r="F36" s="1" t="str">
        <f t="shared" ca="1" si="4"/>
        <v>M</v>
      </c>
      <c r="G36" s="1" t="str">
        <f t="shared" ca="1" si="5"/>
        <v>CaREFU07051994</v>
      </c>
      <c r="H36" s="12" t="str">
        <f t="shared" ca="1" si="6"/>
        <v>CREYES7@outlook.com</v>
      </c>
      <c r="I36" s="12" t="str">
        <f t="shared" ca="1" si="7"/>
        <v>CREYES7@itam.com.mx</v>
      </c>
      <c r="J36" s="12" t="str">
        <f t="shared" ca="1" si="8"/>
        <v>Mecatronica</v>
      </c>
      <c r="K36" s="1">
        <f t="shared" ca="1" si="9"/>
        <v>2011</v>
      </c>
      <c r="L36" s="1">
        <f t="shared" ca="1" si="10"/>
        <v>14</v>
      </c>
      <c r="M36" s="1">
        <f t="shared" ca="1" si="11"/>
        <v>8.1999999999999993</v>
      </c>
      <c r="N36" s="1">
        <f t="shared" ca="1" si="12"/>
        <v>48</v>
      </c>
      <c r="O36" s="1">
        <f t="shared" ca="1" si="13"/>
        <v>46</v>
      </c>
      <c r="P36" s="1">
        <f t="shared" ca="1" si="14"/>
        <v>2</v>
      </c>
      <c r="Q36" s="1" t="str">
        <f t="shared" ca="1" si="15"/>
        <v>SI</v>
      </c>
      <c r="R36" s="1">
        <f t="shared" ca="1" si="16"/>
        <v>0.2</v>
      </c>
      <c r="S36" s="1" t="str">
        <f t="shared" ca="1" si="17"/>
        <v>SI</v>
      </c>
      <c r="T36" s="1" t="str">
        <f t="shared" ca="1" si="18"/>
        <v>Cancun</v>
      </c>
      <c r="U36" s="1" t="str">
        <f t="shared" ca="1" si="19"/>
        <v>SI</v>
      </c>
      <c r="V36" s="1">
        <f t="shared" ca="1" si="20"/>
        <v>102</v>
      </c>
      <c r="W36" s="1" t="str">
        <f t="shared" ca="1" si="21"/>
        <v>NO</v>
      </c>
      <c r="X36" s="1" t="str">
        <f t="shared" ca="1" si="22"/>
        <v>OTRO</v>
      </c>
      <c r="Y36" s="1">
        <f t="shared" ca="1" si="23"/>
        <v>1012044026</v>
      </c>
      <c r="Z36" s="1" t="str">
        <f t="shared" ca="1" si="24"/>
        <v>SI</v>
      </c>
      <c r="AA36" s="1" t="str">
        <f t="shared" ca="1" si="25"/>
        <v>Leer</v>
      </c>
      <c r="AC36" s="4" t="s">
        <v>59</v>
      </c>
      <c r="AD36" s="3" t="s">
        <v>113</v>
      </c>
      <c r="AF36" s="5" t="s">
        <v>101</v>
      </c>
    </row>
    <row r="37" spans="1:32" x14ac:dyDescent="0.45">
      <c r="A37" s="1">
        <f t="shared" ca="1" si="0"/>
        <v>1652</v>
      </c>
      <c r="B37" s="1" t="str">
        <f t="shared" ca="1" si="1"/>
        <v>Maria</v>
      </c>
      <c r="C37" s="1" t="str">
        <f t="shared" ca="1" si="2"/>
        <v>VEGA</v>
      </c>
      <c r="D37" s="1" t="str">
        <f t="shared" ca="1" si="2"/>
        <v>ARIAS</v>
      </c>
      <c r="E37" s="11">
        <f t="shared" ca="1" si="3"/>
        <v>34640</v>
      </c>
      <c r="F37" s="1" t="str">
        <f t="shared" ca="1" si="4"/>
        <v>M</v>
      </c>
      <c r="G37" s="1" t="str">
        <f t="shared" ca="1" si="5"/>
        <v>MaVEAR02111994</v>
      </c>
      <c r="H37" s="12" t="str">
        <f t="shared" ca="1" si="6"/>
        <v>MVEGA2@hotmail.com</v>
      </c>
      <c r="I37" s="12" t="str">
        <f t="shared" ca="1" si="7"/>
        <v>MVEGA2@itam.com.mx</v>
      </c>
      <c r="J37" s="12" t="str">
        <f t="shared" ca="1" si="8"/>
        <v>Matematicas Aplicadas</v>
      </c>
      <c r="K37" s="1">
        <f t="shared" ca="1" si="9"/>
        <v>2013</v>
      </c>
      <c r="L37" s="1">
        <f t="shared" ca="1" si="10"/>
        <v>10</v>
      </c>
      <c r="M37" s="1">
        <f t="shared" ca="1" si="11"/>
        <v>7.1</v>
      </c>
      <c r="N37" s="1">
        <f t="shared" ca="1" si="12"/>
        <v>37</v>
      </c>
      <c r="O37" s="1">
        <f t="shared" ca="1" si="13"/>
        <v>26</v>
      </c>
      <c r="P37" s="1">
        <f t="shared" ca="1" si="14"/>
        <v>11</v>
      </c>
      <c r="Q37" s="1" t="str">
        <f t="shared" ca="1" si="15"/>
        <v>SI</v>
      </c>
      <c r="R37" s="1">
        <f t="shared" ca="1" si="16"/>
        <v>0.9</v>
      </c>
      <c r="S37" s="1" t="str">
        <f t="shared" ca="1" si="17"/>
        <v>NO</v>
      </c>
      <c r="T37" s="1" t="str">
        <f t="shared" ca="1" si="18"/>
        <v>Cancun</v>
      </c>
      <c r="U37" s="1" t="str">
        <f t="shared" ca="1" si="19"/>
        <v>SI</v>
      </c>
      <c r="V37" s="1">
        <f t="shared" ca="1" si="20"/>
        <v>127</v>
      </c>
      <c r="W37" s="1" t="str">
        <f t="shared" ca="1" si="21"/>
        <v>NO</v>
      </c>
      <c r="X37" s="1" t="str">
        <f t="shared" ca="1" si="22"/>
        <v>ITAM</v>
      </c>
      <c r="Y37" s="1">
        <f t="shared" ca="1" si="23"/>
        <v>1012202941</v>
      </c>
      <c r="Z37" s="1" t="str">
        <f t="shared" ca="1" si="24"/>
        <v>SI</v>
      </c>
      <c r="AA37" s="1" t="str">
        <f t="shared" ca="1" si="25"/>
        <v>Nadar</v>
      </c>
      <c r="AC37" s="4" t="s">
        <v>60</v>
      </c>
      <c r="AD37" s="3" t="s">
        <v>113</v>
      </c>
      <c r="AF37" s="5" t="s">
        <v>102</v>
      </c>
    </row>
    <row r="38" spans="1:32" x14ac:dyDescent="0.45">
      <c r="A38" s="1">
        <f t="shared" ca="1" si="0"/>
        <v>1891</v>
      </c>
      <c r="B38" s="1" t="str">
        <f t="shared" ca="1" si="1"/>
        <v>Irene</v>
      </c>
      <c r="C38" s="1" t="str">
        <f t="shared" ca="1" si="2"/>
        <v>VEGA</v>
      </c>
      <c r="D38" s="1" t="str">
        <f t="shared" ca="1" si="2"/>
        <v>CARRASCO</v>
      </c>
      <c r="E38" s="11">
        <f t="shared" ca="1" si="3"/>
        <v>34545</v>
      </c>
      <c r="F38" s="1" t="str">
        <f t="shared" ca="1" si="4"/>
        <v>M</v>
      </c>
      <c r="G38" s="1" t="str">
        <f t="shared" ca="1" si="5"/>
        <v>IrVECA30071994</v>
      </c>
      <c r="H38" s="12" t="str">
        <f t="shared" ca="1" si="6"/>
        <v>IVEGA30@outlook.com</v>
      </c>
      <c r="I38" s="12" t="str">
        <f t="shared" ca="1" si="7"/>
        <v>IVEGA30@itam.com.mx</v>
      </c>
      <c r="J38" s="12" t="str">
        <f t="shared" ca="1" si="8"/>
        <v>Computacion</v>
      </c>
      <c r="K38" s="1">
        <f t="shared" ca="1" si="9"/>
        <v>2013</v>
      </c>
      <c r="L38" s="1">
        <f t="shared" ca="1" si="10"/>
        <v>10</v>
      </c>
      <c r="M38" s="1">
        <f t="shared" ca="1" si="11"/>
        <v>6.2</v>
      </c>
      <c r="N38" s="1">
        <f t="shared" ca="1" si="12"/>
        <v>35</v>
      </c>
      <c r="O38" s="1">
        <f t="shared" ca="1" si="13"/>
        <v>26</v>
      </c>
      <c r="P38" s="1">
        <f t="shared" ca="1" si="14"/>
        <v>9</v>
      </c>
      <c r="Q38" s="1" t="str">
        <f t="shared" ca="1" si="15"/>
        <v>SI</v>
      </c>
      <c r="R38" s="1">
        <f t="shared" ca="1" si="16"/>
        <v>0.6</v>
      </c>
      <c r="S38" s="1" t="str">
        <f t="shared" ca="1" si="17"/>
        <v>NO</v>
      </c>
      <c r="T38" s="1" t="str">
        <f t="shared" ca="1" si="18"/>
        <v>Toluca</v>
      </c>
      <c r="U38" s="1" t="str">
        <f t="shared" ca="1" si="19"/>
        <v>SI</v>
      </c>
      <c r="V38" s="1">
        <f t="shared" ca="1" si="20"/>
        <v>29</v>
      </c>
      <c r="W38" s="1" t="str">
        <f t="shared" ca="1" si="21"/>
        <v>NO</v>
      </c>
      <c r="X38" s="1" t="str">
        <f t="shared" ca="1" si="22"/>
        <v>OTRO</v>
      </c>
      <c r="Y38" s="1">
        <f t="shared" ca="1" si="23"/>
        <v>1012080123</v>
      </c>
      <c r="Z38" s="1" t="str">
        <f t="shared" ca="1" si="24"/>
        <v>SI</v>
      </c>
      <c r="AA38" s="1" t="str">
        <f t="shared" ca="1" si="25"/>
        <v>Cocinar</v>
      </c>
      <c r="AC38" s="4" t="s">
        <v>61</v>
      </c>
      <c r="AD38" s="3" t="s">
        <v>113</v>
      </c>
      <c r="AF38" s="5" t="s">
        <v>103</v>
      </c>
    </row>
    <row r="39" spans="1:32" x14ac:dyDescent="0.45">
      <c r="A39" s="1">
        <f t="shared" ca="1" si="0"/>
        <v>1125</v>
      </c>
      <c r="B39" s="1" t="str">
        <f t="shared" ca="1" si="1"/>
        <v>Carol</v>
      </c>
      <c r="C39" s="1" t="str">
        <f t="shared" ca="1" si="2"/>
        <v>LORENZO</v>
      </c>
      <c r="D39" s="1" t="str">
        <f t="shared" ca="1" si="2"/>
        <v>SAEZ</v>
      </c>
      <c r="E39" s="11">
        <f t="shared" ca="1" si="3"/>
        <v>34229</v>
      </c>
      <c r="F39" s="1" t="str">
        <f t="shared" ca="1" si="4"/>
        <v>M</v>
      </c>
      <c r="G39" s="1" t="str">
        <f t="shared" ca="1" si="5"/>
        <v>CaLOSA17091993</v>
      </c>
      <c r="H39" s="12" t="str">
        <f t="shared" ca="1" si="6"/>
        <v>CLORENZO17@outlook.com</v>
      </c>
      <c r="I39" s="12" t="str">
        <f t="shared" ca="1" si="7"/>
        <v>CLORENZO17@itam.com.mx</v>
      </c>
      <c r="J39" s="12" t="str">
        <f t="shared" ca="1" si="8"/>
        <v>Contabilidad</v>
      </c>
      <c r="K39" s="1">
        <f t="shared" ca="1" si="9"/>
        <v>2012</v>
      </c>
      <c r="L39" s="1">
        <f t="shared" ca="1" si="10"/>
        <v>12</v>
      </c>
      <c r="M39" s="1">
        <f t="shared" ca="1" si="11"/>
        <v>6</v>
      </c>
      <c r="N39" s="1">
        <f t="shared" ca="1" si="12"/>
        <v>54</v>
      </c>
      <c r="O39" s="1">
        <f t="shared" ca="1" si="13"/>
        <v>52</v>
      </c>
      <c r="P39" s="1">
        <f t="shared" ca="1" si="14"/>
        <v>2</v>
      </c>
      <c r="Q39" s="1" t="str">
        <f t="shared" ca="1" si="15"/>
        <v>SI</v>
      </c>
      <c r="R39" s="1">
        <f t="shared" ca="1" si="16"/>
        <v>0.6</v>
      </c>
      <c r="S39" s="1" t="str">
        <f t="shared" ca="1" si="17"/>
        <v>NO</v>
      </c>
      <c r="T39" s="1" t="str">
        <f t="shared" ca="1" si="18"/>
        <v>Leon</v>
      </c>
      <c r="U39" s="1" t="str">
        <f t="shared" ca="1" si="19"/>
        <v>SI</v>
      </c>
      <c r="V39" s="1">
        <f t="shared" ca="1" si="20"/>
        <v>65</v>
      </c>
      <c r="W39" s="1" t="str">
        <f t="shared" ca="1" si="21"/>
        <v>NO</v>
      </c>
      <c r="X39" s="1" t="str">
        <f t="shared" ca="1" si="22"/>
        <v>ITAM</v>
      </c>
      <c r="Y39" s="1">
        <f t="shared" ca="1" si="23"/>
        <v>1012338409</v>
      </c>
      <c r="Z39" s="1" t="str">
        <f t="shared" ca="1" si="24"/>
        <v>SI</v>
      </c>
      <c r="AA39" s="1" t="str">
        <f t="shared" ca="1" si="25"/>
        <v>Golf</v>
      </c>
      <c r="AC39" s="4" t="s">
        <v>62</v>
      </c>
      <c r="AD39" s="3" t="s">
        <v>113</v>
      </c>
      <c r="AF39" s="5" t="s">
        <v>104</v>
      </c>
    </row>
    <row r="40" spans="1:32" x14ac:dyDescent="0.45">
      <c r="A40" s="1">
        <f t="shared" ca="1" si="0"/>
        <v>1412</v>
      </c>
      <c r="B40" s="1" t="str">
        <f t="shared" ca="1" si="1"/>
        <v>James</v>
      </c>
      <c r="C40" s="1" t="str">
        <f t="shared" ca="1" si="2"/>
        <v>DURAN</v>
      </c>
      <c r="D40" s="1" t="str">
        <f t="shared" ca="1" si="2"/>
        <v>VEGA</v>
      </c>
      <c r="E40" s="11">
        <f t="shared" ca="1" si="3"/>
        <v>34187</v>
      </c>
      <c r="F40" s="1" t="str">
        <f t="shared" ca="1" si="4"/>
        <v>H</v>
      </c>
      <c r="G40" s="1" t="str">
        <f t="shared" ca="1" si="5"/>
        <v>JaDUVE06081993</v>
      </c>
      <c r="H40" s="12" t="str">
        <f t="shared" ca="1" si="6"/>
        <v>JDURAN6@yahoo.mx</v>
      </c>
      <c r="I40" s="12" t="str">
        <f t="shared" ca="1" si="7"/>
        <v>JDURAN6@itam.com.mx</v>
      </c>
      <c r="J40" s="12" t="str">
        <f t="shared" ca="1" si="8"/>
        <v>Matematicas Aplicadas</v>
      </c>
      <c r="K40" s="1">
        <f t="shared" ca="1" si="9"/>
        <v>2013</v>
      </c>
      <c r="L40" s="1">
        <f t="shared" ca="1" si="10"/>
        <v>10</v>
      </c>
      <c r="M40" s="1">
        <f t="shared" ca="1" si="11"/>
        <v>6.7</v>
      </c>
      <c r="N40" s="1">
        <f t="shared" ca="1" si="12"/>
        <v>44</v>
      </c>
      <c r="O40" s="1">
        <f t="shared" ca="1" si="13"/>
        <v>31</v>
      </c>
      <c r="P40" s="1">
        <f t="shared" ca="1" si="14"/>
        <v>13</v>
      </c>
      <c r="Q40" s="1" t="str">
        <f t="shared" ca="1" si="15"/>
        <v>SI</v>
      </c>
      <c r="R40" s="1">
        <f t="shared" ca="1" si="16"/>
        <v>0.5</v>
      </c>
      <c r="S40" s="1" t="str">
        <f t="shared" ca="1" si="17"/>
        <v>SI</v>
      </c>
      <c r="T40" s="1" t="str">
        <f t="shared" ca="1" si="18"/>
        <v>Leon</v>
      </c>
      <c r="U40" s="1" t="str">
        <f t="shared" ca="1" si="19"/>
        <v>SI</v>
      </c>
      <c r="V40" s="1">
        <f t="shared" ca="1" si="20"/>
        <v>168</v>
      </c>
      <c r="W40" s="1" t="str">
        <f t="shared" ca="1" si="21"/>
        <v>SI</v>
      </c>
      <c r="X40" s="1" t="str">
        <f t="shared" ca="1" si="22"/>
        <v>ITAM</v>
      </c>
      <c r="Y40" s="1">
        <f t="shared" ca="1" si="23"/>
        <v>1012046653</v>
      </c>
      <c r="Z40" s="1" t="str">
        <f t="shared" ca="1" si="24"/>
        <v>SI</v>
      </c>
      <c r="AA40" s="1" t="str">
        <f t="shared" ca="1" si="25"/>
        <v>Compras</v>
      </c>
      <c r="AC40" s="4" t="s">
        <v>63</v>
      </c>
      <c r="AD40" s="3" t="s">
        <v>113</v>
      </c>
      <c r="AF40" s="5" t="s">
        <v>105</v>
      </c>
    </row>
    <row r="41" spans="1:32" x14ac:dyDescent="0.45">
      <c r="A41" s="1">
        <f t="shared" ca="1" si="0"/>
        <v>1529</v>
      </c>
      <c r="B41" s="1" t="str">
        <f t="shared" ca="1" si="1"/>
        <v>Christopher</v>
      </c>
      <c r="C41" s="1" t="str">
        <f t="shared" ca="1" si="2"/>
        <v>ARIAS</v>
      </c>
      <c r="D41" s="1" t="str">
        <f t="shared" ca="1" si="2"/>
        <v>IBAÑEZ</v>
      </c>
      <c r="E41" s="11">
        <f t="shared" ca="1" si="3"/>
        <v>34692</v>
      </c>
      <c r="F41" s="1" t="str">
        <f t="shared" ca="1" si="4"/>
        <v>H</v>
      </c>
      <c r="G41" s="1" t="str">
        <f t="shared" ca="1" si="5"/>
        <v>ChARIB24121994</v>
      </c>
      <c r="H41" s="12" t="str">
        <f t="shared" ca="1" si="6"/>
        <v>CARIAS24@yahoo.mx</v>
      </c>
      <c r="I41" s="12" t="str">
        <f t="shared" ca="1" si="7"/>
        <v>CARIAS24@itam.com.mx</v>
      </c>
      <c r="J41" s="12" t="str">
        <f t="shared" ca="1" si="8"/>
        <v>Contabilidad</v>
      </c>
      <c r="K41" s="1">
        <f t="shared" ca="1" si="9"/>
        <v>2011</v>
      </c>
      <c r="L41" s="1">
        <f t="shared" ca="1" si="10"/>
        <v>14</v>
      </c>
      <c r="M41" s="1">
        <f t="shared" ca="1" si="11"/>
        <v>7.7</v>
      </c>
      <c r="N41" s="1">
        <f t="shared" ca="1" si="12"/>
        <v>48</v>
      </c>
      <c r="O41" s="1">
        <f t="shared" ca="1" si="13"/>
        <v>36</v>
      </c>
      <c r="P41" s="1">
        <f t="shared" ca="1" si="14"/>
        <v>12</v>
      </c>
      <c r="Q41" s="1" t="str">
        <f t="shared" ca="1" si="15"/>
        <v>SI</v>
      </c>
      <c r="R41" s="1">
        <f t="shared" ca="1" si="16"/>
        <v>0.4</v>
      </c>
      <c r="S41" s="1" t="str">
        <f t="shared" ca="1" si="17"/>
        <v>SI</v>
      </c>
      <c r="T41" s="1" t="str">
        <f t="shared" ca="1" si="18"/>
        <v>Leon</v>
      </c>
      <c r="U41" s="1" t="str">
        <f t="shared" ca="1" si="19"/>
        <v>SI</v>
      </c>
      <c r="V41" s="1">
        <f t="shared" ca="1" si="20"/>
        <v>83</v>
      </c>
      <c r="W41" s="1" t="str">
        <f t="shared" ca="1" si="21"/>
        <v>SI</v>
      </c>
      <c r="X41" s="1" t="str">
        <f t="shared" ca="1" si="22"/>
        <v>OTRO</v>
      </c>
      <c r="Y41" s="1">
        <f t="shared" ca="1" si="23"/>
        <v>1012686481</v>
      </c>
      <c r="Z41" s="1" t="str">
        <f t="shared" ca="1" si="24"/>
        <v>NO</v>
      </c>
      <c r="AA41" s="1" t="str">
        <f t="shared" ca="1" si="25"/>
        <v>Golf</v>
      </c>
      <c r="AC41" s="4" t="s">
        <v>64</v>
      </c>
      <c r="AD41" s="3" t="s">
        <v>113</v>
      </c>
      <c r="AF41" s="5" t="s">
        <v>106</v>
      </c>
    </row>
    <row r="42" spans="1:32" x14ac:dyDescent="0.45">
      <c r="A42" s="1">
        <f t="shared" ca="1" si="0"/>
        <v>1682</v>
      </c>
      <c r="B42" s="1" t="str">
        <f t="shared" ca="1" si="1"/>
        <v>Charles</v>
      </c>
      <c r="C42" s="1" t="str">
        <f t="shared" ca="1" si="2"/>
        <v>NIETO</v>
      </c>
      <c r="D42" s="1" t="str">
        <f t="shared" ca="1" si="2"/>
        <v>ESTEBAN</v>
      </c>
      <c r="E42" s="11">
        <f t="shared" ca="1" si="3"/>
        <v>34762</v>
      </c>
      <c r="F42" s="1" t="str">
        <f t="shared" ca="1" si="4"/>
        <v>H</v>
      </c>
      <c r="G42" s="1" t="str">
        <f t="shared" ca="1" si="5"/>
        <v>ChNIES04031995</v>
      </c>
      <c r="H42" s="12" t="str">
        <f t="shared" ca="1" si="6"/>
        <v>CNIETO4@hotmail.com</v>
      </c>
      <c r="I42" s="12" t="str">
        <f t="shared" ca="1" si="7"/>
        <v>CNIETO4@itam.com.mx</v>
      </c>
      <c r="J42" s="12" t="str">
        <f t="shared" ca="1" si="8"/>
        <v>Actuaria y Matematicas Aplicadas</v>
      </c>
      <c r="K42" s="1">
        <f t="shared" ca="1" si="9"/>
        <v>2012</v>
      </c>
      <c r="L42" s="1">
        <f t="shared" ca="1" si="10"/>
        <v>12</v>
      </c>
      <c r="M42" s="1">
        <f t="shared" ca="1" si="11"/>
        <v>8.1</v>
      </c>
      <c r="N42" s="1">
        <f t="shared" ca="1" si="12"/>
        <v>51</v>
      </c>
      <c r="O42" s="1">
        <f t="shared" ca="1" si="13"/>
        <v>34</v>
      </c>
      <c r="P42" s="1">
        <f t="shared" ca="1" si="14"/>
        <v>17</v>
      </c>
      <c r="Q42" s="1" t="str">
        <f t="shared" ca="1" si="15"/>
        <v>SI</v>
      </c>
      <c r="R42" s="1">
        <f t="shared" ca="1" si="16"/>
        <v>0.8</v>
      </c>
      <c r="S42" s="1" t="str">
        <f t="shared" ca="1" si="17"/>
        <v>SI</v>
      </c>
      <c r="T42" s="1" t="str">
        <f t="shared" ca="1" si="18"/>
        <v>Puebla</v>
      </c>
      <c r="U42" s="1" t="str">
        <f t="shared" ca="1" si="19"/>
        <v>SI</v>
      </c>
      <c r="V42" s="1">
        <f t="shared" ca="1" si="20"/>
        <v>85</v>
      </c>
      <c r="W42" s="1" t="str">
        <f t="shared" ca="1" si="21"/>
        <v>NO</v>
      </c>
      <c r="X42" s="1" t="str">
        <f t="shared" ca="1" si="22"/>
        <v>OTRO</v>
      </c>
      <c r="Y42" s="1">
        <f t="shared" ca="1" si="23"/>
        <v>1012606093</v>
      </c>
      <c r="Z42" s="1" t="str">
        <f t="shared" ca="1" si="24"/>
        <v>SI</v>
      </c>
      <c r="AA42" s="1" t="str">
        <f t="shared" ca="1" si="25"/>
        <v>Caza</v>
      </c>
      <c r="AC42" s="4" t="s">
        <v>65</v>
      </c>
      <c r="AD42" s="3" t="s">
        <v>113</v>
      </c>
      <c r="AF42" s="5" t="s">
        <v>107</v>
      </c>
    </row>
    <row r="43" spans="1:32" x14ac:dyDescent="0.45">
      <c r="A43" s="1">
        <f t="shared" ca="1" si="0"/>
        <v>1457</v>
      </c>
      <c r="B43" s="1" t="str">
        <f t="shared" ca="1" si="1"/>
        <v>Victoria</v>
      </c>
      <c r="C43" s="1" t="str">
        <f t="shared" ca="1" si="2"/>
        <v>GIMENEZ</v>
      </c>
      <c r="D43" s="1" t="str">
        <f t="shared" ca="1" si="2"/>
        <v>CABALLERO</v>
      </c>
      <c r="E43" s="11">
        <f t="shared" ca="1" si="3"/>
        <v>34753</v>
      </c>
      <c r="F43" s="1" t="str">
        <f t="shared" ca="1" si="4"/>
        <v>M</v>
      </c>
      <c r="G43" s="1" t="str">
        <f t="shared" ca="1" si="5"/>
        <v>ViGICA23021995</v>
      </c>
      <c r="H43" s="12" t="str">
        <f t="shared" ca="1" si="6"/>
        <v>VGIMENEZ23@gmail.com</v>
      </c>
      <c r="I43" s="12" t="str">
        <f t="shared" ca="1" si="7"/>
        <v>VGIMENEZ23@itam.com.mx</v>
      </c>
      <c r="J43" s="12" t="str">
        <f t="shared" ca="1" si="8"/>
        <v>Matematicas Aplicadas</v>
      </c>
      <c r="K43" s="1">
        <f t="shared" ca="1" si="9"/>
        <v>2012</v>
      </c>
      <c r="L43" s="1">
        <f t="shared" ca="1" si="10"/>
        <v>12</v>
      </c>
      <c r="M43" s="1">
        <f t="shared" ca="1" si="11"/>
        <v>9.1999999999999993</v>
      </c>
      <c r="N43" s="1">
        <f t="shared" ca="1" si="12"/>
        <v>48</v>
      </c>
      <c r="O43" s="1">
        <f t="shared" ca="1" si="13"/>
        <v>38</v>
      </c>
      <c r="P43" s="1">
        <f t="shared" ca="1" si="14"/>
        <v>10</v>
      </c>
      <c r="Q43" s="1" t="str">
        <f t="shared" ca="1" si="15"/>
        <v>SI</v>
      </c>
      <c r="R43" s="1">
        <f t="shared" ca="1" si="16"/>
        <v>0.4</v>
      </c>
      <c r="S43" s="1" t="str">
        <f t="shared" ca="1" si="17"/>
        <v>NO</v>
      </c>
      <c r="T43" s="1" t="str">
        <f t="shared" ca="1" si="18"/>
        <v>Leon</v>
      </c>
      <c r="U43" s="1" t="str">
        <f t="shared" ca="1" si="19"/>
        <v>SI</v>
      </c>
      <c r="V43" s="1">
        <f t="shared" ca="1" si="20"/>
        <v>24</v>
      </c>
      <c r="W43" s="1" t="str">
        <f t="shared" ca="1" si="21"/>
        <v>NO</v>
      </c>
      <c r="X43" s="1" t="str">
        <f t="shared" ca="1" si="22"/>
        <v>ITAM</v>
      </c>
      <c r="Y43" s="1">
        <f t="shared" ca="1" si="23"/>
        <v>1012805962</v>
      </c>
      <c r="Z43" s="1" t="str">
        <f t="shared" ca="1" si="24"/>
        <v>NO</v>
      </c>
      <c r="AA43" s="1" t="str">
        <f t="shared" ca="1" si="25"/>
        <v>Compras</v>
      </c>
      <c r="AC43" s="4" t="s">
        <v>66</v>
      </c>
      <c r="AD43" s="3" t="s">
        <v>113</v>
      </c>
      <c r="AF43" s="5" t="s">
        <v>108</v>
      </c>
    </row>
    <row r="44" spans="1:32" x14ac:dyDescent="0.45">
      <c r="A44" s="1">
        <f t="shared" ca="1" si="0"/>
        <v>1670</v>
      </c>
      <c r="B44" s="1" t="str">
        <f t="shared" ca="1" si="1"/>
        <v>John</v>
      </c>
      <c r="C44" s="1" t="str">
        <f t="shared" ca="1" si="2"/>
        <v>CABRERA</v>
      </c>
      <c r="D44" s="1" t="str">
        <f t="shared" ca="1" si="2"/>
        <v>MORA</v>
      </c>
      <c r="E44" s="11">
        <f t="shared" ca="1" si="3"/>
        <v>34841</v>
      </c>
      <c r="F44" s="1" t="str">
        <f t="shared" ca="1" si="4"/>
        <v>H</v>
      </c>
      <c r="G44" s="1" t="str">
        <f t="shared" ca="1" si="5"/>
        <v>JoCAMO22051995</v>
      </c>
      <c r="H44" s="12" t="str">
        <f t="shared" ca="1" si="6"/>
        <v>JCABRERA22@hotmail.com</v>
      </c>
      <c r="I44" s="12" t="str">
        <f t="shared" ca="1" si="7"/>
        <v>JCABRERA22@itam.com.mx</v>
      </c>
      <c r="J44" s="12" t="str">
        <f t="shared" ca="1" si="8"/>
        <v>Economia</v>
      </c>
      <c r="K44" s="1">
        <f t="shared" ca="1" si="9"/>
        <v>2013</v>
      </c>
      <c r="L44" s="1">
        <f t="shared" ca="1" si="10"/>
        <v>10</v>
      </c>
      <c r="M44" s="1">
        <f t="shared" ca="1" si="11"/>
        <v>9.1999999999999993</v>
      </c>
      <c r="N44" s="1">
        <f t="shared" ca="1" si="12"/>
        <v>34</v>
      </c>
      <c r="O44" s="1">
        <f t="shared" ca="1" si="13"/>
        <v>21</v>
      </c>
      <c r="P44" s="1">
        <f t="shared" ca="1" si="14"/>
        <v>13</v>
      </c>
      <c r="Q44" s="1" t="str">
        <f t="shared" ca="1" si="15"/>
        <v>SI</v>
      </c>
      <c r="R44" s="1">
        <f t="shared" ca="1" si="16"/>
        <v>0.9</v>
      </c>
      <c r="S44" s="1" t="str">
        <f t="shared" ca="1" si="17"/>
        <v>NO</v>
      </c>
      <c r="T44" s="1" t="str">
        <f t="shared" ca="1" si="18"/>
        <v>Monterrey</v>
      </c>
      <c r="U44" s="1" t="str">
        <f t="shared" ca="1" si="19"/>
        <v>SI</v>
      </c>
      <c r="V44" s="1">
        <f t="shared" ca="1" si="20"/>
        <v>5</v>
      </c>
      <c r="W44" s="1" t="str">
        <f t="shared" ca="1" si="21"/>
        <v>NO</v>
      </c>
      <c r="X44" s="1" t="str">
        <f t="shared" ca="1" si="22"/>
        <v>ITAM</v>
      </c>
      <c r="Y44" s="1">
        <f t="shared" ca="1" si="23"/>
        <v>1012056420</v>
      </c>
      <c r="Z44" s="1" t="str">
        <f t="shared" ca="1" si="24"/>
        <v>SI</v>
      </c>
      <c r="AA44" s="1" t="str">
        <f t="shared" ca="1" si="25"/>
        <v>Leer</v>
      </c>
      <c r="AC44" s="4" t="s">
        <v>67</v>
      </c>
      <c r="AD44" s="3" t="s">
        <v>113</v>
      </c>
      <c r="AF44" s="5" t="s">
        <v>109</v>
      </c>
    </row>
    <row r="45" spans="1:32" x14ac:dyDescent="0.45">
      <c r="A45" s="1">
        <f t="shared" ca="1" si="0"/>
        <v>1570</v>
      </c>
      <c r="B45" s="1" t="str">
        <f t="shared" ca="1" si="1"/>
        <v>Angela</v>
      </c>
      <c r="C45" s="1" t="str">
        <f t="shared" ca="1" si="2"/>
        <v>FUENTES</v>
      </c>
      <c r="D45" s="1" t="str">
        <f t="shared" ca="1" si="2"/>
        <v>NIETO</v>
      </c>
      <c r="E45" s="11">
        <f t="shared" ca="1" si="3"/>
        <v>34367</v>
      </c>
      <c r="F45" s="1" t="str">
        <f t="shared" ca="1" si="4"/>
        <v>M</v>
      </c>
      <c r="G45" s="1" t="str">
        <f t="shared" ca="1" si="5"/>
        <v>AnFUNI02021994</v>
      </c>
      <c r="H45" s="12" t="str">
        <f t="shared" ca="1" si="6"/>
        <v>AFUENTES2@gmail.com</v>
      </c>
      <c r="I45" s="12" t="str">
        <f t="shared" ca="1" si="7"/>
        <v>AFUENTES2@itam.com.mx</v>
      </c>
      <c r="J45" s="12" t="str">
        <f t="shared" ca="1" si="8"/>
        <v>Contabilidad</v>
      </c>
      <c r="K45" s="1">
        <f t="shared" ca="1" si="9"/>
        <v>2011</v>
      </c>
      <c r="L45" s="1">
        <f t="shared" ca="1" si="10"/>
        <v>14</v>
      </c>
      <c r="M45" s="1">
        <f t="shared" ca="1" si="11"/>
        <v>8.1</v>
      </c>
      <c r="N45" s="1">
        <f t="shared" ca="1" si="12"/>
        <v>48</v>
      </c>
      <c r="O45" s="1">
        <f t="shared" ca="1" si="13"/>
        <v>42</v>
      </c>
      <c r="P45" s="1">
        <f t="shared" ca="1" si="14"/>
        <v>6</v>
      </c>
      <c r="Q45" s="1" t="str">
        <f t="shared" ca="1" si="15"/>
        <v>SI</v>
      </c>
      <c r="R45" s="1">
        <f t="shared" ca="1" si="16"/>
        <v>0.9</v>
      </c>
      <c r="S45" s="1" t="str">
        <f t="shared" ca="1" si="17"/>
        <v>NO</v>
      </c>
      <c r="T45" s="1" t="str">
        <f t="shared" ca="1" si="18"/>
        <v>Guadalajara</v>
      </c>
      <c r="U45" s="1" t="str">
        <f t="shared" ca="1" si="19"/>
        <v>SI</v>
      </c>
      <c r="V45" s="1">
        <f t="shared" ca="1" si="20"/>
        <v>152</v>
      </c>
      <c r="W45" s="1" t="str">
        <f t="shared" ca="1" si="21"/>
        <v>SI</v>
      </c>
      <c r="X45" s="1" t="str">
        <f t="shared" ca="1" si="22"/>
        <v>OTRO</v>
      </c>
      <c r="Y45" s="1">
        <f t="shared" ca="1" si="23"/>
        <v>1012385527</v>
      </c>
      <c r="Z45" s="1" t="str">
        <f t="shared" ca="1" si="24"/>
        <v>NO</v>
      </c>
      <c r="AA45" s="1" t="str">
        <f t="shared" ca="1" si="25"/>
        <v>Cocinar</v>
      </c>
      <c r="AC45" s="4" t="s">
        <v>68</v>
      </c>
      <c r="AD45" s="3" t="s">
        <v>113</v>
      </c>
      <c r="AF45" s="5" t="s">
        <v>110</v>
      </c>
    </row>
    <row r="46" spans="1:32" x14ac:dyDescent="0.45">
      <c r="A46" s="1">
        <f t="shared" ca="1" si="0"/>
        <v>1577</v>
      </c>
      <c r="B46" s="1" t="str">
        <f t="shared" ca="1" si="1"/>
        <v>Maria</v>
      </c>
      <c r="C46" s="1" t="str">
        <f t="shared" ca="1" si="2"/>
        <v>VARGAS</v>
      </c>
      <c r="D46" s="1" t="str">
        <f t="shared" ca="1" si="2"/>
        <v>PASTOR</v>
      </c>
      <c r="E46" s="11">
        <f t="shared" ca="1" si="3"/>
        <v>34612</v>
      </c>
      <c r="F46" s="1" t="str">
        <f t="shared" ca="1" si="4"/>
        <v>M</v>
      </c>
      <c r="G46" s="1" t="str">
        <f t="shared" ca="1" si="5"/>
        <v>MaVAPA05101994</v>
      </c>
      <c r="H46" s="12" t="str">
        <f t="shared" ca="1" si="6"/>
        <v>MVARGAS5@hotmail.com</v>
      </c>
      <c r="I46" s="12" t="str">
        <f t="shared" ca="1" si="7"/>
        <v>MVARGAS5@itam.com.mx</v>
      </c>
      <c r="J46" s="12" t="str">
        <f t="shared" ca="1" si="8"/>
        <v>Administracion</v>
      </c>
      <c r="K46" s="1">
        <f t="shared" ca="1" si="9"/>
        <v>2013</v>
      </c>
      <c r="L46" s="1">
        <f t="shared" ca="1" si="10"/>
        <v>10</v>
      </c>
      <c r="M46" s="1">
        <f t="shared" ca="1" si="11"/>
        <v>6.8</v>
      </c>
      <c r="N46" s="1">
        <f t="shared" ca="1" si="12"/>
        <v>38</v>
      </c>
      <c r="O46" s="1">
        <f t="shared" ca="1" si="13"/>
        <v>27</v>
      </c>
      <c r="P46" s="1">
        <f t="shared" ca="1" si="14"/>
        <v>11</v>
      </c>
      <c r="Q46" s="1" t="str">
        <f t="shared" ca="1" si="15"/>
        <v>SI</v>
      </c>
      <c r="R46" s="1">
        <f t="shared" ca="1" si="16"/>
        <v>0.7</v>
      </c>
      <c r="S46" s="1" t="str">
        <f t="shared" ca="1" si="17"/>
        <v>NO</v>
      </c>
      <c r="T46" s="1" t="str">
        <f t="shared" ca="1" si="18"/>
        <v>Puebla</v>
      </c>
      <c r="U46" s="1" t="str">
        <f t="shared" ca="1" si="19"/>
        <v>SI</v>
      </c>
      <c r="V46" s="1">
        <f t="shared" ca="1" si="20"/>
        <v>150</v>
      </c>
      <c r="W46" s="1" t="str">
        <f t="shared" ca="1" si="21"/>
        <v>SI</v>
      </c>
      <c r="X46" s="1" t="str">
        <f t="shared" ca="1" si="22"/>
        <v>OTRO</v>
      </c>
      <c r="Y46" s="1">
        <f t="shared" ca="1" si="23"/>
        <v>1012131078</v>
      </c>
      <c r="Z46" s="1" t="str">
        <f t="shared" ca="1" si="24"/>
        <v>NO</v>
      </c>
      <c r="AA46" s="1" t="str">
        <f t="shared" ca="1" si="25"/>
        <v>Viajes</v>
      </c>
      <c r="AC46" s="4" t="s">
        <v>69</v>
      </c>
      <c r="AD46" s="3" t="s">
        <v>113</v>
      </c>
      <c r="AF46" s="5" t="s">
        <v>111</v>
      </c>
    </row>
    <row r="47" spans="1:32" x14ac:dyDescent="0.45">
      <c r="A47" s="1">
        <f t="shared" ca="1" si="0"/>
        <v>1522</v>
      </c>
      <c r="B47" s="1" t="str">
        <f t="shared" ca="1" si="1"/>
        <v>Michael</v>
      </c>
      <c r="C47" s="1" t="str">
        <f t="shared" ca="1" si="2"/>
        <v>SOTO</v>
      </c>
      <c r="D47" s="1" t="str">
        <f t="shared" ca="1" si="2"/>
        <v>CARMONA</v>
      </c>
      <c r="E47" s="11">
        <f t="shared" ca="1" si="3"/>
        <v>34347</v>
      </c>
      <c r="F47" s="1" t="str">
        <f t="shared" ca="1" si="4"/>
        <v>H</v>
      </c>
      <c r="G47" s="1" t="str">
        <f t="shared" ca="1" si="5"/>
        <v>MiSOCA13011994</v>
      </c>
      <c r="H47" s="12" t="str">
        <f t="shared" ca="1" si="6"/>
        <v>MSOTO13@hotmail.com</v>
      </c>
      <c r="I47" s="12" t="str">
        <f t="shared" ca="1" si="7"/>
        <v>MSOTO13@itam.com.mx</v>
      </c>
      <c r="J47" s="12" t="str">
        <f t="shared" ca="1" si="8"/>
        <v>Economia</v>
      </c>
      <c r="K47" s="1">
        <f t="shared" ca="1" si="9"/>
        <v>2012</v>
      </c>
      <c r="L47" s="1">
        <f t="shared" ca="1" si="10"/>
        <v>12</v>
      </c>
      <c r="M47" s="1">
        <f t="shared" ca="1" si="11"/>
        <v>8</v>
      </c>
      <c r="N47" s="1">
        <f t="shared" ca="1" si="12"/>
        <v>48</v>
      </c>
      <c r="O47" s="1">
        <f t="shared" ca="1" si="13"/>
        <v>43</v>
      </c>
      <c r="P47" s="1">
        <f t="shared" ca="1" si="14"/>
        <v>5</v>
      </c>
      <c r="Q47" s="1" t="str">
        <f t="shared" ca="1" si="15"/>
        <v>SI</v>
      </c>
      <c r="R47" s="1">
        <f t="shared" ca="1" si="16"/>
        <v>0.9</v>
      </c>
      <c r="S47" s="1" t="str">
        <f t="shared" ca="1" si="17"/>
        <v>NO</v>
      </c>
      <c r="T47" s="1" t="str">
        <f t="shared" ca="1" si="18"/>
        <v>Toluca</v>
      </c>
      <c r="U47" s="1" t="str">
        <f t="shared" ca="1" si="19"/>
        <v>SI</v>
      </c>
      <c r="V47" s="1">
        <f t="shared" ca="1" si="20"/>
        <v>60</v>
      </c>
      <c r="W47" s="1" t="str">
        <f t="shared" ca="1" si="21"/>
        <v>NO</v>
      </c>
      <c r="X47" s="1" t="str">
        <f t="shared" ca="1" si="22"/>
        <v>ITAM</v>
      </c>
      <c r="Y47" s="1">
        <f t="shared" ca="1" si="23"/>
        <v>1012502986</v>
      </c>
      <c r="Z47" s="1" t="str">
        <f t="shared" ca="1" si="24"/>
        <v>SI</v>
      </c>
      <c r="AA47" s="1" t="str">
        <f t="shared" ca="1" si="25"/>
        <v>Compras</v>
      </c>
      <c r="AC47" s="4" t="s">
        <v>70</v>
      </c>
      <c r="AD47" s="4" t="s">
        <v>113</v>
      </c>
      <c r="AF47" s="5" t="s">
        <v>112</v>
      </c>
    </row>
    <row r="48" spans="1:32" x14ac:dyDescent="0.45">
      <c r="A48" s="1">
        <f t="shared" ca="1" si="0"/>
        <v>1408</v>
      </c>
      <c r="B48" s="1" t="str">
        <f t="shared" ca="1" si="1"/>
        <v>Carol</v>
      </c>
      <c r="C48" s="1" t="str">
        <f t="shared" ca="1" si="2"/>
        <v>AGUILAR</v>
      </c>
      <c r="D48" s="1" t="str">
        <f t="shared" ca="1" si="2"/>
        <v>DURAN</v>
      </c>
      <c r="E48" s="11">
        <f t="shared" ca="1" si="3"/>
        <v>34643</v>
      </c>
      <c r="F48" s="1" t="str">
        <f t="shared" ca="1" si="4"/>
        <v>M</v>
      </c>
      <c r="G48" s="1" t="str">
        <f t="shared" ca="1" si="5"/>
        <v>CaAGDU05111994</v>
      </c>
      <c r="H48" s="12" t="str">
        <f t="shared" ca="1" si="6"/>
        <v>CAGUILAR5@yahoo.mx</v>
      </c>
      <c r="I48" s="12" t="str">
        <f t="shared" ca="1" si="7"/>
        <v>CAGUILAR5@itam.com.mx</v>
      </c>
      <c r="J48" s="12" t="str">
        <f t="shared" ca="1" si="8"/>
        <v>Administracion</v>
      </c>
      <c r="K48" s="1">
        <f t="shared" ca="1" si="9"/>
        <v>2013</v>
      </c>
      <c r="L48" s="1">
        <f t="shared" ca="1" si="10"/>
        <v>10</v>
      </c>
      <c r="M48" s="1">
        <f t="shared" ca="1" si="11"/>
        <v>9.1999999999999993</v>
      </c>
      <c r="N48" s="1">
        <f t="shared" ca="1" si="12"/>
        <v>42</v>
      </c>
      <c r="O48" s="1">
        <f t="shared" ca="1" si="13"/>
        <v>35</v>
      </c>
      <c r="P48" s="1">
        <f t="shared" ca="1" si="14"/>
        <v>7</v>
      </c>
      <c r="Q48" s="1" t="str">
        <f t="shared" ca="1" si="15"/>
        <v>SI</v>
      </c>
      <c r="R48" s="1">
        <f t="shared" ca="1" si="16"/>
        <v>0.3</v>
      </c>
      <c r="S48" s="1" t="str">
        <f t="shared" ca="1" si="17"/>
        <v>SI</v>
      </c>
      <c r="T48" s="1" t="str">
        <f t="shared" ca="1" si="18"/>
        <v>Puebla</v>
      </c>
      <c r="U48" s="1" t="str">
        <f t="shared" ca="1" si="19"/>
        <v>SI</v>
      </c>
      <c r="V48" s="1">
        <f t="shared" ca="1" si="20"/>
        <v>103</v>
      </c>
      <c r="W48" s="1" t="str">
        <f t="shared" ca="1" si="21"/>
        <v>NO</v>
      </c>
      <c r="X48" s="1" t="str">
        <f t="shared" ca="1" si="22"/>
        <v>OTRO</v>
      </c>
      <c r="Y48" s="1">
        <f t="shared" ca="1" si="23"/>
        <v>1012895633</v>
      </c>
      <c r="Z48" s="1" t="str">
        <f t="shared" ca="1" si="24"/>
        <v>NO</v>
      </c>
      <c r="AA48" s="1" t="str">
        <f t="shared" ca="1" si="25"/>
        <v>Nadar</v>
      </c>
    </row>
    <row r="49" spans="1:27" x14ac:dyDescent="0.45">
      <c r="A49" s="1">
        <f t="shared" ca="1" si="0"/>
        <v>1189</v>
      </c>
      <c r="B49" s="1" t="str">
        <f t="shared" ca="1" si="1"/>
        <v>Patricia</v>
      </c>
      <c r="C49" s="1" t="str">
        <f t="shared" ca="1" si="2"/>
        <v>NIETO</v>
      </c>
      <c r="D49" s="1" t="str">
        <f t="shared" ca="1" si="2"/>
        <v>HIDALGO</v>
      </c>
      <c r="E49" s="11">
        <f t="shared" ca="1" si="3"/>
        <v>34008</v>
      </c>
      <c r="F49" s="1" t="str">
        <f t="shared" ca="1" si="4"/>
        <v>M</v>
      </c>
      <c r="G49" s="1" t="str">
        <f t="shared" ca="1" si="5"/>
        <v>PaNIHI08021993</v>
      </c>
      <c r="H49" s="12" t="str">
        <f t="shared" ca="1" si="6"/>
        <v>PNIETO8@hotmail.com</v>
      </c>
      <c r="I49" s="12" t="str">
        <f t="shared" ca="1" si="7"/>
        <v>PNIETO8@itam.com.mx</v>
      </c>
      <c r="J49" s="12" t="str">
        <f t="shared" ca="1" si="8"/>
        <v>Computacion</v>
      </c>
      <c r="K49" s="1">
        <f t="shared" ca="1" si="9"/>
        <v>2013</v>
      </c>
      <c r="L49" s="1">
        <f t="shared" ca="1" si="10"/>
        <v>10</v>
      </c>
      <c r="M49" s="1">
        <f t="shared" ca="1" si="11"/>
        <v>8.1999999999999993</v>
      </c>
      <c r="N49" s="1">
        <f t="shared" ca="1" si="12"/>
        <v>38</v>
      </c>
      <c r="O49" s="1">
        <f t="shared" ca="1" si="13"/>
        <v>32</v>
      </c>
      <c r="P49" s="1">
        <f t="shared" ca="1" si="14"/>
        <v>6</v>
      </c>
      <c r="Q49" s="1" t="str">
        <f t="shared" ca="1" si="15"/>
        <v>SI</v>
      </c>
      <c r="R49" s="1">
        <f t="shared" ca="1" si="16"/>
        <v>0.2</v>
      </c>
      <c r="S49" s="1" t="str">
        <f t="shared" ca="1" si="17"/>
        <v>NO</v>
      </c>
      <c r="T49" s="1" t="str">
        <f t="shared" ca="1" si="18"/>
        <v>CDMX</v>
      </c>
      <c r="U49" s="1" t="str">
        <f t="shared" ca="1" si="19"/>
        <v>NO</v>
      </c>
      <c r="V49" s="1">
        <f t="shared" ca="1" si="20"/>
        <v>100</v>
      </c>
      <c r="W49" s="1" t="str">
        <f t="shared" ca="1" si="21"/>
        <v>NO</v>
      </c>
      <c r="X49" s="1" t="str">
        <f t="shared" ca="1" si="22"/>
        <v>ITAM</v>
      </c>
      <c r="Y49" s="1">
        <f t="shared" ca="1" si="23"/>
        <v>1012312659</v>
      </c>
      <c r="Z49" s="1" t="str">
        <f t="shared" ca="1" si="24"/>
        <v>SI</v>
      </c>
      <c r="AA49" s="1" t="str">
        <f t="shared" ca="1" si="25"/>
        <v>Cocinar</v>
      </c>
    </row>
    <row r="50" spans="1:27" x14ac:dyDescent="0.45">
      <c r="A50" s="1">
        <f t="shared" ca="1" si="0"/>
        <v>1449</v>
      </c>
      <c r="B50" s="1" t="str">
        <f t="shared" ca="1" si="1"/>
        <v>Victoria</v>
      </c>
      <c r="C50" s="1" t="str">
        <f t="shared" ca="1" si="2"/>
        <v>SOTO</v>
      </c>
      <c r="D50" s="1" t="str">
        <f t="shared" ca="1" si="2"/>
        <v>BRAVO</v>
      </c>
      <c r="E50" s="11">
        <f t="shared" ca="1" si="3"/>
        <v>34863</v>
      </c>
      <c r="F50" s="1" t="str">
        <f t="shared" ca="1" si="4"/>
        <v>M</v>
      </c>
      <c r="G50" s="1" t="str">
        <f t="shared" ca="1" si="5"/>
        <v>ViSOBR13061995</v>
      </c>
      <c r="H50" s="12" t="str">
        <f t="shared" ca="1" si="6"/>
        <v>VSOTO13@outlook.com</v>
      </c>
      <c r="I50" s="12" t="str">
        <f t="shared" ca="1" si="7"/>
        <v>VSOTO13@itam.com.mx</v>
      </c>
      <c r="J50" s="12" t="str">
        <f t="shared" ca="1" si="8"/>
        <v>Actuaria</v>
      </c>
      <c r="K50" s="1">
        <f t="shared" ca="1" si="9"/>
        <v>2013</v>
      </c>
      <c r="L50" s="1">
        <f t="shared" ca="1" si="10"/>
        <v>10</v>
      </c>
      <c r="M50" s="1">
        <f t="shared" ca="1" si="11"/>
        <v>8.3000000000000007</v>
      </c>
      <c r="N50" s="1">
        <f t="shared" ca="1" si="12"/>
        <v>38</v>
      </c>
      <c r="O50" s="1">
        <f t="shared" ca="1" si="13"/>
        <v>27</v>
      </c>
      <c r="P50" s="1">
        <f t="shared" ca="1" si="14"/>
        <v>11</v>
      </c>
      <c r="Q50" s="1" t="str">
        <f t="shared" ca="1" si="15"/>
        <v>SI</v>
      </c>
      <c r="R50" s="1">
        <f t="shared" ca="1" si="16"/>
        <v>1</v>
      </c>
      <c r="S50" s="1" t="str">
        <f t="shared" ca="1" si="17"/>
        <v>SI</v>
      </c>
      <c r="T50" s="1" t="str">
        <f t="shared" ca="1" si="18"/>
        <v>Acapulco</v>
      </c>
      <c r="U50" s="1" t="str">
        <f t="shared" ca="1" si="19"/>
        <v>SI</v>
      </c>
      <c r="V50" s="1">
        <f t="shared" ca="1" si="20"/>
        <v>0</v>
      </c>
      <c r="W50" s="1" t="str">
        <f t="shared" ca="1" si="21"/>
        <v>NO</v>
      </c>
      <c r="X50" s="1" t="str">
        <f t="shared" ca="1" si="22"/>
        <v>OTRO</v>
      </c>
      <c r="Y50" s="1">
        <f t="shared" ca="1" si="23"/>
        <v>1012155932</v>
      </c>
      <c r="Z50" s="1" t="str">
        <f t="shared" ca="1" si="24"/>
        <v>NO</v>
      </c>
      <c r="AA50" s="1" t="str">
        <f t="shared" ca="1" si="25"/>
        <v>Comer</v>
      </c>
    </row>
    <row r="51" spans="1:27" x14ac:dyDescent="0.45">
      <c r="A51" s="1">
        <f t="shared" ca="1" si="0"/>
        <v>1359</v>
      </c>
      <c r="B51" s="1" t="str">
        <f t="shared" ca="1" si="1"/>
        <v>Edward</v>
      </c>
      <c r="C51" s="1" t="str">
        <f t="shared" ca="1" si="2"/>
        <v>BENITEZ</v>
      </c>
      <c r="D51" s="1" t="str">
        <f t="shared" ca="1" si="2"/>
        <v>GALLARDO</v>
      </c>
      <c r="E51" s="11">
        <f t="shared" ca="1" si="3"/>
        <v>34530</v>
      </c>
      <c r="F51" s="1" t="str">
        <f t="shared" ca="1" si="4"/>
        <v>H</v>
      </c>
      <c r="G51" s="1" t="str">
        <f t="shared" ca="1" si="5"/>
        <v>EdBEGA15071994</v>
      </c>
      <c r="H51" s="12" t="str">
        <f t="shared" ca="1" si="6"/>
        <v>EBENITEZ15@yahoo.com</v>
      </c>
      <c r="I51" s="12" t="str">
        <f t="shared" ca="1" si="7"/>
        <v>EBENITEZ15@itam.com.mx</v>
      </c>
      <c r="J51" s="12" t="str">
        <f t="shared" ca="1" si="8"/>
        <v>Matematicas y Computacion</v>
      </c>
      <c r="K51" s="1">
        <f t="shared" ca="1" si="9"/>
        <v>2013</v>
      </c>
      <c r="L51" s="1">
        <f t="shared" ca="1" si="10"/>
        <v>10</v>
      </c>
      <c r="M51" s="1">
        <f t="shared" ca="1" si="11"/>
        <v>8.5</v>
      </c>
      <c r="N51" s="1">
        <f t="shared" ca="1" si="12"/>
        <v>37</v>
      </c>
      <c r="O51" s="1">
        <f t="shared" ca="1" si="13"/>
        <v>26</v>
      </c>
      <c r="P51" s="1">
        <f t="shared" ca="1" si="14"/>
        <v>11</v>
      </c>
      <c r="Q51" s="1" t="str">
        <f t="shared" ca="1" si="15"/>
        <v>SI</v>
      </c>
      <c r="R51" s="1">
        <f t="shared" ca="1" si="16"/>
        <v>0.7</v>
      </c>
      <c r="S51" s="1" t="str">
        <f t="shared" ca="1" si="17"/>
        <v>SI</v>
      </c>
      <c r="T51" s="1" t="str">
        <f t="shared" ca="1" si="18"/>
        <v>CDMX</v>
      </c>
      <c r="U51" s="1" t="str">
        <f t="shared" ca="1" si="19"/>
        <v>NO</v>
      </c>
      <c r="V51" s="1">
        <f t="shared" ca="1" si="20"/>
        <v>129</v>
      </c>
      <c r="W51" s="1" t="str">
        <f t="shared" ca="1" si="21"/>
        <v>NO</v>
      </c>
      <c r="X51" s="1" t="str">
        <f t="shared" ca="1" si="22"/>
        <v>ITAM</v>
      </c>
      <c r="Y51" s="1">
        <f t="shared" ca="1" si="23"/>
        <v>1012865140</v>
      </c>
      <c r="Z51" s="1" t="str">
        <f t="shared" ca="1" si="24"/>
        <v>NO</v>
      </c>
      <c r="AA51" s="1" t="str">
        <f t="shared" ca="1" si="25"/>
        <v>Comer</v>
      </c>
    </row>
    <row r="52" spans="1:27" x14ac:dyDescent="0.45">
      <c r="A52" s="1">
        <f t="shared" ca="1" si="0"/>
        <v>1486</v>
      </c>
      <c r="B52" s="1" t="str">
        <f t="shared" ca="1" si="1"/>
        <v>Joseph</v>
      </c>
      <c r="C52" s="1" t="str">
        <f t="shared" ca="1" si="2"/>
        <v>CAMPOS</v>
      </c>
      <c r="D52" s="1" t="str">
        <f t="shared" ca="1" si="2"/>
        <v>ROMAN</v>
      </c>
      <c r="E52" s="11">
        <f t="shared" ca="1" si="3"/>
        <v>34434</v>
      </c>
      <c r="F52" s="1" t="str">
        <f t="shared" ca="1" si="4"/>
        <v>H</v>
      </c>
      <c r="G52" s="1" t="str">
        <f t="shared" ca="1" si="5"/>
        <v>JoCARO10041994</v>
      </c>
      <c r="H52" s="12" t="str">
        <f t="shared" ca="1" si="6"/>
        <v>JCAMPOS10@live.mx</v>
      </c>
      <c r="I52" s="12" t="str">
        <f t="shared" ca="1" si="7"/>
        <v>JCAMPOS10@itam.com.mx</v>
      </c>
      <c r="J52" s="12" t="str">
        <f t="shared" ca="1" si="8"/>
        <v>Actuaria y Matematicas Aplicadas</v>
      </c>
      <c r="K52" s="1">
        <f t="shared" ca="1" si="9"/>
        <v>2013</v>
      </c>
      <c r="L52" s="1">
        <f t="shared" ca="1" si="10"/>
        <v>10</v>
      </c>
      <c r="M52" s="1">
        <f t="shared" ca="1" si="11"/>
        <v>6.7</v>
      </c>
      <c r="N52" s="1">
        <f t="shared" ca="1" si="12"/>
        <v>35</v>
      </c>
      <c r="O52" s="1">
        <f t="shared" ca="1" si="13"/>
        <v>30</v>
      </c>
      <c r="P52" s="1">
        <f t="shared" ca="1" si="14"/>
        <v>5</v>
      </c>
      <c r="Q52" s="1" t="str">
        <f t="shared" ca="1" si="15"/>
        <v>SI</v>
      </c>
      <c r="R52" s="1">
        <f t="shared" ca="1" si="16"/>
        <v>1</v>
      </c>
      <c r="S52" s="1" t="str">
        <f t="shared" ca="1" si="17"/>
        <v>SI</v>
      </c>
      <c r="T52" s="1" t="str">
        <f t="shared" ca="1" si="18"/>
        <v>Guadalajara</v>
      </c>
      <c r="U52" s="1" t="str">
        <f t="shared" ca="1" si="19"/>
        <v>SI</v>
      </c>
      <c r="V52" s="1">
        <f t="shared" ca="1" si="20"/>
        <v>35</v>
      </c>
      <c r="W52" s="1" t="str">
        <f t="shared" ca="1" si="21"/>
        <v>SI</v>
      </c>
      <c r="X52" s="1" t="str">
        <f t="shared" ca="1" si="22"/>
        <v>OTRO</v>
      </c>
      <c r="Y52" s="1">
        <f t="shared" ca="1" si="23"/>
        <v>1012250182</v>
      </c>
      <c r="Z52" s="1" t="str">
        <f t="shared" ca="1" si="24"/>
        <v>NO</v>
      </c>
      <c r="AA52" s="1" t="str">
        <f t="shared" ca="1" si="25"/>
        <v>Futbol</v>
      </c>
    </row>
    <row r="53" spans="1:27" x14ac:dyDescent="0.45">
      <c r="A53" s="1">
        <f t="shared" ca="1" si="0"/>
        <v>1042</v>
      </c>
      <c r="B53" s="1" t="str">
        <f t="shared" ca="1" si="1"/>
        <v>Diane</v>
      </c>
      <c r="C53" s="1" t="str">
        <f t="shared" ca="1" si="2"/>
        <v>PASCUAL</v>
      </c>
      <c r="D53" s="1" t="str">
        <f t="shared" ca="1" si="2"/>
        <v>SANTIAGO</v>
      </c>
      <c r="E53" s="11">
        <f t="shared" ca="1" si="3"/>
        <v>34953</v>
      </c>
      <c r="F53" s="1" t="str">
        <f t="shared" ca="1" si="4"/>
        <v>M</v>
      </c>
      <c r="G53" s="1" t="str">
        <f t="shared" ca="1" si="5"/>
        <v>DiPASA11091995</v>
      </c>
      <c r="H53" s="12" t="str">
        <f t="shared" ca="1" si="6"/>
        <v>DPASCUAL11@hotmail.com</v>
      </c>
      <c r="I53" s="12" t="str">
        <f t="shared" ca="1" si="7"/>
        <v>DPASCUAL11@itam.com.mx</v>
      </c>
      <c r="J53" s="12" t="str">
        <f t="shared" ca="1" si="8"/>
        <v>Matematicas y Computacion</v>
      </c>
      <c r="K53" s="1">
        <f t="shared" ca="1" si="9"/>
        <v>2012</v>
      </c>
      <c r="L53" s="1">
        <f t="shared" ca="1" si="10"/>
        <v>12</v>
      </c>
      <c r="M53" s="1">
        <f t="shared" ca="1" si="11"/>
        <v>9.1</v>
      </c>
      <c r="N53" s="1">
        <f t="shared" ca="1" si="12"/>
        <v>42</v>
      </c>
      <c r="O53" s="1">
        <f t="shared" ca="1" si="13"/>
        <v>28</v>
      </c>
      <c r="P53" s="1">
        <f t="shared" ca="1" si="14"/>
        <v>14</v>
      </c>
      <c r="Q53" s="1" t="str">
        <f t="shared" ca="1" si="15"/>
        <v>SI</v>
      </c>
      <c r="R53" s="1">
        <f t="shared" ca="1" si="16"/>
        <v>0.9</v>
      </c>
      <c r="S53" s="1" t="str">
        <f t="shared" ca="1" si="17"/>
        <v>NO</v>
      </c>
      <c r="T53" s="1" t="str">
        <f t="shared" ca="1" si="18"/>
        <v>Monterrey</v>
      </c>
      <c r="U53" s="1" t="str">
        <f t="shared" ca="1" si="19"/>
        <v>SI</v>
      </c>
      <c r="V53" s="1">
        <f t="shared" ca="1" si="20"/>
        <v>136</v>
      </c>
      <c r="W53" s="1" t="str">
        <f t="shared" ca="1" si="21"/>
        <v>SI</v>
      </c>
      <c r="X53" s="1" t="str">
        <f t="shared" ca="1" si="22"/>
        <v>ITAM</v>
      </c>
      <c r="Y53" s="1">
        <f t="shared" ca="1" si="23"/>
        <v>1012229997</v>
      </c>
      <c r="Z53" s="1" t="str">
        <f t="shared" ca="1" si="24"/>
        <v>NO</v>
      </c>
      <c r="AA53" s="1" t="str">
        <f t="shared" ca="1" si="25"/>
        <v>Golf</v>
      </c>
    </row>
    <row r="54" spans="1:27" x14ac:dyDescent="0.45">
      <c r="A54" s="1">
        <f t="shared" ca="1" si="0"/>
        <v>1203</v>
      </c>
      <c r="B54" s="1" t="str">
        <f t="shared" ca="1" si="1"/>
        <v>Irene</v>
      </c>
      <c r="C54" s="1" t="str">
        <f t="shared" ca="1" si="2"/>
        <v>PARRA</v>
      </c>
      <c r="D54" s="1" t="str">
        <f t="shared" ca="1" si="2"/>
        <v>GALLARDO</v>
      </c>
      <c r="E54" s="11">
        <f t="shared" ca="1" si="3"/>
        <v>34363</v>
      </c>
      <c r="F54" s="1" t="str">
        <f t="shared" ca="1" si="4"/>
        <v>M</v>
      </c>
      <c r="G54" s="1" t="str">
        <f t="shared" ca="1" si="5"/>
        <v>IrPAGA29011994</v>
      </c>
      <c r="H54" s="12" t="str">
        <f t="shared" ca="1" si="6"/>
        <v>IPARRA29@hotmail.com</v>
      </c>
      <c r="I54" s="12" t="str">
        <f t="shared" ca="1" si="7"/>
        <v>IPARRA29@itam.com.mx</v>
      </c>
      <c r="J54" s="12" t="str">
        <f t="shared" ca="1" si="8"/>
        <v>Telematica</v>
      </c>
      <c r="K54" s="1">
        <f t="shared" ca="1" si="9"/>
        <v>2012</v>
      </c>
      <c r="L54" s="1">
        <f t="shared" ca="1" si="10"/>
        <v>12</v>
      </c>
      <c r="M54" s="1">
        <f t="shared" ca="1" si="11"/>
        <v>7.8</v>
      </c>
      <c r="N54" s="1">
        <f t="shared" ca="1" si="12"/>
        <v>51</v>
      </c>
      <c r="O54" s="1">
        <f t="shared" ca="1" si="13"/>
        <v>31</v>
      </c>
      <c r="P54" s="1">
        <f t="shared" ca="1" si="14"/>
        <v>20</v>
      </c>
      <c r="Q54" s="1" t="str">
        <f t="shared" ca="1" si="15"/>
        <v>SI</v>
      </c>
      <c r="R54" s="1">
        <f t="shared" ca="1" si="16"/>
        <v>0.3</v>
      </c>
      <c r="S54" s="1" t="str">
        <f t="shared" ca="1" si="17"/>
        <v>NO</v>
      </c>
      <c r="T54" s="1" t="str">
        <f t="shared" ca="1" si="18"/>
        <v>Merida</v>
      </c>
      <c r="U54" s="1" t="str">
        <f t="shared" ca="1" si="19"/>
        <v>SI</v>
      </c>
      <c r="V54" s="1">
        <f t="shared" ca="1" si="20"/>
        <v>47</v>
      </c>
      <c r="W54" s="1" t="str">
        <f t="shared" ca="1" si="21"/>
        <v>NO</v>
      </c>
      <c r="X54" s="1" t="str">
        <f t="shared" ca="1" si="22"/>
        <v>OTRO</v>
      </c>
      <c r="Y54" s="1">
        <f t="shared" ca="1" si="23"/>
        <v>1012756512</v>
      </c>
      <c r="Z54" s="1" t="str">
        <f t="shared" ca="1" si="24"/>
        <v>NO</v>
      </c>
      <c r="AA54" s="1" t="str">
        <f t="shared" ca="1" si="25"/>
        <v>Caza</v>
      </c>
    </row>
    <row r="55" spans="1:27" x14ac:dyDescent="0.45">
      <c r="A55" s="1">
        <f t="shared" ca="1" si="0"/>
        <v>1205</v>
      </c>
      <c r="B55" s="1" t="str">
        <f t="shared" ca="1" si="1"/>
        <v>Carol</v>
      </c>
      <c r="C55" s="1" t="str">
        <f t="shared" ca="1" si="2"/>
        <v>MOYA</v>
      </c>
      <c r="D55" s="1" t="str">
        <f t="shared" ca="1" si="2"/>
        <v>PASCUAL</v>
      </c>
      <c r="E55" s="11">
        <f t="shared" ca="1" si="3"/>
        <v>34949</v>
      </c>
      <c r="F55" s="1" t="str">
        <f t="shared" ca="1" si="4"/>
        <v>M</v>
      </c>
      <c r="G55" s="1" t="str">
        <f t="shared" ca="1" si="5"/>
        <v>CaMOPA07091995</v>
      </c>
      <c r="H55" s="12" t="str">
        <f t="shared" ca="1" si="6"/>
        <v>CMOYA7@gmail.com</v>
      </c>
      <c r="I55" s="12" t="str">
        <f t="shared" ca="1" si="7"/>
        <v>CMOYA7@itam.com.mx</v>
      </c>
      <c r="J55" s="12" t="str">
        <f t="shared" ca="1" si="8"/>
        <v>Contabilidad</v>
      </c>
      <c r="K55" s="1">
        <f t="shared" ca="1" si="9"/>
        <v>2011</v>
      </c>
      <c r="L55" s="1">
        <f t="shared" ca="1" si="10"/>
        <v>14</v>
      </c>
      <c r="M55" s="1">
        <f t="shared" ca="1" si="11"/>
        <v>7.4</v>
      </c>
      <c r="N55" s="1">
        <f t="shared" ca="1" si="12"/>
        <v>48</v>
      </c>
      <c r="O55" s="1">
        <f t="shared" ca="1" si="13"/>
        <v>36</v>
      </c>
      <c r="P55" s="1">
        <f t="shared" ca="1" si="14"/>
        <v>12</v>
      </c>
      <c r="Q55" s="1" t="str">
        <f t="shared" ca="1" si="15"/>
        <v>SI</v>
      </c>
      <c r="R55" s="1">
        <f t="shared" ca="1" si="16"/>
        <v>0.2</v>
      </c>
      <c r="S55" s="1" t="str">
        <f t="shared" ca="1" si="17"/>
        <v>NO</v>
      </c>
      <c r="T55" s="1" t="str">
        <f t="shared" ca="1" si="18"/>
        <v>Toluca</v>
      </c>
      <c r="U55" s="1" t="str">
        <f t="shared" ca="1" si="19"/>
        <v>SI</v>
      </c>
      <c r="V55" s="1">
        <f t="shared" ca="1" si="20"/>
        <v>147</v>
      </c>
      <c r="W55" s="1" t="str">
        <f t="shared" ca="1" si="21"/>
        <v>SI</v>
      </c>
      <c r="X55" s="1" t="str">
        <f t="shared" ca="1" si="22"/>
        <v>ITAM</v>
      </c>
      <c r="Y55" s="1">
        <f t="shared" ca="1" si="23"/>
        <v>1012455912</v>
      </c>
      <c r="Z55" s="1" t="str">
        <f t="shared" ca="1" si="24"/>
        <v>SI</v>
      </c>
      <c r="AA55" s="1" t="str">
        <f t="shared" ca="1" si="25"/>
        <v>Cocinar</v>
      </c>
    </row>
    <row r="56" spans="1:27" x14ac:dyDescent="0.45">
      <c r="A56" s="1">
        <f t="shared" ca="1" si="0"/>
        <v>1441</v>
      </c>
      <c r="B56" s="1" t="str">
        <f t="shared" ca="1" si="1"/>
        <v>Paul</v>
      </c>
      <c r="C56" s="1" t="str">
        <f t="shared" ca="1" si="2"/>
        <v>CABRERA</v>
      </c>
      <c r="D56" s="1" t="str">
        <f t="shared" ca="1" si="2"/>
        <v>FERRER</v>
      </c>
      <c r="E56" s="11">
        <f t="shared" ca="1" si="3"/>
        <v>34448</v>
      </c>
      <c r="F56" s="1" t="str">
        <f t="shared" ca="1" si="4"/>
        <v>H</v>
      </c>
      <c r="G56" s="1" t="str">
        <f t="shared" ca="1" si="5"/>
        <v>PaCAFE24041994</v>
      </c>
      <c r="H56" s="12" t="str">
        <f t="shared" ca="1" si="6"/>
        <v>PCABRERA24@gmail.com</v>
      </c>
      <c r="I56" s="12" t="str">
        <f t="shared" ca="1" si="7"/>
        <v>PCABRERA24@itam.com.mx</v>
      </c>
      <c r="J56" s="12" t="str">
        <f t="shared" ca="1" si="8"/>
        <v>Matematicas Aplicadas</v>
      </c>
      <c r="K56" s="1">
        <f t="shared" ca="1" si="9"/>
        <v>2011</v>
      </c>
      <c r="L56" s="1">
        <f t="shared" ca="1" si="10"/>
        <v>14</v>
      </c>
      <c r="M56" s="1">
        <f t="shared" ca="1" si="11"/>
        <v>8</v>
      </c>
      <c r="N56" s="1">
        <f t="shared" ca="1" si="12"/>
        <v>48</v>
      </c>
      <c r="O56" s="1">
        <f t="shared" ca="1" si="13"/>
        <v>37</v>
      </c>
      <c r="P56" s="1">
        <f t="shared" ca="1" si="14"/>
        <v>11</v>
      </c>
      <c r="Q56" s="1" t="str">
        <f t="shared" ca="1" si="15"/>
        <v>SI</v>
      </c>
      <c r="R56" s="1">
        <f t="shared" ca="1" si="16"/>
        <v>0.4</v>
      </c>
      <c r="S56" s="1" t="str">
        <f t="shared" ca="1" si="17"/>
        <v>SI</v>
      </c>
      <c r="T56" s="1" t="str">
        <f t="shared" ca="1" si="18"/>
        <v>Guadalajara</v>
      </c>
      <c r="U56" s="1" t="str">
        <f t="shared" ca="1" si="19"/>
        <v>SI</v>
      </c>
      <c r="V56" s="1">
        <f t="shared" ca="1" si="20"/>
        <v>76</v>
      </c>
      <c r="W56" s="1" t="str">
        <f t="shared" ca="1" si="21"/>
        <v>SI</v>
      </c>
      <c r="X56" s="1" t="str">
        <f t="shared" ca="1" si="22"/>
        <v>OTRO</v>
      </c>
      <c r="Y56" s="1">
        <f t="shared" ca="1" si="23"/>
        <v>1012435021</v>
      </c>
      <c r="Z56" s="1" t="str">
        <f t="shared" ca="1" si="24"/>
        <v>NO</v>
      </c>
      <c r="AA56" s="1" t="str">
        <f t="shared" ca="1" si="25"/>
        <v>Golf</v>
      </c>
    </row>
    <row r="57" spans="1:27" x14ac:dyDescent="0.45">
      <c r="A57" s="1">
        <f t="shared" ca="1" si="0"/>
        <v>1842</v>
      </c>
      <c r="B57" s="1" t="str">
        <f t="shared" ca="1" si="1"/>
        <v>Richard</v>
      </c>
      <c r="C57" s="1" t="str">
        <f t="shared" ca="1" si="2"/>
        <v>PASCUAL</v>
      </c>
      <c r="D57" s="1" t="str">
        <f t="shared" ca="1" si="2"/>
        <v>VARGAS</v>
      </c>
      <c r="E57" s="11">
        <f t="shared" ca="1" si="3"/>
        <v>33985</v>
      </c>
      <c r="F57" s="1" t="str">
        <f t="shared" ca="1" si="4"/>
        <v>H</v>
      </c>
      <c r="G57" s="1" t="str">
        <f t="shared" ca="1" si="5"/>
        <v>RiPAVA16011993</v>
      </c>
      <c r="H57" s="12" t="str">
        <f t="shared" ca="1" si="6"/>
        <v>RPASCUAL16@yahoo.com</v>
      </c>
      <c r="I57" s="12" t="str">
        <f t="shared" ca="1" si="7"/>
        <v>RPASCUAL16@itam.com.mx</v>
      </c>
      <c r="J57" s="12" t="str">
        <f t="shared" ca="1" si="8"/>
        <v>Economia</v>
      </c>
      <c r="K57" s="1">
        <f t="shared" ca="1" si="9"/>
        <v>2011</v>
      </c>
      <c r="L57" s="1">
        <f t="shared" ca="1" si="10"/>
        <v>14</v>
      </c>
      <c r="M57" s="1">
        <f t="shared" ca="1" si="11"/>
        <v>7.8</v>
      </c>
      <c r="N57" s="1">
        <f t="shared" ca="1" si="12"/>
        <v>48</v>
      </c>
      <c r="O57" s="1">
        <f t="shared" ca="1" si="13"/>
        <v>48</v>
      </c>
      <c r="P57" s="1">
        <f t="shared" ca="1" si="14"/>
        <v>0</v>
      </c>
      <c r="Q57" s="1" t="str">
        <f t="shared" ca="1" si="15"/>
        <v>SI</v>
      </c>
      <c r="R57" s="1">
        <f t="shared" ca="1" si="16"/>
        <v>0.6</v>
      </c>
      <c r="S57" s="1" t="str">
        <f t="shared" ca="1" si="17"/>
        <v>SI</v>
      </c>
      <c r="T57" s="1" t="str">
        <f t="shared" ca="1" si="18"/>
        <v>Monterrey</v>
      </c>
      <c r="U57" s="1" t="str">
        <f t="shared" ca="1" si="19"/>
        <v>SI</v>
      </c>
      <c r="V57" s="1">
        <f t="shared" ca="1" si="20"/>
        <v>175</v>
      </c>
      <c r="W57" s="1" t="str">
        <f t="shared" ca="1" si="21"/>
        <v>NO</v>
      </c>
      <c r="X57" s="1" t="str">
        <f t="shared" ca="1" si="22"/>
        <v>ITAM</v>
      </c>
      <c r="Y57" s="1">
        <f t="shared" ca="1" si="23"/>
        <v>1012992426</v>
      </c>
      <c r="Z57" s="1" t="str">
        <f t="shared" ca="1" si="24"/>
        <v>NO</v>
      </c>
      <c r="AA57" s="1" t="str">
        <f t="shared" ca="1" si="25"/>
        <v>Compras</v>
      </c>
    </row>
    <row r="58" spans="1:27" x14ac:dyDescent="0.45">
      <c r="A58" s="1">
        <f t="shared" ca="1" si="0"/>
        <v>1943</v>
      </c>
      <c r="B58" s="1" t="str">
        <f t="shared" ca="1" si="1"/>
        <v>Daniel</v>
      </c>
      <c r="C58" s="1" t="str">
        <f t="shared" ca="1" si="2"/>
        <v>ESTEBAN</v>
      </c>
      <c r="D58" s="1" t="str">
        <f t="shared" ca="1" si="2"/>
        <v>SOLER</v>
      </c>
      <c r="E58" s="11">
        <f t="shared" ca="1" si="3"/>
        <v>34234</v>
      </c>
      <c r="F58" s="1" t="str">
        <f t="shared" ca="1" si="4"/>
        <v>H</v>
      </c>
      <c r="G58" s="1" t="str">
        <f t="shared" ca="1" si="5"/>
        <v>DaESSO22091993</v>
      </c>
      <c r="H58" s="12" t="str">
        <f t="shared" ca="1" si="6"/>
        <v>DESTEBAN22@live.mx</v>
      </c>
      <c r="I58" s="12" t="str">
        <f t="shared" ca="1" si="7"/>
        <v>DESTEBAN22@itam.com.mx</v>
      </c>
      <c r="J58" s="12" t="str">
        <f t="shared" ca="1" si="8"/>
        <v>Matematicas Aplicadas</v>
      </c>
      <c r="K58" s="1">
        <f t="shared" ca="1" si="9"/>
        <v>2011</v>
      </c>
      <c r="L58" s="1">
        <f t="shared" ca="1" si="10"/>
        <v>14</v>
      </c>
      <c r="M58" s="1">
        <f t="shared" ca="1" si="11"/>
        <v>7.1</v>
      </c>
      <c r="N58" s="1">
        <f t="shared" ca="1" si="12"/>
        <v>48</v>
      </c>
      <c r="O58" s="1">
        <f t="shared" ca="1" si="13"/>
        <v>37</v>
      </c>
      <c r="P58" s="1">
        <f t="shared" ca="1" si="14"/>
        <v>11</v>
      </c>
      <c r="Q58" s="1" t="str">
        <f t="shared" ca="1" si="15"/>
        <v>SI</v>
      </c>
      <c r="R58" s="1">
        <f t="shared" ca="1" si="16"/>
        <v>0.7</v>
      </c>
      <c r="S58" s="1" t="str">
        <f t="shared" ca="1" si="17"/>
        <v>SI</v>
      </c>
      <c r="T58" s="1" t="str">
        <f t="shared" ca="1" si="18"/>
        <v>Merida</v>
      </c>
      <c r="U58" s="1" t="str">
        <f t="shared" ca="1" si="19"/>
        <v>SI</v>
      </c>
      <c r="V58" s="1">
        <f t="shared" ca="1" si="20"/>
        <v>126</v>
      </c>
      <c r="W58" s="1" t="str">
        <f t="shared" ca="1" si="21"/>
        <v>NO</v>
      </c>
      <c r="X58" s="1" t="str">
        <f t="shared" ca="1" si="22"/>
        <v>OTRO</v>
      </c>
      <c r="Y58" s="1">
        <f t="shared" ca="1" si="23"/>
        <v>1012788274</v>
      </c>
      <c r="Z58" s="1" t="str">
        <f t="shared" ca="1" si="24"/>
        <v>NO</v>
      </c>
      <c r="AA58" s="1" t="str">
        <f t="shared" ca="1" si="25"/>
        <v>Compras</v>
      </c>
    </row>
    <row r="59" spans="1:27" x14ac:dyDescent="0.45">
      <c r="A59" s="1">
        <f t="shared" ca="1" si="0"/>
        <v>1257</v>
      </c>
      <c r="B59" s="1" t="str">
        <f t="shared" ca="1" si="1"/>
        <v>Patricia</v>
      </c>
      <c r="C59" s="1" t="str">
        <f t="shared" ca="1" si="2"/>
        <v>CABRERA</v>
      </c>
      <c r="D59" s="1" t="str">
        <f t="shared" ca="1" si="2"/>
        <v>SAEZ</v>
      </c>
      <c r="E59" s="11">
        <f t="shared" ca="1" si="3"/>
        <v>34999</v>
      </c>
      <c r="F59" s="1" t="str">
        <f t="shared" ca="1" si="4"/>
        <v>M</v>
      </c>
      <c r="G59" s="1" t="str">
        <f t="shared" ca="1" si="5"/>
        <v>PaCASA27101995</v>
      </c>
      <c r="H59" s="12" t="str">
        <f t="shared" ca="1" si="6"/>
        <v>PCABRERA27@hotmail.com</v>
      </c>
      <c r="I59" s="12" t="str">
        <f t="shared" ca="1" si="7"/>
        <v>PCABRERA27@itam.com.mx</v>
      </c>
      <c r="J59" s="12" t="str">
        <f t="shared" ca="1" si="8"/>
        <v>Economia</v>
      </c>
      <c r="K59" s="1">
        <f t="shared" ca="1" si="9"/>
        <v>2011</v>
      </c>
      <c r="L59" s="1">
        <f t="shared" ca="1" si="10"/>
        <v>14</v>
      </c>
      <c r="M59" s="1">
        <f t="shared" ca="1" si="11"/>
        <v>6.2</v>
      </c>
      <c r="N59" s="1">
        <f t="shared" ca="1" si="12"/>
        <v>48</v>
      </c>
      <c r="O59" s="1">
        <f t="shared" ca="1" si="13"/>
        <v>30</v>
      </c>
      <c r="P59" s="1">
        <f t="shared" ca="1" si="14"/>
        <v>18</v>
      </c>
      <c r="Q59" s="1" t="str">
        <f t="shared" ca="1" si="15"/>
        <v>SI</v>
      </c>
      <c r="R59" s="1">
        <f t="shared" ca="1" si="16"/>
        <v>0.6</v>
      </c>
      <c r="S59" s="1" t="str">
        <f t="shared" ca="1" si="17"/>
        <v>SI</v>
      </c>
      <c r="T59" s="1" t="str">
        <f t="shared" ca="1" si="18"/>
        <v>CDMX</v>
      </c>
      <c r="U59" s="1" t="str">
        <f t="shared" ca="1" si="19"/>
        <v>NO</v>
      </c>
      <c r="V59" s="1">
        <f t="shared" ca="1" si="20"/>
        <v>97</v>
      </c>
      <c r="W59" s="1" t="str">
        <f t="shared" ca="1" si="21"/>
        <v>NO</v>
      </c>
      <c r="X59" s="1" t="str">
        <f t="shared" ca="1" si="22"/>
        <v>ITAM</v>
      </c>
      <c r="Y59" s="1">
        <f t="shared" ca="1" si="23"/>
        <v>1012540217</v>
      </c>
      <c r="Z59" s="1" t="str">
        <f t="shared" ca="1" si="24"/>
        <v>SI</v>
      </c>
      <c r="AA59" s="1" t="str">
        <f t="shared" ca="1" si="25"/>
        <v>Leer</v>
      </c>
    </row>
    <row r="60" spans="1:27" x14ac:dyDescent="0.45">
      <c r="A60" s="1">
        <f t="shared" ca="1" si="0"/>
        <v>1874</v>
      </c>
      <c r="B60" s="1" t="str">
        <f t="shared" ca="1" si="1"/>
        <v>Elizabeth</v>
      </c>
      <c r="C60" s="1" t="str">
        <f t="shared" ca="1" si="2"/>
        <v>VICENTE</v>
      </c>
      <c r="D60" s="1" t="str">
        <f t="shared" ca="1" si="2"/>
        <v>ARIAS</v>
      </c>
      <c r="E60" s="11">
        <f t="shared" ca="1" si="3"/>
        <v>34964</v>
      </c>
      <c r="F60" s="1" t="str">
        <f t="shared" ca="1" si="4"/>
        <v>M</v>
      </c>
      <c r="G60" s="1" t="str">
        <f t="shared" ca="1" si="5"/>
        <v>ElVIAR22091995</v>
      </c>
      <c r="H60" s="12" t="str">
        <f t="shared" ca="1" si="6"/>
        <v>EVICENTE22@hotmail.com</v>
      </c>
      <c r="I60" s="12" t="str">
        <f t="shared" ca="1" si="7"/>
        <v>EVICENTE22@itam.com.mx</v>
      </c>
      <c r="J60" s="12" t="str">
        <f t="shared" ca="1" si="8"/>
        <v>Computacion</v>
      </c>
      <c r="K60" s="1">
        <f t="shared" ca="1" si="9"/>
        <v>2013</v>
      </c>
      <c r="L60" s="1">
        <f t="shared" ca="1" si="10"/>
        <v>10</v>
      </c>
      <c r="M60" s="1">
        <f t="shared" ca="1" si="11"/>
        <v>6.2</v>
      </c>
      <c r="N60" s="1">
        <f t="shared" ca="1" si="12"/>
        <v>37</v>
      </c>
      <c r="O60" s="1">
        <f t="shared" ca="1" si="13"/>
        <v>34</v>
      </c>
      <c r="P60" s="1">
        <f t="shared" ca="1" si="14"/>
        <v>3</v>
      </c>
      <c r="Q60" s="1" t="str">
        <f t="shared" ca="1" si="15"/>
        <v>SI</v>
      </c>
      <c r="R60" s="1">
        <f t="shared" ca="1" si="16"/>
        <v>0.8</v>
      </c>
      <c r="S60" s="1" t="str">
        <f t="shared" ca="1" si="17"/>
        <v>SI</v>
      </c>
      <c r="T60" s="1" t="str">
        <f t="shared" ca="1" si="18"/>
        <v>Puebla</v>
      </c>
      <c r="U60" s="1" t="str">
        <f t="shared" ca="1" si="19"/>
        <v>SI</v>
      </c>
      <c r="V60" s="1">
        <f t="shared" ca="1" si="20"/>
        <v>8</v>
      </c>
      <c r="W60" s="1" t="str">
        <f t="shared" ca="1" si="21"/>
        <v>SI</v>
      </c>
      <c r="X60" s="1" t="str">
        <f t="shared" ca="1" si="22"/>
        <v>ITAM</v>
      </c>
      <c r="Y60" s="1">
        <f t="shared" ca="1" si="23"/>
        <v>1012992380</v>
      </c>
      <c r="Z60" s="1" t="str">
        <f t="shared" ca="1" si="24"/>
        <v>SI</v>
      </c>
      <c r="AA60" s="1" t="str">
        <f t="shared" ca="1" si="25"/>
        <v>Comer</v>
      </c>
    </row>
    <row r="61" spans="1:27" x14ac:dyDescent="0.45">
      <c r="A61" s="1">
        <f t="shared" ca="1" si="0"/>
        <v>1398</v>
      </c>
      <c r="B61" s="1" t="str">
        <f t="shared" ca="1" si="1"/>
        <v>Alice</v>
      </c>
      <c r="C61" s="1" t="str">
        <f t="shared" ca="1" si="2"/>
        <v>NIETO</v>
      </c>
      <c r="D61" s="1" t="str">
        <f t="shared" ca="1" si="2"/>
        <v>FUENTES</v>
      </c>
      <c r="E61" s="11">
        <f t="shared" ca="1" si="3"/>
        <v>34574</v>
      </c>
      <c r="F61" s="1" t="str">
        <f t="shared" ca="1" si="4"/>
        <v>M</v>
      </c>
      <c r="G61" s="1" t="str">
        <f t="shared" ca="1" si="5"/>
        <v>AlNIFU28081994</v>
      </c>
      <c r="H61" s="12" t="str">
        <f t="shared" ca="1" si="6"/>
        <v>ANIETO28@gmail.com</v>
      </c>
      <c r="I61" s="12" t="str">
        <f t="shared" ca="1" si="7"/>
        <v>ANIETO28@itam.com.mx</v>
      </c>
      <c r="J61" s="12" t="str">
        <f t="shared" ca="1" si="8"/>
        <v>Computacion</v>
      </c>
      <c r="K61" s="1">
        <f t="shared" ca="1" si="9"/>
        <v>2013</v>
      </c>
      <c r="L61" s="1">
        <f t="shared" ca="1" si="10"/>
        <v>10</v>
      </c>
      <c r="M61" s="1">
        <f t="shared" ca="1" si="11"/>
        <v>9.1999999999999993</v>
      </c>
      <c r="N61" s="1">
        <f t="shared" ca="1" si="12"/>
        <v>43</v>
      </c>
      <c r="O61" s="1">
        <f t="shared" ca="1" si="13"/>
        <v>34</v>
      </c>
      <c r="P61" s="1">
        <f t="shared" ca="1" si="14"/>
        <v>9</v>
      </c>
      <c r="Q61" s="1" t="str">
        <f t="shared" ca="1" si="15"/>
        <v>SI</v>
      </c>
      <c r="R61" s="1">
        <f t="shared" ca="1" si="16"/>
        <v>0.5</v>
      </c>
      <c r="S61" s="1" t="str">
        <f t="shared" ca="1" si="17"/>
        <v>SI</v>
      </c>
      <c r="T61" s="1" t="str">
        <f t="shared" ca="1" si="18"/>
        <v>Puebla</v>
      </c>
      <c r="U61" s="1" t="str">
        <f t="shared" ca="1" si="19"/>
        <v>SI</v>
      </c>
      <c r="V61" s="1">
        <f t="shared" ca="1" si="20"/>
        <v>152</v>
      </c>
      <c r="W61" s="1" t="str">
        <f t="shared" ca="1" si="21"/>
        <v>SI</v>
      </c>
      <c r="X61" s="1" t="str">
        <f t="shared" ca="1" si="22"/>
        <v>ITAM</v>
      </c>
      <c r="Y61" s="1">
        <f t="shared" ca="1" si="23"/>
        <v>1012354866</v>
      </c>
      <c r="Z61" s="1" t="str">
        <f t="shared" ca="1" si="24"/>
        <v>NO</v>
      </c>
      <c r="AA61" s="1" t="str">
        <f t="shared" ca="1" si="25"/>
        <v>Cocinar</v>
      </c>
    </row>
    <row r="62" spans="1:27" x14ac:dyDescent="0.45">
      <c r="A62" s="1">
        <f t="shared" ca="1" si="0"/>
        <v>1694</v>
      </c>
      <c r="B62" s="1" t="str">
        <f t="shared" ca="1" si="1"/>
        <v>David</v>
      </c>
      <c r="C62" s="1" t="str">
        <f t="shared" ca="1" si="2"/>
        <v>CABRERA</v>
      </c>
      <c r="D62" s="1" t="str">
        <f t="shared" ca="1" si="2"/>
        <v>HERRERO</v>
      </c>
      <c r="E62" s="11">
        <f t="shared" ca="1" si="3"/>
        <v>34537</v>
      </c>
      <c r="F62" s="1" t="str">
        <f t="shared" ca="1" si="4"/>
        <v>H</v>
      </c>
      <c r="G62" s="1" t="str">
        <f t="shared" ca="1" si="5"/>
        <v>DaCAHE22071994</v>
      </c>
      <c r="H62" s="12" t="str">
        <f t="shared" ca="1" si="6"/>
        <v>DCABRERA22@live.mx</v>
      </c>
      <c r="I62" s="12" t="str">
        <f t="shared" ca="1" si="7"/>
        <v>DCABRERA22@itam.com.mx</v>
      </c>
      <c r="J62" s="12" t="str">
        <f t="shared" ca="1" si="8"/>
        <v>Contabilidad</v>
      </c>
      <c r="K62" s="1">
        <f t="shared" ca="1" si="9"/>
        <v>2011</v>
      </c>
      <c r="L62" s="1">
        <f t="shared" ca="1" si="10"/>
        <v>14</v>
      </c>
      <c r="M62" s="1">
        <f t="shared" ca="1" si="11"/>
        <v>6.6</v>
      </c>
      <c r="N62" s="1">
        <f t="shared" ca="1" si="12"/>
        <v>48</v>
      </c>
      <c r="O62" s="1">
        <f t="shared" ca="1" si="13"/>
        <v>35</v>
      </c>
      <c r="P62" s="1">
        <f t="shared" ca="1" si="14"/>
        <v>13</v>
      </c>
      <c r="Q62" s="1" t="str">
        <f t="shared" ca="1" si="15"/>
        <v>SI</v>
      </c>
      <c r="R62" s="1">
        <f t="shared" ca="1" si="16"/>
        <v>0.2</v>
      </c>
      <c r="S62" s="1" t="str">
        <f t="shared" ca="1" si="17"/>
        <v>NO</v>
      </c>
      <c r="T62" s="1" t="str">
        <f t="shared" ca="1" si="18"/>
        <v>Guadalajara</v>
      </c>
      <c r="U62" s="1" t="str">
        <f t="shared" ca="1" si="19"/>
        <v>SI</v>
      </c>
      <c r="V62" s="1">
        <f t="shared" ca="1" si="20"/>
        <v>107</v>
      </c>
      <c r="W62" s="1" t="str">
        <f t="shared" ca="1" si="21"/>
        <v>SI</v>
      </c>
      <c r="X62" s="1" t="str">
        <f t="shared" ca="1" si="22"/>
        <v>ITAM</v>
      </c>
      <c r="Y62" s="1">
        <f t="shared" ca="1" si="23"/>
        <v>1012570143</v>
      </c>
      <c r="Z62" s="1" t="str">
        <f t="shared" ca="1" si="24"/>
        <v>SI</v>
      </c>
      <c r="AA62" s="1" t="str">
        <f t="shared" ca="1" si="25"/>
        <v>Golf</v>
      </c>
    </row>
    <row r="63" spans="1:27" x14ac:dyDescent="0.45">
      <c r="A63" s="1">
        <f t="shared" ca="1" si="0"/>
        <v>1077</v>
      </c>
      <c r="B63" s="1" t="str">
        <f t="shared" ca="1" si="1"/>
        <v>Thomas</v>
      </c>
      <c r="C63" s="1" t="str">
        <f t="shared" ca="1" si="2"/>
        <v>SOTO</v>
      </c>
      <c r="D63" s="1" t="str">
        <f t="shared" ca="1" si="2"/>
        <v>FERRER</v>
      </c>
      <c r="E63" s="11">
        <f t="shared" ca="1" si="3"/>
        <v>34689</v>
      </c>
      <c r="F63" s="1" t="str">
        <f t="shared" ca="1" si="4"/>
        <v>H</v>
      </c>
      <c r="G63" s="1" t="str">
        <f t="shared" ca="1" si="5"/>
        <v>ThSOFE21121994</v>
      </c>
      <c r="H63" s="12" t="str">
        <f t="shared" ca="1" si="6"/>
        <v>TSOTO21@yahoo.com</v>
      </c>
      <c r="I63" s="12" t="str">
        <f t="shared" ca="1" si="7"/>
        <v>TSOTO21@itam.com.mx</v>
      </c>
      <c r="J63" s="12" t="str">
        <f t="shared" ca="1" si="8"/>
        <v>Contabilidad</v>
      </c>
      <c r="K63" s="1">
        <f t="shared" ca="1" si="9"/>
        <v>2012</v>
      </c>
      <c r="L63" s="1">
        <f t="shared" ca="1" si="10"/>
        <v>12</v>
      </c>
      <c r="M63" s="1">
        <f t="shared" ca="1" si="11"/>
        <v>6.6</v>
      </c>
      <c r="N63" s="1">
        <f t="shared" ca="1" si="12"/>
        <v>48</v>
      </c>
      <c r="O63" s="1">
        <f t="shared" ca="1" si="13"/>
        <v>35</v>
      </c>
      <c r="P63" s="1">
        <f t="shared" ca="1" si="14"/>
        <v>13</v>
      </c>
      <c r="Q63" s="1" t="str">
        <f t="shared" ca="1" si="15"/>
        <v>SI</v>
      </c>
      <c r="R63" s="1">
        <f t="shared" ca="1" si="16"/>
        <v>0.6</v>
      </c>
      <c r="S63" s="1" t="str">
        <f t="shared" ca="1" si="17"/>
        <v>SI</v>
      </c>
      <c r="T63" s="1" t="str">
        <f t="shared" ca="1" si="18"/>
        <v>CDMX</v>
      </c>
      <c r="U63" s="1" t="str">
        <f t="shared" ca="1" si="19"/>
        <v>NO</v>
      </c>
      <c r="V63" s="1">
        <f t="shared" ca="1" si="20"/>
        <v>92</v>
      </c>
      <c r="W63" s="1" t="str">
        <f t="shared" ca="1" si="21"/>
        <v>NO</v>
      </c>
      <c r="X63" s="1" t="str">
        <f t="shared" ca="1" si="22"/>
        <v>OTRO</v>
      </c>
      <c r="Y63" s="1">
        <f t="shared" ca="1" si="23"/>
        <v>1012082816</v>
      </c>
      <c r="Z63" s="1" t="str">
        <f t="shared" ca="1" si="24"/>
        <v>SI</v>
      </c>
      <c r="AA63" s="1" t="str">
        <f t="shared" ca="1" si="25"/>
        <v>Caza</v>
      </c>
    </row>
    <row r="64" spans="1:27" x14ac:dyDescent="0.45">
      <c r="A64" s="1">
        <f t="shared" ca="1" si="0"/>
        <v>1975</v>
      </c>
      <c r="B64" s="1" t="str">
        <f t="shared" ca="1" si="1"/>
        <v>Jessica</v>
      </c>
      <c r="C64" s="1" t="str">
        <f t="shared" ca="1" si="2"/>
        <v>VARGAS</v>
      </c>
      <c r="D64" s="1" t="str">
        <f t="shared" ca="1" si="2"/>
        <v>VEGA</v>
      </c>
      <c r="E64" s="11">
        <f t="shared" ca="1" si="3"/>
        <v>34346</v>
      </c>
      <c r="F64" s="1" t="str">
        <f t="shared" ca="1" si="4"/>
        <v>M</v>
      </c>
      <c r="G64" s="1" t="str">
        <f t="shared" ca="1" si="5"/>
        <v>JeVAVE12011994</v>
      </c>
      <c r="H64" s="12" t="str">
        <f t="shared" ca="1" si="6"/>
        <v>JVARGAS12@hotmail.com</v>
      </c>
      <c r="I64" s="12" t="str">
        <f t="shared" ca="1" si="7"/>
        <v>JVARGAS12@itam.com.mx</v>
      </c>
      <c r="J64" s="12" t="str">
        <f t="shared" ca="1" si="8"/>
        <v>Administracion</v>
      </c>
      <c r="K64" s="1">
        <f t="shared" ca="1" si="9"/>
        <v>2012</v>
      </c>
      <c r="L64" s="1">
        <f t="shared" ca="1" si="10"/>
        <v>12</v>
      </c>
      <c r="M64" s="1">
        <f t="shared" ca="1" si="11"/>
        <v>8.1</v>
      </c>
      <c r="N64" s="1">
        <f t="shared" ca="1" si="12"/>
        <v>47</v>
      </c>
      <c r="O64" s="1">
        <f t="shared" ca="1" si="13"/>
        <v>30</v>
      </c>
      <c r="P64" s="1">
        <f t="shared" ca="1" si="14"/>
        <v>17</v>
      </c>
      <c r="Q64" s="1" t="str">
        <f t="shared" ca="1" si="15"/>
        <v>SI</v>
      </c>
      <c r="R64" s="1">
        <f t="shared" ca="1" si="16"/>
        <v>0.4</v>
      </c>
      <c r="S64" s="1" t="str">
        <f t="shared" ca="1" si="17"/>
        <v>SI</v>
      </c>
      <c r="T64" s="1" t="str">
        <f t="shared" ca="1" si="18"/>
        <v>Cancun</v>
      </c>
      <c r="U64" s="1" t="str">
        <f t="shared" ca="1" si="19"/>
        <v>SI</v>
      </c>
      <c r="V64" s="1">
        <f t="shared" ca="1" si="20"/>
        <v>110</v>
      </c>
      <c r="W64" s="1" t="str">
        <f t="shared" ca="1" si="21"/>
        <v>SI</v>
      </c>
      <c r="X64" s="1" t="str">
        <f t="shared" ca="1" si="22"/>
        <v>OTRO</v>
      </c>
      <c r="Y64" s="1">
        <f t="shared" ca="1" si="23"/>
        <v>1012342083</v>
      </c>
      <c r="Z64" s="1" t="str">
        <f t="shared" ca="1" si="24"/>
        <v>SI</v>
      </c>
      <c r="AA64" s="1" t="str">
        <f t="shared" ca="1" si="25"/>
        <v>Fiesta</v>
      </c>
    </row>
    <row r="65" spans="1:27" x14ac:dyDescent="0.45">
      <c r="A65" s="1">
        <f t="shared" ca="1" si="0"/>
        <v>1959</v>
      </c>
      <c r="B65" s="1" t="str">
        <f t="shared" ca="1" si="1"/>
        <v>Bernard</v>
      </c>
      <c r="C65" s="1" t="str">
        <f t="shared" ca="1" si="2"/>
        <v>VELASCO</v>
      </c>
      <c r="D65" s="1" t="str">
        <f t="shared" ca="1" si="2"/>
        <v>ARIAS</v>
      </c>
      <c r="E65" s="11">
        <f t="shared" ca="1" si="3"/>
        <v>34893</v>
      </c>
      <c r="F65" s="1" t="str">
        <f t="shared" ca="1" si="4"/>
        <v>H</v>
      </c>
      <c r="G65" s="1" t="str">
        <f t="shared" ca="1" si="5"/>
        <v>BeVEAR13071995</v>
      </c>
      <c r="H65" s="12" t="str">
        <f t="shared" ca="1" si="6"/>
        <v>BVELASCO13@yahoo.mx</v>
      </c>
      <c r="I65" s="12" t="str">
        <f t="shared" ca="1" si="7"/>
        <v>BVELASCO13@itam.com.mx</v>
      </c>
      <c r="J65" s="12" t="str">
        <f t="shared" ca="1" si="8"/>
        <v>Telematica</v>
      </c>
      <c r="K65" s="1">
        <f t="shared" ca="1" si="9"/>
        <v>2013</v>
      </c>
      <c r="L65" s="1">
        <f t="shared" ca="1" si="10"/>
        <v>10</v>
      </c>
      <c r="M65" s="1">
        <f t="shared" ca="1" si="11"/>
        <v>9.6999999999999993</v>
      </c>
      <c r="N65" s="1">
        <f t="shared" ca="1" si="12"/>
        <v>44</v>
      </c>
      <c r="O65" s="1">
        <f t="shared" ca="1" si="13"/>
        <v>37</v>
      </c>
      <c r="P65" s="1">
        <f t="shared" ca="1" si="14"/>
        <v>7</v>
      </c>
      <c r="Q65" s="1" t="str">
        <f t="shared" ca="1" si="15"/>
        <v>SI</v>
      </c>
      <c r="R65" s="1">
        <f t="shared" ca="1" si="16"/>
        <v>0.2</v>
      </c>
      <c r="S65" s="1" t="str">
        <f t="shared" ca="1" si="17"/>
        <v>NO</v>
      </c>
      <c r="T65" s="1" t="str">
        <f t="shared" ca="1" si="18"/>
        <v>Leon</v>
      </c>
      <c r="U65" s="1" t="str">
        <f t="shared" ca="1" si="19"/>
        <v>SI</v>
      </c>
      <c r="V65" s="1">
        <f t="shared" ca="1" si="20"/>
        <v>173</v>
      </c>
      <c r="W65" s="1" t="str">
        <f t="shared" ca="1" si="21"/>
        <v>SI</v>
      </c>
      <c r="X65" s="1" t="str">
        <f t="shared" ca="1" si="22"/>
        <v>ITAM</v>
      </c>
      <c r="Y65" s="1">
        <f t="shared" ca="1" si="23"/>
        <v>1012585573</v>
      </c>
      <c r="Z65" s="1" t="str">
        <f t="shared" ca="1" si="24"/>
        <v>SI</v>
      </c>
      <c r="AA65" s="1" t="str">
        <f t="shared" ca="1" si="25"/>
        <v>Nadar</v>
      </c>
    </row>
    <row r="66" spans="1:27" x14ac:dyDescent="0.45">
      <c r="A66" s="1">
        <f t="shared" ca="1" si="0"/>
        <v>1068</v>
      </c>
      <c r="B66" s="1" t="str">
        <f t="shared" ca="1" si="1"/>
        <v>Diane</v>
      </c>
      <c r="C66" s="1" t="str">
        <f t="shared" ca="1" si="2"/>
        <v>VARGAS</v>
      </c>
      <c r="D66" s="1" t="str">
        <f t="shared" ca="1" si="2"/>
        <v>MORA</v>
      </c>
      <c r="E66" s="11">
        <f t="shared" ca="1" si="3"/>
        <v>34053</v>
      </c>
      <c r="F66" s="1" t="str">
        <f t="shared" ca="1" si="4"/>
        <v>M</v>
      </c>
      <c r="G66" s="1" t="str">
        <f t="shared" ca="1" si="5"/>
        <v>DiVAMO25031993</v>
      </c>
      <c r="H66" s="12" t="str">
        <f t="shared" ca="1" si="6"/>
        <v>DVARGAS25@yahoo.mx</v>
      </c>
      <c r="I66" s="12" t="str">
        <f t="shared" ca="1" si="7"/>
        <v>DVARGAS25@itam.com.mx</v>
      </c>
      <c r="J66" s="12" t="str">
        <f t="shared" ca="1" si="8"/>
        <v>Administracion</v>
      </c>
      <c r="K66" s="1">
        <f t="shared" ca="1" si="9"/>
        <v>2013</v>
      </c>
      <c r="L66" s="1">
        <f t="shared" ca="1" si="10"/>
        <v>10</v>
      </c>
      <c r="M66" s="1">
        <f t="shared" ca="1" si="11"/>
        <v>7.7</v>
      </c>
      <c r="N66" s="1">
        <f t="shared" ca="1" si="12"/>
        <v>44</v>
      </c>
      <c r="O66" s="1">
        <f t="shared" ca="1" si="13"/>
        <v>37</v>
      </c>
      <c r="P66" s="1">
        <f t="shared" ca="1" si="14"/>
        <v>7</v>
      </c>
      <c r="Q66" s="1" t="str">
        <f t="shared" ca="1" si="15"/>
        <v>SI</v>
      </c>
      <c r="R66" s="1">
        <f t="shared" ca="1" si="16"/>
        <v>0.1</v>
      </c>
      <c r="S66" s="1" t="str">
        <f t="shared" ca="1" si="17"/>
        <v>SI</v>
      </c>
      <c r="T66" s="1" t="str">
        <f t="shared" ca="1" si="18"/>
        <v>Guadalajara</v>
      </c>
      <c r="U66" s="1" t="str">
        <f t="shared" ca="1" si="19"/>
        <v>SI</v>
      </c>
      <c r="V66" s="1">
        <f t="shared" ca="1" si="20"/>
        <v>3</v>
      </c>
      <c r="W66" s="1" t="str">
        <f t="shared" ca="1" si="21"/>
        <v>SI</v>
      </c>
      <c r="X66" s="1" t="str">
        <f t="shared" ca="1" si="22"/>
        <v>ITAM</v>
      </c>
      <c r="Y66" s="1">
        <f t="shared" ca="1" si="23"/>
        <v>1012775726</v>
      </c>
      <c r="Z66" s="1" t="str">
        <f t="shared" ca="1" si="24"/>
        <v>NO</v>
      </c>
      <c r="AA66" s="1" t="str">
        <f t="shared" ca="1" si="25"/>
        <v>Viajes</v>
      </c>
    </row>
    <row r="67" spans="1:27" x14ac:dyDescent="0.45">
      <c r="A67" s="1">
        <f t="shared" ca="1" si="0"/>
        <v>1053</v>
      </c>
      <c r="B67" s="1" t="str">
        <f t="shared" ca="1" si="1"/>
        <v>Charles</v>
      </c>
      <c r="C67" s="1" t="str">
        <f t="shared" ca="1" si="2"/>
        <v>MORA</v>
      </c>
      <c r="D67" s="1" t="str">
        <f t="shared" ca="1" si="2"/>
        <v>PARRA</v>
      </c>
      <c r="E67" s="11">
        <f t="shared" ca="1" si="3"/>
        <v>34803</v>
      </c>
      <c r="F67" s="1" t="str">
        <f t="shared" ca="1" si="4"/>
        <v>H</v>
      </c>
      <c r="G67" s="1" t="str">
        <f t="shared" ca="1" si="5"/>
        <v>ChMOPA14041995</v>
      </c>
      <c r="H67" s="12" t="str">
        <f t="shared" ca="1" si="6"/>
        <v>CMORA14@hotmail.com</v>
      </c>
      <c r="I67" s="12" t="str">
        <f t="shared" ca="1" si="7"/>
        <v>CMORA14@itam.com.mx</v>
      </c>
      <c r="J67" s="12" t="str">
        <f t="shared" ca="1" si="8"/>
        <v>Telematica</v>
      </c>
      <c r="K67" s="1">
        <f t="shared" ca="1" si="9"/>
        <v>2011</v>
      </c>
      <c r="L67" s="1">
        <f t="shared" ca="1" si="10"/>
        <v>14</v>
      </c>
      <c r="M67" s="1">
        <f t="shared" ca="1" si="11"/>
        <v>8.6999999999999993</v>
      </c>
      <c r="N67" s="1">
        <f t="shared" ca="1" si="12"/>
        <v>48</v>
      </c>
      <c r="O67" s="1">
        <f t="shared" ca="1" si="13"/>
        <v>40</v>
      </c>
      <c r="P67" s="1">
        <f t="shared" ca="1" si="14"/>
        <v>8</v>
      </c>
      <c r="Q67" s="1" t="str">
        <f t="shared" ca="1" si="15"/>
        <v>SI</v>
      </c>
      <c r="R67" s="1">
        <f t="shared" ca="1" si="16"/>
        <v>0.9</v>
      </c>
      <c r="S67" s="1" t="str">
        <f t="shared" ca="1" si="17"/>
        <v>NO</v>
      </c>
      <c r="T67" s="1" t="str">
        <f t="shared" ca="1" si="18"/>
        <v>Merida</v>
      </c>
      <c r="U67" s="1" t="str">
        <f t="shared" ca="1" si="19"/>
        <v>SI</v>
      </c>
      <c r="V67" s="1">
        <f t="shared" ca="1" si="20"/>
        <v>9</v>
      </c>
      <c r="W67" s="1" t="str">
        <f t="shared" ca="1" si="21"/>
        <v>NO</v>
      </c>
      <c r="X67" s="1" t="str">
        <f t="shared" ca="1" si="22"/>
        <v>OTRO</v>
      </c>
      <c r="Y67" s="1">
        <f t="shared" ca="1" si="23"/>
        <v>1012705331</v>
      </c>
      <c r="Z67" s="1" t="str">
        <f t="shared" ca="1" si="24"/>
        <v>NO</v>
      </c>
      <c r="AA67" s="1" t="str">
        <f t="shared" ca="1" si="25"/>
        <v>Viajes</v>
      </c>
    </row>
    <row r="68" spans="1:27" x14ac:dyDescent="0.45">
      <c r="A68" s="1">
        <f t="shared" ca="1" si="0"/>
        <v>1509</v>
      </c>
      <c r="B68" s="1" t="str">
        <f t="shared" ca="1" si="1"/>
        <v>Christine</v>
      </c>
      <c r="C68" s="1" t="str">
        <f t="shared" ca="1" si="2"/>
        <v>SANTANA</v>
      </c>
      <c r="D68" s="1" t="str">
        <f t="shared" ca="1" si="2"/>
        <v>GIMENEZ</v>
      </c>
      <c r="E68" s="11">
        <f t="shared" ca="1" si="3"/>
        <v>34373</v>
      </c>
      <c r="F68" s="1" t="str">
        <f t="shared" ca="1" si="4"/>
        <v>M</v>
      </c>
      <c r="G68" s="1" t="str">
        <f t="shared" ca="1" si="5"/>
        <v>ChSAGI08021994</v>
      </c>
      <c r="H68" s="12" t="str">
        <f t="shared" ca="1" si="6"/>
        <v>CSANTANA8@gmail.com</v>
      </c>
      <c r="I68" s="12" t="str">
        <f t="shared" ca="1" si="7"/>
        <v>CSANTANA8@itam.com.mx</v>
      </c>
      <c r="J68" s="12" t="str">
        <f t="shared" ca="1" si="8"/>
        <v>Administracion</v>
      </c>
      <c r="K68" s="1">
        <f t="shared" ca="1" si="9"/>
        <v>2012</v>
      </c>
      <c r="L68" s="1">
        <f t="shared" ca="1" si="10"/>
        <v>12</v>
      </c>
      <c r="M68" s="1">
        <f t="shared" ca="1" si="11"/>
        <v>8.5</v>
      </c>
      <c r="N68" s="1">
        <f t="shared" ca="1" si="12"/>
        <v>54</v>
      </c>
      <c r="O68" s="1">
        <f t="shared" ca="1" si="13"/>
        <v>52</v>
      </c>
      <c r="P68" s="1">
        <f t="shared" ca="1" si="14"/>
        <v>2</v>
      </c>
      <c r="Q68" s="1" t="str">
        <f t="shared" ca="1" si="15"/>
        <v>SI</v>
      </c>
      <c r="R68" s="1">
        <f t="shared" ca="1" si="16"/>
        <v>0.5</v>
      </c>
      <c r="S68" s="1" t="str">
        <f t="shared" ca="1" si="17"/>
        <v>NO</v>
      </c>
      <c r="T68" s="1" t="str">
        <f t="shared" ca="1" si="18"/>
        <v>Toluca</v>
      </c>
      <c r="U68" s="1" t="str">
        <f t="shared" ca="1" si="19"/>
        <v>SI</v>
      </c>
      <c r="V68" s="1">
        <f t="shared" ca="1" si="20"/>
        <v>127</v>
      </c>
      <c r="W68" s="1" t="str">
        <f t="shared" ca="1" si="21"/>
        <v>NO</v>
      </c>
      <c r="X68" s="1" t="str">
        <f t="shared" ca="1" si="22"/>
        <v>ITAM</v>
      </c>
      <c r="Y68" s="1">
        <f t="shared" ca="1" si="23"/>
        <v>1012986439</v>
      </c>
      <c r="Z68" s="1" t="str">
        <f t="shared" ca="1" si="24"/>
        <v>NO</v>
      </c>
      <c r="AA68" s="1" t="str">
        <f t="shared" ca="1" si="25"/>
        <v>Fiesta</v>
      </c>
    </row>
    <row r="69" spans="1:27" x14ac:dyDescent="0.45">
      <c r="A69" s="1">
        <f t="shared" ca="1" si="0"/>
        <v>1834</v>
      </c>
      <c r="B69" s="1" t="str">
        <f t="shared" ca="1" si="1"/>
        <v>Diane</v>
      </c>
      <c r="C69" s="1" t="str">
        <f t="shared" ca="1" si="2"/>
        <v>NIETO</v>
      </c>
      <c r="D69" s="1" t="str">
        <f t="shared" ca="1" si="2"/>
        <v>CRESPO</v>
      </c>
      <c r="E69" s="11">
        <f t="shared" ca="1" si="3"/>
        <v>34751</v>
      </c>
      <c r="F69" s="1" t="str">
        <f t="shared" ca="1" si="4"/>
        <v>M</v>
      </c>
      <c r="G69" s="1" t="str">
        <f t="shared" ca="1" si="5"/>
        <v>DiNICR21021995</v>
      </c>
      <c r="H69" s="12" t="str">
        <f t="shared" ca="1" si="6"/>
        <v>DNIETO21@outlook.com</v>
      </c>
      <c r="I69" s="12" t="str">
        <f t="shared" ca="1" si="7"/>
        <v>DNIETO21@itam.com.mx</v>
      </c>
      <c r="J69" s="12" t="str">
        <f t="shared" ca="1" si="8"/>
        <v>Mecatronica</v>
      </c>
      <c r="K69" s="1">
        <f t="shared" ca="1" si="9"/>
        <v>2013</v>
      </c>
      <c r="L69" s="1">
        <f t="shared" ca="1" si="10"/>
        <v>10</v>
      </c>
      <c r="M69" s="1">
        <f t="shared" ca="1" si="11"/>
        <v>6.2</v>
      </c>
      <c r="N69" s="1">
        <f t="shared" ca="1" si="12"/>
        <v>42</v>
      </c>
      <c r="O69" s="1">
        <f t="shared" ca="1" si="13"/>
        <v>39</v>
      </c>
      <c r="P69" s="1">
        <f t="shared" ca="1" si="14"/>
        <v>3</v>
      </c>
      <c r="Q69" s="1" t="str">
        <f t="shared" ca="1" si="15"/>
        <v>SI</v>
      </c>
      <c r="R69" s="1">
        <f t="shared" ca="1" si="16"/>
        <v>0.9</v>
      </c>
      <c r="S69" s="1" t="str">
        <f t="shared" ca="1" si="17"/>
        <v>NO</v>
      </c>
      <c r="T69" s="1" t="str">
        <f t="shared" ca="1" si="18"/>
        <v>Leon</v>
      </c>
      <c r="U69" s="1" t="str">
        <f t="shared" ca="1" si="19"/>
        <v>SI</v>
      </c>
      <c r="V69" s="1">
        <f t="shared" ca="1" si="20"/>
        <v>164</v>
      </c>
      <c r="W69" s="1" t="str">
        <f t="shared" ca="1" si="21"/>
        <v>SI</v>
      </c>
      <c r="X69" s="1" t="str">
        <f t="shared" ca="1" si="22"/>
        <v>ITAM</v>
      </c>
      <c r="Y69" s="1">
        <f t="shared" ca="1" si="23"/>
        <v>1012797501</v>
      </c>
      <c r="Z69" s="1" t="str">
        <f t="shared" ca="1" si="24"/>
        <v>SI</v>
      </c>
      <c r="AA69" s="1" t="str">
        <f t="shared" ca="1" si="25"/>
        <v>Leer</v>
      </c>
    </row>
    <row r="70" spans="1:27" x14ac:dyDescent="0.45">
      <c r="A70" s="1">
        <f t="shared" ref="A70:A105" ca="1" si="26">RANDBETWEEN(1000,2000)</f>
        <v>1666</v>
      </c>
      <c r="B70" s="1" t="str">
        <f t="shared" ref="B70:B105" ca="1" si="27">INDEX($AC$7:$AD$46,RANDBETWEEN(1,39),1)</f>
        <v>Christine</v>
      </c>
      <c r="C70" s="1" t="str">
        <f t="shared" ref="C70:D105" ca="1" si="28">INDEX($AF$7:$AF$47,RANDBETWEEN(1,40),1)</f>
        <v>FLORES</v>
      </c>
      <c r="D70" s="1" t="str">
        <f t="shared" ca="1" si="28"/>
        <v>CRESPO</v>
      </c>
      <c r="E70" s="11">
        <f t="shared" ref="E70:E105" ca="1" si="29">RANDBETWEEN("01/01/1993","12/31/1995")</f>
        <v>34199</v>
      </c>
      <c r="F70" s="1" t="str">
        <f t="shared" ref="F70:F105" ca="1" si="30">VLOOKUP(B70,$AC$7:$AD$47,2,FALSE)</f>
        <v>M</v>
      </c>
      <c r="G70" s="1" t="str">
        <f t="shared" ref="G70:G105" ca="1" si="31">_xlfn.CONCAT(LEFT(B70,2),LEFT(C70,2),LEFT(D70,2),IF(DAY(E70)&lt;10,_xlfn.CONCAT(0,DAY(E70)),DAY(E70)),IF(MONTH(E70)&lt;10,_xlfn.CONCAT(0,MONTH(E70)),MONTH(E70)),YEAR(E70))</f>
        <v>ChFLCR18081993</v>
      </c>
      <c r="H70" s="12" t="str">
        <f t="shared" ref="H70:H105" ca="1" si="32">_xlfn.CONCAT(LEFT(B70,1),C70,DAY(E70),"@",INDEX($AI$6:$AI$11,RANDBETWEEN(1,6)))</f>
        <v>CFLORES18@yahoo.mx</v>
      </c>
      <c r="I70" s="12" t="str">
        <f t="shared" ref="I70:I105" ca="1" si="33">_xlfn.CONCAT(LEFT(B70,1),C70,DAY(E70),"@","itam.com.mx")</f>
        <v>CFLORES18@itam.com.mx</v>
      </c>
      <c r="J70" s="12" t="str">
        <f t="shared" ref="J70:J105" ca="1" si="34">INDEX($AL$7:$AO$18,RANDBETWEEN(1,12),1)</f>
        <v>Mecatronica</v>
      </c>
      <c r="K70" s="1">
        <f t="shared" ref="K70:K105" ca="1" si="35">YEAR(RANDBETWEEN("01/01/2011","12/31/2013"))</f>
        <v>2011</v>
      </c>
      <c r="L70" s="1">
        <f t="shared" ref="L70:L105" ca="1" si="36">(2018-K70)*2</f>
        <v>14</v>
      </c>
      <c r="M70" s="1">
        <f t="shared" ref="M70:M105" ca="1" si="37">ROUND(RAND()*(6-10)+10,1)</f>
        <v>6.8</v>
      </c>
      <c r="N70" s="1">
        <f t="shared" ref="N70:N105" ca="1" si="38">IF(RANDBETWEEN((L70*4)-6,(L70*4)+6)&gt;48,48,RANDBETWEEN((L70*4)-6,(L70*4)+6))</f>
        <v>48</v>
      </c>
      <c r="O70" s="1">
        <f t="shared" ref="O70:O105" ca="1" si="39">ROUND((RANDBETWEEN(60,100)/100)*N70,0)</f>
        <v>39</v>
      </c>
      <c r="P70" s="1">
        <f t="shared" ref="P70:P105" ca="1" si="40">N70-O70</f>
        <v>9</v>
      </c>
      <c r="Q70" s="1" t="str">
        <f t="shared" ref="Q70:Q105" ca="1" si="41">IF(R70&gt;0,"SI","NO")</f>
        <v>SI</v>
      </c>
      <c r="R70" s="1">
        <f t="shared" ref="R70:R105" ca="1" si="42">(RANDBETWEEN(1,10)*10)/100</f>
        <v>0.6</v>
      </c>
      <c r="S70" s="1" t="str">
        <f t="shared" ref="S70:S105" ca="1" si="43">CHOOSE(RANDBETWEEN(1,2),"SI","NO")</f>
        <v>SI</v>
      </c>
      <c r="T70" s="1" t="str">
        <f t="shared" ref="T70:T105" ca="1" si="44">INDEX($AQ$7:$AR$23,RANDBETWEEN(1,9),1)</f>
        <v>Cancun</v>
      </c>
      <c r="U70" s="1" t="str">
        <f t="shared" ref="U70:U105" ca="1" si="45">VLOOKUP(T70,$AQ$7:$AR$16,2,FALSE)</f>
        <v>SI</v>
      </c>
      <c r="V70" s="1">
        <f t="shared" ref="V70:V105" ca="1" si="46">RANDBETWEEN(0,180)</f>
        <v>163</v>
      </c>
      <c r="W70" s="1" t="str">
        <f t="shared" ref="W70:W105" ca="1" si="47">CHOOSE(RANDBETWEEN(1,2),"SI","NO")</f>
        <v>SI</v>
      </c>
      <c r="X70" s="1" t="str">
        <f t="shared" ref="X70:X105" ca="1" si="48">CHOOSE(RANDBETWEEN(1,2),"ITAM","OTRO")</f>
        <v>ITAM</v>
      </c>
      <c r="Y70" s="1">
        <f t="shared" ref="Y70:Y105" ca="1" si="49">RANDBETWEEN(1012000000,1012999999)</f>
        <v>1012083148</v>
      </c>
      <c r="Z70" s="1" t="str">
        <f t="shared" ref="Z70:Z105" ca="1" si="50">CHOOSE(RANDBETWEEN(1,2),"SI","NO")</f>
        <v>SI</v>
      </c>
      <c r="AA70" s="1" t="str">
        <f t="shared" ref="AA70:AA105" ca="1" si="51">INDEX($AT$6:$AT$16,RANDBETWEEN(1,10))</f>
        <v>Golf</v>
      </c>
    </row>
    <row r="71" spans="1:27" x14ac:dyDescent="0.45">
      <c r="A71" s="1">
        <f t="shared" ca="1" si="26"/>
        <v>1547</v>
      </c>
      <c r="B71" s="1" t="str">
        <f t="shared" ca="1" si="27"/>
        <v>Amanda</v>
      </c>
      <c r="C71" s="1" t="str">
        <f t="shared" ca="1" si="28"/>
        <v>VEGA</v>
      </c>
      <c r="D71" s="1" t="str">
        <f t="shared" ca="1" si="28"/>
        <v>GIMENEZ</v>
      </c>
      <c r="E71" s="11">
        <f t="shared" ca="1" si="29"/>
        <v>34954</v>
      </c>
      <c r="F71" s="1" t="str">
        <f t="shared" ca="1" si="30"/>
        <v>M</v>
      </c>
      <c r="G71" s="1" t="str">
        <f t="shared" ca="1" si="31"/>
        <v>AmVEGI12091995</v>
      </c>
      <c r="H71" s="12" t="str">
        <f t="shared" ca="1" si="32"/>
        <v>AVEGA12@hotmail.com</v>
      </c>
      <c r="I71" s="12" t="str">
        <f t="shared" ca="1" si="33"/>
        <v>AVEGA12@itam.com.mx</v>
      </c>
      <c r="J71" s="12" t="str">
        <f t="shared" ca="1" si="34"/>
        <v>Administracion</v>
      </c>
      <c r="K71" s="1">
        <f t="shared" ca="1" si="35"/>
        <v>2011</v>
      </c>
      <c r="L71" s="1">
        <f t="shared" ca="1" si="36"/>
        <v>14</v>
      </c>
      <c r="M71" s="1">
        <f t="shared" ca="1" si="37"/>
        <v>9.8000000000000007</v>
      </c>
      <c r="N71" s="1">
        <f t="shared" ca="1" si="38"/>
        <v>48</v>
      </c>
      <c r="O71" s="1">
        <f t="shared" ca="1" si="39"/>
        <v>33</v>
      </c>
      <c r="P71" s="1">
        <f t="shared" ca="1" si="40"/>
        <v>15</v>
      </c>
      <c r="Q71" s="1" t="str">
        <f t="shared" ca="1" si="41"/>
        <v>SI</v>
      </c>
      <c r="R71" s="1">
        <f t="shared" ca="1" si="42"/>
        <v>0.3</v>
      </c>
      <c r="S71" s="1" t="str">
        <f t="shared" ca="1" si="43"/>
        <v>SI</v>
      </c>
      <c r="T71" s="1" t="str">
        <f t="shared" ca="1" si="44"/>
        <v>Toluca</v>
      </c>
      <c r="U71" s="1" t="str">
        <f t="shared" ca="1" si="45"/>
        <v>SI</v>
      </c>
      <c r="V71" s="1">
        <f t="shared" ca="1" si="46"/>
        <v>116</v>
      </c>
      <c r="W71" s="1" t="str">
        <f t="shared" ca="1" si="47"/>
        <v>SI</v>
      </c>
      <c r="X71" s="1" t="str">
        <f t="shared" ca="1" si="48"/>
        <v>OTRO</v>
      </c>
      <c r="Y71" s="1">
        <f t="shared" ca="1" si="49"/>
        <v>1012211748</v>
      </c>
      <c r="Z71" s="1" t="str">
        <f t="shared" ca="1" si="50"/>
        <v>SI</v>
      </c>
      <c r="AA71" s="1" t="str">
        <f t="shared" ca="1" si="51"/>
        <v>Nadar</v>
      </c>
    </row>
    <row r="72" spans="1:27" x14ac:dyDescent="0.45">
      <c r="A72" s="1">
        <f t="shared" ca="1" si="26"/>
        <v>1369</v>
      </c>
      <c r="B72" s="1" t="str">
        <f t="shared" ca="1" si="27"/>
        <v>Karen</v>
      </c>
      <c r="C72" s="1" t="str">
        <f t="shared" ca="1" si="28"/>
        <v>AGUILAR</v>
      </c>
      <c r="D72" s="1" t="str">
        <f t="shared" ca="1" si="28"/>
        <v>PARRA</v>
      </c>
      <c r="E72" s="11">
        <f t="shared" ca="1" si="29"/>
        <v>34300</v>
      </c>
      <c r="F72" s="1" t="str">
        <f t="shared" ca="1" si="30"/>
        <v>M</v>
      </c>
      <c r="G72" s="1" t="str">
        <f t="shared" ca="1" si="31"/>
        <v>KaAGPA27111993</v>
      </c>
      <c r="H72" s="12" t="str">
        <f t="shared" ca="1" si="32"/>
        <v>KAGUILAR27@gmail.com</v>
      </c>
      <c r="I72" s="12" t="str">
        <f t="shared" ca="1" si="33"/>
        <v>KAGUILAR27@itam.com.mx</v>
      </c>
      <c r="J72" s="12" t="str">
        <f t="shared" ca="1" si="34"/>
        <v>Telematica</v>
      </c>
      <c r="K72" s="1">
        <f t="shared" ca="1" si="35"/>
        <v>2013</v>
      </c>
      <c r="L72" s="1">
        <f t="shared" ca="1" si="36"/>
        <v>10</v>
      </c>
      <c r="M72" s="1">
        <f t="shared" ca="1" si="37"/>
        <v>8.6</v>
      </c>
      <c r="N72" s="1">
        <f t="shared" ca="1" si="38"/>
        <v>39</v>
      </c>
      <c r="O72" s="1">
        <f t="shared" ca="1" si="39"/>
        <v>30</v>
      </c>
      <c r="P72" s="1">
        <f t="shared" ca="1" si="40"/>
        <v>9</v>
      </c>
      <c r="Q72" s="1" t="str">
        <f t="shared" ca="1" si="41"/>
        <v>SI</v>
      </c>
      <c r="R72" s="1">
        <f t="shared" ca="1" si="42"/>
        <v>0.4</v>
      </c>
      <c r="S72" s="1" t="str">
        <f t="shared" ca="1" si="43"/>
        <v>NO</v>
      </c>
      <c r="T72" s="1" t="str">
        <f t="shared" ca="1" si="44"/>
        <v>Leon</v>
      </c>
      <c r="U72" s="1" t="str">
        <f t="shared" ca="1" si="45"/>
        <v>SI</v>
      </c>
      <c r="V72" s="1">
        <f t="shared" ca="1" si="46"/>
        <v>7</v>
      </c>
      <c r="W72" s="1" t="str">
        <f t="shared" ca="1" si="47"/>
        <v>NO</v>
      </c>
      <c r="X72" s="1" t="str">
        <f t="shared" ca="1" si="48"/>
        <v>ITAM</v>
      </c>
      <c r="Y72" s="1">
        <f t="shared" ca="1" si="49"/>
        <v>1012786592</v>
      </c>
      <c r="Z72" s="1" t="str">
        <f t="shared" ca="1" si="50"/>
        <v>NO</v>
      </c>
      <c r="AA72" s="1" t="str">
        <f t="shared" ca="1" si="51"/>
        <v>Golf</v>
      </c>
    </row>
    <row r="73" spans="1:27" x14ac:dyDescent="0.45">
      <c r="A73" s="1">
        <f t="shared" ca="1" si="26"/>
        <v>1291</v>
      </c>
      <c r="B73" s="1" t="str">
        <f t="shared" ca="1" si="27"/>
        <v>Sharon</v>
      </c>
      <c r="C73" s="1" t="str">
        <f t="shared" ca="1" si="28"/>
        <v>VICENTE</v>
      </c>
      <c r="D73" s="1" t="str">
        <f t="shared" ca="1" si="28"/>
        <v>PASCUAL</v>
      </c>
      <c r="E73" s="11">
        <f t="shared" ca="1" si="29"/>
        <v>34277</v>
      </c>
      <c r="F73" s="1" t="str">
        <f t="shared" ca="1" si="30"/>
        <v>M</v>
      </c>
      <c r="G73" s="1" t="str">
        <f t="shared" ca="1" si="31"/>
        <v>ShVIPA04111993</v>
      </c>
      <c r="H73" s="12" t="str">
        <f t="shared" ca="1" si="32"/>
        <v>SVICENTE4@yahoo.com</v>
      </c>
      <c r="I73" s="12" t="str">
        <f t="shared" ca="1" si="33"/>
        <v>SVICENTE4@itam.com.mx</v>
      </c>
      <c r="J73" s="12" t="str">
        <f t="shared" ca="1" si="34"/>
        <v>Administracion</v>
      </c>
      <c r="K73" s="1">
        <f t="shared" ca="1" si="35"/>
        <v>2011</v>
      </c>
      <c r="L73" s="1">
        <f t="shared" ca="1" si="36"/>
        <v>14</v>
      </c>
      <c r="M73" s="1">
        <f t="shared" ca="1" si="37"/>
        <v>6.2</v>
      </c>
      <c r="N73" s="1">
        <f t="shared" ca="1" si="38"/>
        <v>48</v>
      </c>
      <c r="O73" s="1">
        <f t="shared" ca="1" si="39"/>
        <v>36</v>
      </c>
      <c r="P73" s="1">
        <f t="shared" ca="1" si="40"/>
        <v>12</v>
      </c>
      <c r="Q73" s="1" t="str">
        <f t="shared" ca="1" si="41"/>
        <v>SI</v>
      </c>
      <c r="R73" s="1">
        <f t="shared" ca="1" si="42"/>
        <v>0.4</v>
      </c>
      <c r="S73" s="1" t="str">
        <f t="shared" ca="1" si="43"/>
        <v>SI</v>
      </c>
      <c r="T73" s="1" t="str">
        <f t="shared" ca="1" si="44"/>
        <v>Merida</v>
      </c>
      <c r="U73" s="1" t="str">
        <f t="shared" ca="1" si="45"/>
        <v>SI</v>
      </c>
      <c r="V73" s="1">
        <f t="shared" ca="1" si="46"/>
        <v>32</v>
      </c>
      <c r="W73" s="1" t="str">
        <f t="shared" ca="1" si="47"/>
        <v>NO</v>
      </c>
      <c r="X73" s="1" t="str">
        <f t="shared" ca="1" si="48"/>
        <v>OTRO</v>
      </c>
      <c r="Y73" s="1">
        <f t="shared" ca="1" si="49"/>
        <v>1012239033</v>
      </c>
      <c r="Z73" s="1" t="str">
        <f t="shared" ca="1" si="50"/>
        <v>SI</v>
      </c>
      <c r="AA73" s="1" t="str">
        <f t="shared" ca="1" si="51"/>
        <v>Futbol</v>
      </c>
    </row>
    <row r="74" spans="1:27" x14ac:dyDescent="0.45">
      <c r="A74" s="1">
        <f t="shared" ca="1" si="26"/>
        <v>1117</v>
      </c>
      <c r="B74" s="1" t="str">
        <f t="shared" ca="1" si="27"/>
        <v>Victoria</v>
      </c>
      <c r="C74" s="1" t="str">
        <f t="shared" ca="1" si="28"/>
        <v>BRAVO</v>
      </c>
      <c r="D74" s="1" t="str">
        <f t="shared" ca="1" si="28"/>
        <v>PARRA</v>
      </c>
      <c r="E74" s="11">
        <f t="shared" ca="1" si="29"/>
        <v>34721</v>
      </c>
      <c r="F74" s="1" t="str">
        <f t="shared" ca="1" si="30"/>
        <v>M</v>
      </c>
      <c r="G74" s="1" t="str">
        <f t="shared" ca="1" si="31"/>
        <v>ViBRPA22011995</v>
      </c>
      <c r="H74" s="12" t="str">
        <f t="shared" ca="1" si="32"/>
        <v>VBRAVO22@hotmail.com</v>
      </c>
      <c r="I74" s="12" t="str">
        <f t="shared" ca="1" si="33"/>
        <v>VBRAVO22@itam.com.mx</v>
      </c>
      <c r="J74" s="12" t="str">
        <f t="shared" ca="1" si="34"/>
        <v>Telematica</v>
      </c>
      <c r="K74" s="1">
        <f t="shared" ca="1" si="35"/>
        <v>2012</v>
      </c>
      <c r="L74" s="1">
        <f t="shared" ca="1" si="36"/>
        <v>12</v>
      </c>
      <c r="M74" s="1">
        <f t="shared" ca="1" si="37"/>
        <v>8</v>
      </c>
      <c r="N74" s="1">
        <f t="shared" ca="1" si="38"/>
        <v>44</v>
      </c>
      <c r="O74" s="1">
        <f t="shared" ca="1" si="39"/>
        <v>33</v>
      </c>
      <c r="P74" s="1">
        <f t="shared" ca="1" si="40"/>
        <v>11</v>
      </c>
      <c r="Q74" s="1" t="str">
        <f t="shared" ca="1" si="41"/>
        <v>SI</v>
      </c>
      <c r="R74" s="1">
        <f t="shared" ca="1" si="42"/>
        <v>1</v>
      </c>
      <c r="S74" s="1" t="str">
        <f t="shared" ca="1" si="43"/>
        <v>NO</v>
      </c>
      <c r="T74" s="1" t="str">
        <f t="shared" ca="1" si="44"/>
        <v>Cancun</v>
      </c>
      <c r="U74" s="1" t="str">
        <f t="shared" ca="1" si="45"/>
        <v>SI</v>
      </c>
      <c r="V74" s="1">
        <f t="shared" ca="1" si="46"/>
        <v>4</v>
      </c>
      <c r="W74" s="1" t="str">
        <f t="shared" ca="1" si="47"/>
        <v>SI</v>
      </c>
      <c r="X74" s="1" t="str">
        <f t="shared" ca="1" si="48"/>
        <v>ITAM</v>
      </c>
      <c r="Y74" s="1">
        <f t="shared" ca="1" si="49"/>
        <v>1012572711</v>
      </c>
      <c r="Z74" s="1" t="str">
        <f t="shared" ca="1" si="50"/>
        <v>SI</v>
      </c>
      <c r="AA74" s="1" t="str">
        <f t="shared" ca="1" si="51"/>
        <v>Futbol</v>
      </c>
    </row>
    <row r="75" spans="1:27" x14ac:dyDescent="0.45">
      <c r="A75" s="1">
        <f t="shared" ca="1" si="26"/>
        <v>1886</v>
      </c>
      <c r="B75" s="1" t="str">
        <f t="shared" ca="1" si="27"/>
        <v>Rose</v>
      </c>
      <c r="C75" s="1" t="str">
        <f t="shared" ca="1" si="28"/>
        <v>SANTIAGO</v>
      </c>
      <c r="D75" s="1" t="str">
        <f t="shared" ca="1" si="28"/>
        <v>FLORES</v>
      </c>
      <c r="E75" s="11">
        <f t="shared" ca="1" si="29"/>
        <v>34179</v>
      </c>
      <c r="F75" s="1" t="str">
        <f t="shared" ca="1" si="30"/>
        <v>M</v>
      </c>
      <c r="G75" s="1" t="str">
        <f t="shared" ca="1" si="31"/>
        <v>RoSAFL29071993</v>
      </c>
      <c r="H75" s="12" t="str">
        <f t="shared" ca="1" si="32"/>
        <v>RSANTIAGO29@yahoo.com</v>
      </c>
      <c r="I75" s="12" t="str">
        <f t="shared" ca="1" si="33"/>
        <v>RSANTIAGO29@itam.com.mx</v>
      </c>
      <c r="J75" s="12" t="str">
        <f t="shared" ca="1" si="34"/>
        <v>Economia</v>
      </c>
      <c r="K75" s="1">
        <f t="shared" ca="1" si="35"/>
        <v>2013</v>
      </c>
      <c r="L75" s="1">
        <f t="shared" ca="1" si="36"/>
        <v>10</v>
      </c>
      <c r="M75" s="1">
        <f t="shared" ca="1" si="37"/>
        <v>8.6999999999999993</v>
      </c>
      <c r="N75" s="1">
        <f t="shared" ca="1" si="38"/>
        <v>46</v>
      </c>
      <c r="O75" s="1">
        <f t="shared" ca="1" si="39"/>
        <v>46</v>
      </c>
      <c r="P75" s="1">
        <f t="shared" ca="1" si="40"/>
        <v>0</v>
      </c>
      <c r="Q75" s="1" t="str">
        <f t="shared" ca="1" si="41"/>
        <v>SI</v>
      </c>
      <c r="R75" s="1">
        <f t="shared" ca="1" si="42"/>
        <v>0.1</v>
      </c>
      <c r="S75" s="1" t="str">
        <f t="shared" ca="1" si="43"/>
        <v>SI</v>
      </c>
      <c r="T75" s="1" t="str">
        <f t="shared" ca="1" si="44"/>
        <v>Acapulco</v>
      </c>
      <c r="U75" s="1" t="str">
        <f t="shared" ca="1" si="45"/>
        <v>SI</v>
      </c>
      <c r="V75" s="1">
        <f t="shared" ca="1" si="46"/>
        <v>117</v>
      </c>
      <c r="W75" s="1" t="str">
        <f t="shared" ca="1" si="47"/>
        <v>NO</v>
      </c>
      <c r="X75" s="1" t="str">
        <f t="shared" ca="1" si="48"/>
        <v>OTRO</v>
      </c>
      <c r="Y75" s="1">
        <f t="shared" ca="1" si="49"/>
        <v>1012018928</v>
      </c>
      <c r="Z75" s="1" t="str">
        <f t="shared" ca="1" si="50"/>
        <v>NO</v>
      </c>
      <c r="AA75" s="1" t="str">
        <f t="shared" ca="1" si="51"/>
        <v>Nadar</v>
      </c>
    </row>
    <row r="76" spans="1:27" x14ac:dyDescent="0.45">
      <c r="A76" s="1">
        <f t="shared" ca="1" si="26"/>
        <v>1372</v>
      </c>
      <c r="B76" s="1" t="str">
        <f t="shared" ca="1" si="27"/>
        <v>Willian</v>
      </c>
      <c r="C76" s="1" t="str">
        <f t="shared" ca="1" si="28"/>
        <v>HERRERO</v>
      </c>
      <c r="D76" s="1" t="str">
        <f t="shared" ca="1" si="28"/>
        <v>FUENTES</v>
      </c>
      <c r="E76" s="11">
        <f t="shared" ca="1" si="29"/>
        <v>34569</v>
      </c>
      <c r="F76" s="1" t="str">
        <f t="shared" ca="1" si="30"/>
        <v>H</v>
      </c>
      <c r="G76" s="1" t="str">
        <f t="shared" ca="1" si="31"/>
        <v>WiHEFU23081994</v>
      </c>
      <c r="H76" s="12" t="str">
        <f t="shared" ca="1" si="32"/>
        <v>WHERRERO23@yahoo.mx</v>
      </c>
      <c r="I76" s="12" t="str">
        <f t="shared" ca="1" si="33"/>
        <v>WHERRERO23@itam.com.mx</v>
      </c>
      <c r="J76" s="12" t="str">
        <f t="shared" ca="1" si="34"/>
        <v>Administracion</v>
      </c>
      <c r="K76" s="1">
        <f t="shared" ca="1" si="35"/>
        <v>2011</v>
      </c>
      <c r="L76" s="1">
        <f t="shared" ca="1" si="36"/>
        <v>14</v>
      </c>
      <c r="M76" s="1">
        <f t="shared" ca="1" si="37"/>
        <v>9.4</v>
      </c>
      <c r="N76" s="1">
        <f t="shared" ca="1" si="38"/>
        <v>48</v>
      </c>
      <c r="O76" s="1">
        <f t="shared" ca="1" si="39"/>
        <v>29</v>
      </c>
      <c r="P76" s="1">
        <f t="shared" ca="1" si="40"/>
        <v>19</v>
      </c>
      <c r="Q76" s="1" t="str">
        <f t="shared" ca="1" si="41"/>
        <v>SI</v>
      </c>
      <c r="R76" s="1">
        <f t="shared" ca="1" si="42"/>
        <v>0.4</v>
      </c>
      <c r="S76" s="1" t="str">
        <f t="shared" ca="1" si="43"/>
        <v>NO</v>
      </c>
      <c r="T76" s="1" t="str">
        <f t="shared" ca="1" si="44"/>
        <v>Puebla</v>
      </c>
      <c r="U76" s="1" t="str">
        <f t="shared" ca="1" si="45"/>
        <v>SI</v>
      </c>
      <c r="V76" s="1">
        <f t="shared" ca="1" si="46"/>
        <v>168</v>
      </c>
      <c r="W76" s="1" t="str">
        <f t="shared" ca="1" si="47"/>
        <v>SI</v>
      </c>
      <c r="X76" s="1" t="str">
        <f t="shared" ca="1" si="48"/>
        <v>OTRO</v>
      </c>
      <c r="Y76" s="1">
        <f t="shared" ca="1" si="49"/>
        <v>1012315937</v>
      </c>
      <c r="Z76" s="1" t="str">
        <f t="shared" ca="1" si="50"/>
        <v>NO</v>
      </c>
      <c r="AA76" s="1" t="str">
        <f t="shared" ca="1" si="51"/>
        <v>Golf</v>
      </c>
    </row>
    <row r="77" spans="1:27" x14ac:dyDescent="0.45">
      <c r="A77" s="1">
        <f t="shared" ca="1" si="26"/>
        <v>1756</v>
      </c>
      <c r="B77" s="1" t="str">
        <f t="shared" ca="1" si="27"/>
        <v>Joan</v>
      </c>
      <c r="C77" s="1" t="str">
        <f t="shared" ca="1" si="28"/>
        <v>DURAN</v>
      </c>
      <c r="D77" s="1" t="str">
        <f t="shared" ca="1" si="28"/>
        <v>SOLER</v>
      </c>
      <c r="E77" s="11">
        <f t="shared" ca="1" si="29"/>
        <v>34978</v>
      </c>
      <c r="F77" s="1" t="str">
        <f t="shared" ca="1" si="30"/>
        <v>M</v>
      </c>
      <c r="G77" s="1" t="str">
        <f t="shared" ca="1" si="31"/>
        <v>JoDUSO06101995</v>
      </c>
      <c r="H77" s="12" t="str">
        <f t="shared" ca="1" si="32"/>
        <v>JDURAN6@live.mx</v>
      </c>
      <c r="I77" s="12" t="str">
        <f t="shared" ca="1" si="33"/>
        <v>JDURAN6@itam.com.mx</v>
      </c>
      <c r="J77" s="12" t="str">
        <f t="shared" ca="1" si="34"/>
        <v>Matematicas Aplicadas</v>
      </c>
      <c r="K77" s="1">
        <f t="shared" ca="1" si="35"/>
        <v>2011</v>
      </c>
      <c r="L77" s="1">
        <f t="shared" ca="1" si="36"/>
        <v>14</v>
      </c>
      <c r="M77" s="1">
        <f t="shared" ca="1" si="37"/>
        <v>9.6</v>
      </c>
      <c r="N77" s="1">
        <f t="shared" ca="1" si="38"/>
        <v>48</v>
      </c>
      <c r="O77" s="1">
        <f t="shared" ca="1" si="39"/>
        <v>31</v>
      </c>
      <c r="P77" s="1">
        <f t="shared" ca="1" si="40"/>
        <v>17</v>
      </c>
      <c r="Q77" s="1" t="str">
        <f t="shared" ca="1" si="41"/>
        <v>SI</v>
      </c>
      <c r="R77" s="1">
        <f t="shared" ca="1" si="42"/>
        <v>0.2</v>
      </c>
      <c r="S77" s="1" t="str">
        <f t="shared" ca="1" si="43"/>
        <v>NO</v>
      </c>
      <c r="T77" s="1" t="str">
        <f t="shared" ca="1" si="44"/>
        <v>Merida</v>
      </c>
      <c r="U77" s="1" t="str">
        <f t="shared" ca="1" si="45"/>
        <v>SI</v>
      </c>
      <c r="V77" s="1">
        <f t="shared" ca="1" si="46"/>
        <v>130</v>
      </c>
      <c r="W77" s="1" t="str">
        <f t="shared" ca="1" si="47"/>
        <v>NO</v>
      </c>
      <c r="X77" s="1" t="str">
        <f t="shared" ca="1" si="48"/>
        <v>OTRO</v>
      </c>
      <c r="Y77" s="1">
        <f t="shared" ca="1" si="49"/>
        <v>1012573464</v>
      </c>
      <c r="Z77" s="1" t="str">
        <f t="shared" ca="1" si="50"/>
        <v>SI</v>
      </c>
      <c r="AA77" s="1" t="str">
        <f t="shared" ca="1" si="51"/>
        <v>Futbol</v>
      </c>
    </row>
    <row r="78" spans="1:27" x14ac:dyDescent="0.45">
      <c r="A78" s="1">
        <f t="shared" ca="1" si="26"/>
        <v>1934</v>
      </c>
      <c r="B78" s="1" t="str">
        <f t="shared" ca="1" si="27"/>
        <v>Mary</v>
      </c>
      <c r="C78" s="1" t="str">
        <f t="shared" ca="1" si="28"/>
        <v>SANTIAGO</v>
      </c>
      <c r="D78" s="1" t="str">
        <f t="shared" ca="1" si="28"/>
        <v>BRAVO</v>
      </c>
      <c r="E78" s="11">
        <f t="shared" ca="1" si="29"/>
        <v>34275</v>
      </c>
      <c r="F78" s="1" t="str">
        <f t="shared" ca="1" si="30"/>
        <v>M</v>
      </c>
      <c r="G78" s="1" t="str">
        <f t="shared" ca="1" si="31"/>
        <v>MaSABR02111993</v>
      </c>
      <c r="H78" s="12" t="str">
        <f t="shared" ca="1" si="32"/>
        <v>MSANTIAGO2@gmail.com</v>
      </c>
      <c r="I78" s="12" t="str">
        <f t="shared" ca="1" si="33"/>
        <v>MSANTIAGO2@itam.com.mx</v>
      </c>
      <c r="J78" s="12" t="str">
        <f t="shared" ca="1" si="34"/>
        <v>Administracion</v>
      </c>
      <c r="K78" s="1">
        <f t="shared" ca="1" si="35"/>
        <v>2013</v>
      </c>
      <c r="L78" s="1">
        <f t="shared" ca="1" si="36"/>
        <v>10</v>
      </c>
      <c r="M78" s="1">
        <f t="shared" ca="1" si="37"/>
        <v>7</v>
      </c>
      <c r="N78" s="1">
        <f t="shared" ca="1" si="38"/>
        <v>44</v>
      </c>
      <c r="O78" s="1">
        <f t="shared" ca="1" si="39"/>
        <v>33</v>
      </c>
      <c r="P78" s="1">
        <f t="shared" ca="1" si="40"/>
        <v>11</v>
      </c>
      <c r="Q78" s="1" t="str">
        <f t="shared" ca="1" si="41"/>
        <v>SI</v>
      </c>
      <c r="R78" s="1">
        <f t="shared" ca="1" si="42"/>
        <v>0.5</v>
      </c>
      <c r="S78" s="1" t="str">
        <f t="shared" ca="1" si="43"/>
        <v>SI</v>
      </c>
      <c r="T78" s="1" t="str">
        <f t="shared" ca="1" si="44"/>
        <v>Puebla</v>
      </c>
      <c r="U78" s="1" t="str">
        <f t="shared" ca="1" si="45"/>
        <v>SI</v>
      </c>
      <c r="V78" s="1">
        <f t="shared" ca="1" si="46"/>
        <v>153</v>
      </c>
      <c r="W78" s="1" t="str">
        <f t="shared" ca="1" si="47"/>
        <v>SI</v>
      </c>
      <c r="X78" s="1" t="str">
        <f t="shared" ca="1" si="48"/>
        <v>ITAM</v>
      </c>
      <c r="Y78" s="1">
        <f t="shared" ca="1" si="49"/>
        <v>1012797334</v>
      </c>
      <c r="Z78" s="1" t="str">
        <f t="shared" ca="1" si="50"/>
        <v>NO</v>
      </c>
      <c r="AA78" s="1" t="str">
        <f t="shared" ca="1" si="51"/>
        <v>Fiesta</v>
      </c>
    </row>
    <row r="79" spans="1:27" x14ac:dyDescent="0.45">
      <c r="A79" s="1">
        <f t="shared" ca="1" si="26"/>
        <v>1328</v>
      </c>
      <c r="B79" s="1" t="str">
        <f t="shared" ca="1" si="27"/>
        <v>David</v>
      </c>
      <c r="C79" s="1" t="str">
        <f t="shared" ca="1" si="28"/>
        <v>MONTERO</v>
      </c>
      <c r="D79" s="1" t="str">
        <f t="shared" ca="1" si="28"/>
        <v>SANTIAGO</v>
      </c>
      <c r="E79" s="11">
        <f t="shared" ca="1" si="29"/>
        <v>34499</v>
      </c>
      <c r="F79" s="1" t="str">
        <f t="shared" ca="1" si="30"/>
        <v>H</v>
      </c>
      <c r="G79" s="1" t="str">
        <f t="shared" ca="1" si="31"/>
        <v>DaMOSA14061994</v>
      </c>
      <c r="H79" s="12" t="str">
        <f t="shared" ca="1" si="32"/>
        <v>DMONTERO14@hotmail.com</v>
      </c>
      <c r="I79" s="12" t="str">
        <f t="shared" ca="1" si="33"/>
        <v>DMONTERO14@itam.com.mx</v>
      </c>
      <c r="J79" s="12" t="str">
        <f t="shared" ca="1" si="34"/>
        <v>Mecatronica</v>
      </c>
      <c r="K79" s="1">
        <f t="shared" ca="1" si="35"/>
        <v>2011</v>
      </c>
      <c r="L79" s="1">
        <f t="shared" ca="1" si="36"/>
        <v>14</v>
      </c>
      <c r="M79" s="1">
        <f t="shared" ca="1" si="37"/>
        <v>6.2</v>
      </c>
      <c r="N79" s="1">
        <f t="shared" ca="1" si="38"/>
        <v>48</v>
      </c>
      <c r="O79" s="1">
        <f t="shared" ca="1" si="39"/>
        <v>43</v>
      </c>
      <c r="P79" s="1">
        <f t="shared" ca="1" si="40"/>
        <v>5</v>
      </c>
      <c r="Q79" s="1" t="str">
        <f t="shared" ca="1" si="41"/>
        <v>SI</v>
      </c>
      <c r="R79" s="1">
        <f t="shared" ca="1" si="42"/>
        <v>0.2</v>
      </c>
      <c r="S79" s="1" t="str">
        <f t="shared" ca="1" si="43"/>
        <v>NO</v>
      </c>
      <c r="T79" s="1" t="str">
        <f t="shared" ca="1" si="44"/>
        <v>Guadalajara</v>
      </c>
      <c r="U79" s="1" t="str">
        <f t="shared" ca="1" si="45"/>
        <v>SI</v>
      </c>
      <c r="V79" s="1">
        <f t="shared" ca="1" si="46"/>
        <v>51</v>
      </c>
      <c r="W79" s="1" t="str">
        <f t="shared" ca="1" si="47"/>
        <v>NO</v>
      </c>
      <c r="X79" s="1" t="str">
        <f t="shared" ca="1" si="48"/>
        <v>OTRO</v>
      </c>
      <c r="Y79" s="1">
        <f t="shared" ca="1" si="49"/>
        <v>1012871992</v>
      </c>
      <c r="Z79" s="1" t="str">
        <f t="shared" ca="1" si="50"/>
        <v>NO</v>
      </c>
      <c r="AA79" s="1" t="str">
        <f t="shared" ca="1" si="51"/>
        <v>Nadar</v>
      </c>
    </row>
    <row r="80" spans="1:27" x14ac:dyDescent="0.45">
      <c r="A80" s="1">
        <f t="shared" ca="1" si="26"/>
        <v>1399</v>
      </c>
      <c r="B80" s="1" t="str">
        <f t="shared" ca="1" si="27"/>
        <v>Carol</v>
      </c>
      <c r="C80" s="1" t="str">
        <f t="shared" ca="1" si="28"/>
        <v>DIEZ</v>
      </c>
      <c r="D80" s="1" t="str">
        <f t="shared" ca="1" si="28"/>
        <v>ESTEBAN</v>
      </c>
      <c r="E80" s="11">
        <f t="shared" ca="1" si="29"/>
        <v>34364</v>
      </c>
      <c r="F80" s="1" t="str">
        <f t="shared" ca="1" si="30"/>
        <v>M</v>
      </c>
      <c r="G80" s="1" t="str">
        <f t="shared" ca="1" si="31"/>
        <v>CaDIES30011994</v>
      </c>
      <c r="H80" s="12" t="str">
        <f t="shared" ca="1" si="32"/>
        <v>CDIEZ30@hotmail.com</v>
      </c>
      <c r="I80" s="12" t="str">
        <f t="shared" ca="1" si="33"/>
        <v>CDIEZ30@itam.com.mx</v>
      </c>
      <c r="J80" s="12" t="str">
        <f t="shared" ca="1" si="34"/>
        <v>Administracion</v>
      </c>
      <c r="K80" s="1">
        <f t="shared" ca="1" si="35"/>
        <v>2012</v>
      </c>
      <c r="L80" s="1">
        <f t="shared" ca="1" si="36"/>
        <v>12</v>
      </c>
      <c r="M80" s="1">
        <f t="shared" ca="1" si="37"/>
        <v>8.9</v>
      </c>
      <c r="N80" s="1">
        <f t="shared" ca="1" si="38"/>
        <v>48</v>
      </c>
      <c r="O80" s="1">
        <f t="shared" ca="1" si="39"/>
        <v>44</v>
      </c>
      <c r="P80" s="1">
        <f t="shared" ca="1" si="40"/>
        <v>4</v>
      </c>
      <c r="Q80" s="1" t="str">
        <f t="shared" ca="1" si="41"/>
        <v>SI</v>
      </c>
      <c r="R80" s="1">
        <f t="shared" ca="1" si="42"/>
        <v>0.7</v>
      </c>
      <c r="S80" s="1" t="str">
        <f t="shared" ca="1" si="43"/>
        <v>SI</v>
      </c>
      <c r="T80" s="1" t="str">
        <f t="shared" ca="1" si="44"/>
        <v>CDMX</v>
      </c>
      <c r="U80" s="1" t="str">
        <f t="shared" ca="1" si="45"/>
        <v>NO</v>
      </c>
      <c r="V80" s="1">
        <f t="shared" ca="1" si="46"/>
        <v>8</v>
      </c>
      <c r="W80" s="1" t="str">
        <f t="shared" ca="1" si="47"/>
        <v>SI</v>
      </c>
      <c r="X80" s="1" t="str">
        <f t="shared" ca="1" si="48"/>
        <v>ITAM</v>
      </c>
      <c r="Y80" s="1">
        <f t="shared" ca="1" si="49"/>
        <v>1012866028</v>
      </c>
      <c r="Z80" s="1" t="str">
        <f t="shared" ca="1" si="50"/>
        <v>SI</v>
      </c>
      <c r="AA80" s="1" t="str">
        <f t="shared" ca="1" si="51"/>
        <v>Nadar</v>
      </c>
    </row>
    <row r="81" spans="1:27" x14ac:dyDescent="0.45">
      <c r="A81" s="1">
        <f t="shared" ca="1" si="26"/>
        <v>1379</v>
      </c>
      <c r="B81" s="1" t="str">
        <f t="shared" ca="1" si="27"/>
        <v>Richard</v>
      </c>
      <c r="C81" s="1" t="str">
        <f t="shared" ca="1" si="28"/>
        <v>FERRER</v>
      </c>
      <c r="D81" s="1" t="str">
        <f t="shared" ca="1" si="28"/>
        <v>MORA</v>
      </c>
      <c r="E81" s="11">
        <f t="shared" ca="1" si="29"/>
        <v>34219</v>
      </c>
      <c r="F81" s="1" t="str">
        <f t="shared" ca="1" si="30"/>
        <v>H</v>
      </c>
      <c r="G81" s="1" t="str">
        <f t="shared" ca="1" si="31"/>
        <v>RiFEMO07091993</v>
      </c>
      <c r="H81" s="12" t="str">
        <f t="shared" ca="1" si="32"/>
        <v>RFERRER7@yahoo.mx</v>
      </c>
      <c r="I81" s="12" t="str">
        <f t="shared" ca="1" si="33"/>
        <v>RFERRER7@itam.com.mx</v>
      </c>
      <c r="J81" s="12" t="str">
        <f t="shared" ca="1" si="34"/>
        <v>Administracion</v>
      </c>
      <c r="K81" s="1">
        <f t="shared" ca="1" si="35"/>
        <v>2011</v>
      </c>
      <c r="L81" s="1">
        <f t="shared" ca="1" si="36"/>
        <v>14</v>
      </c>
      <c r="M81" s="1">
        <f t="shared" ca="1" si="37"/>
        <v>8.1</v>
      </c>
      <c r="N81" s="1">
        <f t="shared" ca="1" si="38"/>
        <v>48</v>
      </c>
      <c r="O81" s="1">
        <f t="shared" ca="1" si="39"/>
        <v>37</v>
      </c>
      <c r="P81" s="1">
        <f t="shared" ca="1" si="40"/>
        <v>11</v>
      </c>
      <c r="Q81" s="1" t="str">
        <f t="shared" ca="1" si="41"/>
        <v>SI</v>
      </c>
      <c r="R81" s="1">
        <f t="shared" ca="1" si="42"/>
        <v>1</v>
      </c>
      <c r="S81" s="1" t="str">
        <f t="shared" ca="1" si="43"/>
        <v>NO</v>
      </c>
      <c r="T81" s="1" t="str">
        <f t="shared" ca="1" si="44"/>
        <v>CDMX</v>
      </c>
      <c r="U81" s="1" t="str">
        <f t="shared" ca="1" si="45"/>
        <v>NO</v>
      </c>
      <c r="V81" s="1">
        <f t="shared" ca="1" si="46"/>
        <v>71</v>
      </c>
      <c r="W81" s="1" t="str">
        <f t="shared" ca="1" si="47"/>
        <v>NO</v>
      </c>
      <c r="X81" s="1" t="str">
        <f t="shared" ca="1" si="48"/>
        <v>ITAM</v>
      </c>
      <c r="Y81" s="1">
        <f t="shared" ca="1" si="49"/>
        <v>1012122889</v>
      </c>
      <c r="Z81" s="1" t="str">
        <f t="shared" ca="1" si="50"/>
        <v>SI</v>
      </c>
      <c r="AA81" s="1" t="str">
        <f t="shared" ca="1" si="51"/>
        <v>Cocinar</v>
      </c>
    </row>
    <row r="82" spans="1:27" x14ac:dyDescent="0.45">
      <c r="A82" s="1">
        <f t="shared" ca="1" si="26"/>
        <v>1567</v>
      </c>
      <c r="B82" s="1" t="str">
        <f t="shared" ca="1" si="27"/>
        <v>Edward</v>
      </c>
      <c r="C82" s="1" t="str">
        <f t="shared" ca="1" si="28"/>
        <v>ROMAN</v>
      </c>
      <c r="D82" s="1" t="str">
        <f t="shared" ca="1" si="28"/>
        <v>PASTOR</v>
      </c>
      <c r="E82" s="11">
        <f t="shared" ca="1" si="29"/>
        <v>34707</v>
      </c>
      <c r="F82" s="1" t="str">
        <f t="shared" ca="1" si="30"/>
        <v>H</v>
      </c>
      <c r="G82" s="1" t="str">
        <f t="shared" ca="1" si="31"/>
        <v>EdROPA08011995</v>
      </c>
      <c r="H82" s="12" t="str">
        <f t="shared" ca="1" si="32"/>
        <v>EROMAN8@yahoo.mx</v>
      </c>
      <c r="I82" s="12" t="str">
        <f t="shared" ca="1" si="33"/>
        <v>EROMAN8@itam.com.mx</v>
      </c>
      <c r="J82" s="12" t="str">
        <f t="shared" ca="1" si="34"/>
        <v>Administracion</v>
      </c>
      <c r="K82" s="1">
        <f t="shared" ca="1" si="35"/>
        <v>2013</v>
      </c>
      <c r="L82" s="1">
        <f t="shared" ca="1" si="36"/>
        <v>10</v>
      </c>
      <c r="M82" s="1">
        <f t="shared" ca="1" si="37"/>
        <v>7.6</v>
      </c>
      <c r="N82" s="1">
        <f t="shared" ca="1" si="38"/>
        <v>35</v>
      </c>
      <c r="O82" s="1">
        <f t="shared" ca="1" si="39"/>
        <v>31</v>
      </c>
      <c r="P82" s="1">
        <f t="shared" ca="1" si="40"/>
        <v>4</v>
      </c>
      <c r="Q82" s="1" t="str">
        <f t="shared" ca="1" si="41"/>
        <v>SI</v>
      </c>
      <c r="R82" s="1">
        <f t="shared" ca="1" si="42"/>
        <v>0.7</v>
      </c>
      <c r="S82" s="1" t="str">
        <f t="shared" ca="1" si="43"/>
        <v>NO</v>
      </c>
      <c r="T82" s="1" t="str">
        <f t="shared" ca="1" si="44"/>
        <v>Leon</v>
      </c>
      <c r="U82" s="1" t="str">
        <f t="shared" ca="1" si="45"/>
        <v>SI</v>
      </c>
      <c r="V82" s="1">
        <f t="shared" ca="1" si="46"/>
        <v>52</v>
      </c>
      <c r="W82" s="1" t="str">
        <f t="shared" ca="1" si="47"/>
        <v>NO</v>
      </c>
      <c r="X82" s="1" t="str">
        <f t="shared" ca="1" si="48"/>
        <v>ITAM</v>
      </c>
      <c r="Y82" s="1">
        <f t="shared" ca="1" si="49"/>
        <v>1012411516</v>
      </c>
      <c r="Z82" s="1" t="str">
        <f t="shared" ca="1" si="50"/>
        <v>NO</v>
      </c>
      <c r="AA82" s="1" t="str">
        <f t="shared" ca="1" si="51"/>
        <v>Fiesta</v>
      </c>
    </row>
    <row r="83" spans="1:27" x14ac:dyDescent="0.45">
      <c r="A83" s="1">
        <f t="shared" ca="1" si="26"/>
        <v>1891</v>
      </c>
      <c r="B83" s="1" t="str">
        <f t="shared" ca="1" si="27"/>
        <v>Richard</v>
      </c>
      <c r="C83" s="1" t="str">
        <f t="shared" ca="1" si="28"/>
        <v>CARMONA</v>
      </c>
      <c r="D83" s="1" t="str">
        <f t="shared" ca="1" si="28"/>
        <v>DURAN</v>
      </c>
      <c r="E83" s="11">
        <f t="shared" ca="1" si="29"/>
        <v>34163</v>
      </c>
      <c r="F83" s="1" t="str">
        <f t="shared" ca="1" si="30"/>
        <v>H</v>
      </c>
      <c r="G83" s="1" t="str">
        <f t="shared" ca="1" si="31"/>
        <v>RiCADU13071993</v>
      </c>
      <c r="H83" s="12" t="str">
        <f t="shared" ca="1" si="32"/>
        <v>RCARMONA13@hotmail.com</v>
      </c>
      <c r="I83" s="12" t="str">
        <f t="shared" ca="1" si="33"/>
        <v>RCARMONA13@itam.com.mx</v>
      </c>
      <c r="J83" s="12" t="str">
        <f t="shared" ca="1" si="34"/>
        <v>Actuaria</v>
      </c>
      <c r="K83" s="1">
        <f t="shared" ca="1" si="35"/>
        <v>2012</v>
      </c>
      <c r="L83" s="1">
        <f t="shared" ca="1" si="36"/>
        <v>12</v>
      </c>
      <c r="M83" s="1">
        <f t="shared" ca="1" si="37"/>
        <v>9.1999999999999993</v>
      </c>
      <c r="N83" s="1">
        <f t="shared" ca="1" si="38"/>
        <v>48</v>
      </c>
      <c r="O83" s="1">
        <f t="shared" ca="1" si="39"/>
        <v>42</v>
      </c>
      <c r="P83" s="1">
        <f t="shared" ca="1" si="40"/>
        <v>6</v>
      </c>
      <c r="Q83" s="1" t="str">
        <f t="shared" ca="1" si="41"/>
        <v>SI</v>
      </c>
      <c r="R83" s="1">
        <f t="shared" ca="1" si="42"/>
        <v>1</v>
      </c>
      <c r="S83" s="1" t="str">
        <f t="shared" ca="1" si="43"/>
        <v>SI</v>
      </c>
      <c r="T83" s="1" t="str">
        <f t="shared" ca="1" si="44"/>
        <v>CDMX</v>
      </c>
      <c r="U83" s="1" t="str">
        <f t="shared" ca="1" si="45"/>
        <v>NO</v>
      </c>
      <c r="V83" s="1">
        <f t="shared" ca="1" si="46"/>
        <v>28</v>
      </c>
      <c r="W83" s="1" t="str">
        <f t="shared" ca="1" si="47"/>
        <v>SI</v>
      </c>
      <c r="X83" s="1" t="str">
        <f t="shared" ca="1" si="48"/>
        <v>OTRO</v>
      </c>
      <c r="Y83" s="1">
        <f t="shared" ca="1" si="49"/>
        <v>1012840561</v>
      </c>
      <c r="Z83" s="1" t="str">
        <f t="shared" ca="1" si="50"/>
        <v>SI</v>
      </c>
      <c r="AA83" s="1" t="str">
        <f t="shared" ca="1" si="51"/>
        <v>Futbol</v>
      </c>
    </row>
    <row r="84" spans="1:27" x14ac:dyDescent="0.45">
      <c r="A84" s="1">
        <f t="shared" ca="1" si="26"/>
        <v>1217</v>
      </c>
      <c r="B84" s="1" t="str">
        <f t="shared" ca="1" si="27"/>
        <v>John</v>
      </c>
      <c r="C84" s="1" t="str">
        <f t="shared" ca="1" si="28"/>
        <v>HIDALGO</v>
      </c>
      <c r="D84" s="1" t="str">
        <f t="shared" ca="1" si="28"/>
        <v>ARIAS</v>
      </c>
      <c r="E84" s="11">
        <f t="shared" ca="1" si="29"/>
        <v>34517</v>
      </c>
      <c r="F84" s="1" t="str">
        <f t="shared" ca="1" si="30"/>
        <v>H</v>
      </c>
      <c r="G84" s="1" t="str">
        <f t="shared" ca="1" si="31"/>
        <v>JoHIAR02071994</v>
      </c>
      <c r="H84" s="12" t="str">
        <f t="shared" ca="1" si="32"/>
        <v>JHIDALGO2@outlook.com</v>
      </c>
      <c r="I84" s="12" t="str">
        <f t="shared" ca="1" si="33"/>
        <v>JHIDALGO2@itam.com.mx</v>
      </c>
      <c r="J84" s="12" t="str">
        <f t="shared" ca="1" si="34"/>
        <v>Telematica</v>
      </c>
      <c r="K84" s="1">
        <f t="shared" ca="1" si="35"/>
        <v>2011</v>
      </c>
      <c r="L84" s="1">
        <f t="shared" ca="1" si="36"/>
        <v>14</v>
      </c>
      <c r="M84" s="1">
        <f t="shared" ca="1" si="37"/>
        <v>6.2</v>
      </c>
      <c r="N84" s="1">
        <f t="shared" ca="1" si="38"/>
        <v>48</v>
      </c>
      <c r="O84" s="1">
        <f t="shared" ca="1" si="39"/>
        <v>35</v>
      </c>
      <c r="P84" s="1">
        <f t="shared" ca="1" si="40"/>
        <v>13</v>
      </c>
      <c r="Q84" s="1" t="str">
        <f t="shared" ca="1" si="41"/>
        <v>SI</v>
      </c>
      <c r="R84" s="1">
        <f t="shared" ca="1" si="42"/>
        <v>1</v>
      </c>
      <c r="S84" s="1" t="str">
        <f t="shared" ca="1" si="43"/>
        <v>NO</v>
      </c>
      <c r="T84" s="1" t="str">
        <f t="shared" ca="1" si="44"/>
        <v>Guadalajara</v>
      </c>
      <c r="U84" s="1" t="str">
        <f t="shared" ca="1" si="45"/>
        <v>SI</v>
      </c>
      <c r="V84" s="1">
        <f t="shared" ca="1" si="46"/>
        <v>126</v>
      </c>
      <c r="W84" s="1" t="str">
        <f t="shared" ca="1" si="47"/>
        <v>NO</v>
      </c>
      <c r="X84" s="1" t="str">
        <f t="shared" ca="1" si="48"/>
        <v>ITAM</v>
      </c>
      <c r="Y84" s="1">
        <f t="shared" ca="1" si="49"/>
        <v>1012430595</v>
      </c>
      <c r="Z84" s="1" t="str">
        <f t="shared" ca="1" si="50"/>
        <v>NO</v>
      </c>
      <c r="AA84" s="1" t="str">
        <f t="shared" ca="1" si="51"/>
        <v>Viajes</v>
      </c>
    </row>
    <row r="85" spans="1:27" x14ac:dyDescent="0.45">
      <c r="A85" s="1">
        <f t="shared" ca="1" si="26"/>
        <v>1913</v>
      </c>
      <c r="B85" s="1" t="str">
        <f t="shared" ca="1" si="27"/>
        <v>Barbara</v>
      </c>
      <c r="C85" s="1" t="str">
        <f t="shared" ca="1" si="28"/>
        <v>REYES</v>
      </c>
      <c r="D85" s="1" t="str">
        <f t="shared" ca="1" si="28"/>
        <v>VICENTE</v>
      </c>
      <c r="E85" s="11">
        <f t="shared" ca="1" si="29"/>
        <v>34951</v>
      </c>
      <c r="F85" s="1" t="str">
        <f t="shared" ca="1" si="30"/>
        <v>M</v>
      </c>
      <c r="G85" s="1" t="str">
        <f t="shared" ca="1" si="31"/>
        <v>BaREVI09091995</v>
      </c>
      <c r="H85" s="12" t="str">
        <f t="shared" ca="1" si="32"/>
        <v>BREYES9@yahoo.com</v>
      </c>
      <c r="I85" s="12" t="str">
        <f t="shared" ca="1" si="33"/>
        <v>BREYES9@itam.com.mx</v>
      </c>
      <c r="J85" s="12" t="str">
        <f t="shared" ca="1" si="34"/>
        <v>Actuaria</v>
      </c>
      <c r="K85" s="1">
        <f t="shared" ca="1" si="35"/>
        <v>2013</v>
      </c>
      <c r="L85" s="1">
        <f t="shared" ca="1" si="36"/>
        <v>10</v>
      </c>
      <c r="M85" s="1">
        <f t="shared" ca="1" si="37"/>
        <v>9.8000000000000007</v>
      </c>
      <c r="N85" s="1">
        <f t="shared" ca="1" si="38"/>
        <v>37</v>
      </c>
      <c r="O85" s="1">
        <f t="shared" ca="1" si="39"/>
        <v>35</v>
      </c>
      <c r="P85" s="1">
        <f t="shared" ca="1" si="40"/>
        <v>2</v>
      </c>
      <c r="Q85" s="1" t="str">
        <f t="shared" ca="1" si="41"/>
        <v>SI</v>
      </c>
      <c r="R85" s="1">
        <f t="shared" ca="1" si="42"/>
        <v>0.2</v>
      </c>
      <c r="S85" s="1" t="str">
        <f t="shared" ca="1" si="43"/>
        <v>SI</v>
      </c>
      <c r="T85" s="1" t="str">
        <f t="shared" ca="1" si="44"/>
        <v>CDMX</v>
      </c>
      <c r="U85" s="1" t="str">
        <f t="shared" ca="1" si="45"/>
        <v>NO</v>
      </c>
      <c r="V85" s="1">
        <f t="shared" ca="1" si="46"/>
        <v>28</v>
      </c>
      <c r="W85" s="1" t="str">
        <f t="shared" ca="1" si="47"/>
        <v>SI</v>
      </c>
      <c r="X85" s="1" t="str">
        <f t="shared" ca="1" si="48"/>
        <v>OTRO</v>
      </c>
      <c r="Y85" s="1">
        <f t="shared" ca="1" si="49"/>
        <v>1012188733</v>
      </c>
      <c r="Z85" s="1" t="str">
        <f t="shared" ca="1" si="50"/>
        <v>SI</v>
      </c>
      <c r="AA85" s="1" t="str">
        <f t="shared" ca="1" si="51"/>
        <v>Compras</v>
      </c>
    </row>
    <row r="86" spans="1:27" x14ac:dyDescent="0.45">
      <c r="A86" s="1">
        <f t="shared" ca="1" si="26"/>
        <v>1336</v>
      </c>
      <c r="B86" s="1" t="str">
        <f t="shared" ca="1" si="27"/>
        <v>Amanda</v>
      </c>
      <c r="C86" s="1" t="str">
        <f t="shared" ca="1" si="28"/>
        <v>DURAN</v>
      </c>
      <c r="D86" s="1" t="str">
        <f t="shared" ca="1" si="28"/>
        <v>DURAN</v>
      </c>
      <c r="E86" s="11">
        <f t="shared" ca="1" si="29"/>
        <v>34351</v>
      </c>
      <c r="F86" s="1" t="str">
        <f t="shared" ca="1" si="30"/>
        <v>M</v>
      </c>
      <c r="G86" s="1" t="str">
        <f t="shared" ca="1" si="31"/>
        <v>AmDUDU17011994</v>
      </c>
      <c r="H86" s="12" t="str">
        <f t="shared" ca="1" si="32"/>
        <v>ADURAN17@live.mx</v>
      </c>
      <c r="I86" s="12" t="str">
        <f t="shared" ca="1" si="33"/>
        <v>ADURAN17@itam.com.mx</v>
      </c>
      <c r="J86" s="12" t="str">
        <f t="shared" ca="1" si="34"/>
        <v>Economia y Derecho</v>
      </c>
      <c r="K86" s="1">
        <f t="shared" ca="1" si="35"/>
        <v>2013</v>
      </c>
      <c r="L86" s="1">
        <f t="shared" ca="1" si="36"/>
        <v>10</v>
      </c>
      <c r="M86" s="1">
        <f t="shared" ca="1" si="37"/>
        <v>9.6</v>
      </c>
      <c r="N86" s="1">
        <f t="shared" ca="1" si="38"/>
        <v>37</v>
      </c>
      <c r="O86" s="1">
        <f t="shared" ca="1" si="39"/>
        <v>25</v>
      </c>
      <c r="P86" s="1">
        <f t="shared" ca="1" si="40"/>
        <v>12</v>
      </c>
      <c r="Q86" s="1" t="str">
        <f t="shared" ca="1" si="41"/>
        <v>SI</v>
      </c>
      <c r="R86" s="1">
        <f t="shared" ca="1" si="42"/>
        <v>0.6</v>
      </c>
      <c r="S86" s="1" t="str">
        <f t="shared" ca="1" si="43"/>
        <v>SI</v>
      </c>
      <c r="T86" s="1" t="str">
        <f t="shared" ca="1" si="44"/>
        <v>CDMX</v>
      </c>
      <c r="U86" s="1" t="str">
        <f t="shared" ca="1" si="45"/>
        <v>NO</v>
      </c>
      <c r="V86" s="1">
        <f t="shared" ca="1" si="46"/>
        <v>13</v>
      </c>
      <c r="W86" s="1" t="str">
        <f t="shared" ca="1" si="47"/>
        <v>SI</v>
      </c>
      <c r="X86" s="1" t="str">
        <f t="shared" ca="1" si="48"/>
        <v>OTRO</v>
      </c>
      <c r="Y86" s="1">
        <f t="shared" ca="1" si="49"/>
        <v>1012953486</v>
      </c>
      <c r="Z86" s="1" t="str">
        <f t="shared" ca="1" si="50"/>
        <v>SI</v>
      </c>
      <c r="AA86" s="1" t="str">
        <f t="shared" ca="1" si="51"/>
        <v>Compras</v>
      </c>
    </row>
    <row r="87" spans="1:27" x14ac:dyDescent="0.45">
      <c r="A87" s="1">
        <f t="shared" ca="1" si="26"/>
        <v>1015</v>
      </c>
      <c r="B87" s="1" t="str">
        <f t="shared" ca="1" si="27"/>
        <v>Elizabeth</v>
      </c>
      <c r="C87" s="1" t="str">
        <f t="shared" ca="1" si="28"/>
        <v>CABRERA</v>
      </c>
      <c r="D87" s="1" t="str">
        <f t="shared" ca="1" si="28"/>
        <v>HIDALGO</v>
      </c>
      <c r="E87" s="11">
        <f t="shared" ca="1" si="29"/>
        <v>34636</v>
      </c>
      <c r="F87" s="1" t="str">
        <f t="shared" ca="1" si="30"/>
        <v>M</v>
      </c>
      <c r="G87" s="1" t="str">
        <f t="shared" ca="1" si="31"/>
        <v>ElCAHI29101994</v>
      </c>
      <c r="H87" s="12" t="str">
        <f t="shared" ca="1" si="32"/>
        <v>ECABRERA29@gmail.com</v>
      </c>
      <c r="I87" s="12" t="str">
        <f t="shared" ca="1" si="33"/>
        <v>ECABRERA29@itam.com.mx</v>
      </c>
      <c r="J87" s="12" t="str">
        <f t="shared" ca="1" si="34"/>
        <v>Economia y Derecho</v>
      </c>
      <c r="K87" s="1">
        <f t="shared" ca="1" si="35"/>
        <v>2011</v>
      </c>
      <c r="L87" s="1">
        <f t="shared" ca="1" si="36"/>
        <v>14</v>
      </c>
      <c r="M87" s="1">
        <f t="shared" ca="1" si="37"/>
        <v>9.3000000000000007</v>
      </c>
      <c r="N87" s="1">
        <f t="shared" ca="1" si="38"/>
        <v>48</v>
      </c>
      <c r="O87" s="1">
        <f t="shared" ca="1" si="39"/>
        <v>48</v>
      </c>
      <c r="P87" s="1">
        <f t="shared" ca="1" si="40"/>
        <v>0</v>
      </c>
      <c r="Q87" s="1" t="str">
        <f t="shared" ca="1" si="41"/>
        <v>SI</v>
      </c>
      <c r="R87" s="1">
        <f t="shared" ca="1" si="42"/>
        <v>0.7</v>
      </c>
      <c r="S87" s="1" t="str">
        <f t="shared" ca="1" si="43"/>
        <v>SI</v>
      </c>
      <c r="T87" s="1" t="str">
        <f t="shared" ca="1" si="44"/>
        <v>Toluca</v>
      </c>
      <c r="U87" s="1" t="str">
        <f t="shared" ca="1" si="45"/>
        <v>SI</v>
      </c>
      <c r="V87" s="1">
        <f t="shared" ca="1" si="46"/>
        <v>118</v>
      </c>
      <c r="W87" s="1" t="str">
        <f t="shared" ca="1" si="47"/>
        <v>NO</v>
      </c>
      <c r="X87" s="1" t="str">
        <f t="shared" ca="1" si="48"/>
        <v>OTRO</v>
      </c>
      <c r="Y87" s="1">
        <f t="shared" ca="1" si="49"/>
        <v>1012140433</v>
      </c>
      <c r="Z87" s="1" t="str">
        <f t="shared" ca="1" si="50"/>
        <v>SI</v>
      </c>
      <c r="AA87" s="1" t="str">
        <f t="shared" ca="1" si="51"/>
        <v>Golf</v>
      </c>
    </row>
    <row r="88" spans="1:27" x14ac:dyDescent="0.45">
      <c r="A88" s="1">
        <f t="shared" ca="1" si="26"/>
        <v>1690</v>
      </c>
      <c r="B88" s="1" t="str">
        <f t="shared" ca="1" si="27"/>
        <v>Robert</v>
      </c>
      <c r="C88" s="1" t="str">
        <f t="shared" ca="1" si="28"/>
        <v>VICENTE</v>
      </c>
      <c r="D88" s="1" t="str">
        <f t="shared" ca="1" si="28"/>
        <v>ROMAN</v>
      </c>
      <c r="E88" s="11">
        <f t="shared" ca="1" si="29"/>
        <v>34505</v>
      </c>
      <c r="F88" s="1" t="str">
        <f t="shared" ca="1" si="30"/>
        <v>H</v>
      </c>
      <c r="G88" s="1" t="str">
        <f t="shared" ca="1" si="31"/>
        <v>RoVIRO20061994</v>
      </c>
      <c r="H88" s="12" t="str">
        <f t="shared" ca="1" si="32"/>
        <v>RVICENTE20@hotmail.com</v>
      </c>
      <c r="I88" s="12" t="str">
        <f t="shared" ca="1" si="33"/>
        <v>RVICENTE20@itam.com.mx</v>
      </c>
      <c r="J88" s="12" t="str">
        <f t="shared" ca="1" si="34"/>
        <v>Contabilidad</v>
      </c>
      <c r="K88" s="1">
        <f t="shared" ca="1" si="35"/>
        <v>2012</v>
      </c>
      <c r="L88" s="1">
        <f t="shared" ca="1" si="36"/>
        <v>12</v>
      </c>
      <c r="M88" s="1">
        <f t="shared" ca="1" si="37"/>
        <v>6.5</v>
      </c>
      <c r="N88" s="1">
        <f t="shared" ca="1" si="38"/>
        <v>42</v>
      </c>
      <c r="O88" s="1">
        <f t="shared" ca="1" si="39"/>
        <v>29</v>
      </c>
      <c r="P88" s="1">
        <f t="shared" ca="1" si="40"/>
        <v>13</v>
      </c>
      <c r="Q88" s="1" t="str">
        <f t="shared" ca="1" si="41"/>
        <v>SI</v>
      </c>
      <c r="R88" s="1">
        <f t="shared" ca="1" si="42"/>
        <v>0.7</v>
      </c>
      <c r="S88" s="1" t="str">
        <f t="shared" ca="1" si="43"/>
        <v>SI</v>
      </c>
      <c r="T88" s="1" t="str">
        <f t="shared" ca="1" si="44"/>
        <v>Merida</v>
      </c>
      <c r="U88" s="1" t="str">
        <f t="shared" ca="1" si="45"/>
        <v>SI</v>
      </c>
      <c r="V88" s="1">
        <f t="shared" ca="1" si="46"/>
        <v>40</v>
      </c>
      <c r="W88" s="1" t="str">
        <f t="shared" ca="1" si="47"/>
        <v>SI</v>
      </c>
      <c r="X88" s="1" t="str">
        <f t="shared" ca="1" si="48"/>
        <v>OTRO</v>
      </c>
      <c r="Y88" s="1">
        <f t="shared" ca="1" si="49"/>
        <v>1012530019</v>
      </c>
      <c r="Z88" s="1" t="str">
        <f t="shared" ca="1" si="50"/>
        <v>NO</v>
      </c>
      <c r="AA88" s="1" t="str">
        <f t="shared" ca="1" si="51"/>
        <v>Fiesta</v>
      </c>
    </row>
    <row r="89" spans="1:27" x14ac:dyDescent="0.45">
      <c r="A89" s="1">
        <f t="shared" ca="1" si="26"/>
        <v>1015</v>
      </c>
      <c r="B89" s="1" t="str">
        <f t="shared" ca="1" si="27"/>
        <v>Maria</v>
      </c>
      <c r="C89" s="1" t="str">
        <f t="shared" ca="1" si="28"/>
        <v>FUENTES</v>
      </c>
      <c r="D89" s="1" t="str">
        <f t="shared" ca="1" si="28"/>
        <v>CARRASCO</v>
      </c>
      <c r="E89" s="11">
        <f t="shared" ca="1" si="29"/>
        <v>34291</v>
      </c>
      <c r="F89" s="1" t="str">
        <f t="shared" ca="1" si="30"/>
        <v>M</v>
      </c>
      <c r="G89" s="1" t="str">
        <f t="shared" ca="1" si="31"/>
        <v>MaFUCA18111993</v>
      </c>
      <c r="H89" s="12" t="str">
        <f t="shared" ca="1" si="32"/>
        <v>MFUENTES18@gmail.com</v>
      </c>
      <c r="I89" s="12" t="str">
        <f t="shared" ca="1" si="33"/>
        <v>MFUENTES18@itam.com.mx</v>
      </c>
      <c r="J89" s="12" t="str">
        <f t="shared" ca="1" si="34"/>
        <v>Actuaria y Matematicas Aplicadas</v>
      </c>
      <c r="K89" s="1">
        <f t="shared" ca="1" si="35"/>
        <v>2011</v>
      </c>
      <c r="L89" s="1">
        <f t="shared" ca="1" si="36"/>
        <v>14</v>
      </c>
      <c r="M89" s="1">
        <f t="shared" ca="1" si="37"/>
        <v>7.5</v>
      </c>
      <c r="N89" s="1">
        <f t="shared" ca="1" si="38"/>
        <v>48</v>
      </c>
      <c r="O89" s="1">
        <f t="shared" ca="1" si="39"/>
        <v>31</v>
      </c>
      <c r="P89" s="1">
        <f t="shared" ca="1" si="40"/>
        <v>17</v>
      </c>
      <c r="Q89" s="1" t="str">
        <f t="shared" ca="1" si="41"/>
        <v>SI</v>
      </c>
      <c r="R89" s="1">
        <f t="shared" ca="1" si="42"/>
        <v>0.4</v>
      </c>
      <c r="S89" s="1" t="str">
        <f t="shared" ca="1" si="43"/>
        <v>SI</v>
      </c>
      <c r="T89" s="1" t="str">
        <f t="shared" ca="1" si="44"/>
        <v>Acapulco</v>
      </c>
      <c r="U89" s="1" t="str">
        <f t="shared" ca="1" si="45"/>
        <v>SI</v>
      </c>
      <c r="V89" s="1">
        <f t="shared" ca="1" si="46"/>
        <v>161</v>
      </c>
      <c r="W89" s="1" t="str">
        <f t="shared" ca="1" si="47"/>
        <v>SI</v>
      </c>
      <c r="X89" s="1" t="str">
        <f t="shared" ca="1" si="48"/>
        <v>ITAM</v>
      </c>
      <c r="Y89" s="1">
        <f t="shared" ca="1" si="49"/>
        <v>1012839937</v>
      </c>
      <c r="Z89" s="1" t="str">
        <f t="shared" ca="1" si="50"/>
        <v>NO</v>
      </c>
      <c r="AA89" s="1" t="str">
        <f t="shared" ca="1" si="51"/>
        <v>Caza</v>
      </c>
    </row>
    <row r="90" spans="1:27" x14ac:dyDescent="0.45">
      <c r="A90" s="1">
        <f t="shared" ca="1" si="26"/>
        <v>1758</v>
      </c>
      <c r="B90" s="1" t="str">
        <f t="shared" ca="1" si="27"/>
        <v>Beth</v>
      </c>
      <c r="C90" s="1" t="str">
        <f t="shared" ca="1" si="28"/>
        <v>ROMAN</v>
      </c>
      <c r="D90" s="1" t="str">
        <f t="shared" ca="1" si="28"/>
        <v>HIDALGO</v>
      </c>
      <c r="E90" s="11">
        <f t="shared" ca="1" si="29"/>
        <v>34629</v>
      </c>
      <c r="F90" s="1" t="str">
        <f t="shared" ca="1" si="30"/>
        <v>M</v>
      </c>
      <c r="G90" s="1" t="str">
        <f t="shared" ca="1" si="31"/>
        <v>BeROHI22101994</v>
      </c>
      <c r="H90" s="12" t="str">
        <f t="shared" ca="1" si="32"/>
        <v>BROMAN22@gmail.com</v>
      </c>
      <c r="I90" s="12" t="str">
        <f t="shared" ca="1" si="33"/>
        <v>BROMAN22@itam.com.mx</v>
      </c>
      <c r="J90" s="12" t="str">
        <f t="shared" ca="1" si="34"/>
        <v>Economia</v>
      </c>
      <c r="K90" s="1">
        <f t="shared" ca="1" si="35"/>
        <v>2013</v>
      </c>
      <c r="L90" s="1">
        <f t="shared" ca="1" si="36"/>
        <v>10</v>
      </c>
      <c r="M90" s="1">
        <f t="shared" ca="1" si="37"/>
        <v>6.9</v>
      </c>
      <c r="N90" s="1">
        <f t="shared" ca="1" si="38"/>
        <v>41</v>
      </c>
      <c r="O90" s="1">
        <f t="shared" ca="1" si="39"/>
        <v>29</v>
      </c>
      <c r="P90" s="1">
        <f t="shared" ca="1" si="40"/>
        <v>12</v>
      </c>
      <c r="Q90" s="1" t="str">
        <f t="shared" ca="1" si="41"/>
        <v>SI</v>
      </c>
      <c r="R90" s="1">
        <f t="shared" ca="1" si="42"/>
        <v>0.4</v>
      </c>
      <c r="S90" s="1" t="str">
        <f t="shared" ca="1" si="43"/>
        <v>NO</v>
      </c>
      <c r="T90" s="1" t="str">
        <f t="shared" ca="1" si="44"/>
        <v>Puebla</v>
      </c>
      <c r="U90" s="1" t="str">
        <f t="shared" ca="1" si="45"/>
        <v>SI</v>
      </c>
      <c r="V90" s="1">
        <f t="shared" ca="1" si="46"/>
        <v>14</v>
      </c>
      <c r="W90" s="1" t="str">
        <f t="shared" ca="1" si="47"/>
        <v>NO</v>
      </c>
      <c r="X90" s="1" t="str">
        <f t="shared" ca="1" si="48"/>
        <v>OTRO</v>
      </c>
      <c r="Y90" s="1">
        <f t="shared" ca="1" si="49"/>
        <v>1012616618</v>
      </c>
      <c r="Z90" s="1" t="str">
        <f t="shared" ca="1" si="50"/>
        <v>NO</v>
      </c>
      <c r="AA90" s="1" t="str">
        <f t="shared" ca="1" si="51"/>
        <v>Comer</v>
      </c>
    </row>
    <row r="91" spans="1:27" x14ac:dyDescent="0.45">
      <c r="A91" s="1">
        <f t="shared" ca="1" si="26"/>
        <v>1854</v>
      </c>
      <c r="B91" s="1" t="str">
        <f t="shared" ca="1" si="27"/>
        <v>Thomas</v>
      </c>
      <c r="C91" s="1" t="str">
        <f t="shared" ca="1" si="28"/>
        <v>CARMONA</v>
      </c>
      <c r="D91" s="1" t="str">
        <f t="shared" ca="1" si="28"/>
        <v>VARGAS</v>
      </c>
      <c r="E91" s="11">
        <f t="shared" ca="1" si="29"/>
        <v>34656</v>
      </c>
      <c r="F91" s="1" t="str">
        <f t="shared" ca="1" si="30"/>
        <v>H</v>
      </c>
      <c r="G91" s="1" t="str">
        <f t="shared" ca="1" si="31"/>
        <v>ThCAVA18111994</v>
      </c>
      <c r="H91" s="12" t="str">
        <f t="shared" ca="1" si="32"/>
        <v>TCARMONA18@gmail.com</v>
      </c>
      <c r="I91" s="12" t="str">
        <f t="shared" ca="1" si="33"/>
        <v>TCARMONA18@itam.com.mx</v>
      </c>
      <c r="J91" s="12" t="str">
        <f t="shared" ca="1" si="34"/>
        <v>Contabilidad</v>
      </c>
      <c r="K91" s="1">
        <f t="shared" ca="1" si="35"/>
        <v>2011</v>
      </c>
      <c r="L91" s="1">
        <f t="shared" ca="1" si="36"/>
        <v>14</v>
      </c>
      <c r="M91" s="1">
        <f t="shared" ca="1" si="37"/>
        <v>7.7</v>
      </c>
      <c r="N91" s="1">
        <f t="shared" ca="1" si="38"/>
        <v>48</v>
      </c>
      <c r="O91" s="1">
        <f t="shared" ca="1" si="39"/>
        <v>36</v>
      </c>
      <c r="P91" s="1">
        <f t="shared" ca="1" si="40"/>
        <v>12</v>
      </c>
      <c r="Q91" s="1" t="str">
        <f t="shared" ca="1" si="41"/>
        <v>SI</v>
      </c>
      <c r="R91" s="1">
        <f t="shared" ca="1" si="42"/>
        <v>0.7</v>
      </c>
      <c r="S91" s="1" t="str">
        <f t="shared" ca="1" si="43"/>
        <v>NO</v>
      </c>
      <c r="T91" s="1" t="str">
        <f t="shared" ca="1" si="44"/>
        <v>Merida</v>
      </c>
      <c r="U91" s="1" t="str">
        <f t="shared" ca="1" si="45"/>
        <v>SI</v>
      </c>
      <c r="V91" s="1">
        <f t="shared" ca="1" si="46"/>
        <v>20</v>
      </c>
      <c r="W91" s="1" t="str">
        <f t="shared" ca="1" si="47"/>
        <v>NO</v>
      </c>
      <c r="X91" s="1" t="str">
        <f t="shared" ca="1" si="48"/>
        <v>ITAM</v>
      </c>
      <c r="Y91" s="1">
        <f t="shared" ca="1" si="49"/>
        <v>1012248681</v>
      </c>
      <c r="Z91" s="1" t="str">
        <f t="shared" ca="1" si="50"/>
        <v>NO</v>
      </c>
      <c r="AA91" s="1" t="str">
        <f t="shared" ca="1" si="51"/>
        <v>Golf</v>
      </c>
    </row>
    <row r="92" spans="1:27" x14ac:dyDescent="0.45">
      <c r="A92" s="1">
        <f t="shared" ca="1" si="26"/>
        <v>1076</v>
      </c>
      <c r="B92" s="1" t="str">
        <f t="shared" ca="1" si="27"/>
        <v>Susan</v>
      </c>
      <c r="C92" s="1" t="str">
        <f t="shared" ca="1" si="28"/>
        <v>MONTERO</v>
      </c>
      <c r="D92" s="1" t="str">
        <f t="shared" ca="1" si="28"/>
        <v>CABALLERO</v>
      </c>
      <c r="E92" s="11">
        <f t="shared" ca="1" si="29"/>
        <v>34111</v>
      </c>
      <c r="F92" s="1" t="str">
        <f t="shared" ca="1" si="30"/>
        <v>M</v>
      </c>
      <c r="G92" s="1" t="str">
        <f t="shared" ca="1" si="31"/>
        <v>SuMOCA22051993</v>
      </c>
      <c r="H92" s="12" t="str">
        <f t="shared" ca="1" si="32"/>
        <v>SMONTERO22@gmail.com</v>
      </c>
      <c r="I92" s="12" t="str">
        <f t="shared" ca="1" si="33"/>
        <v>SMONTERO22@itam.com.mx</v>
      </c>
      <c r="J92" s="12" t="str">
        <f t="shared" ca="1" si="34"/>
        <v>Computacion</v>
      </c>
      <c r="K92" s="1">
        <f t="shared" ca="1" si="35"/>
        <v>2013</v>
      </c>
      <c r="L92" s="1">
        <f t="shared" ca="1" si="36"/>
        <v>10</v>
      </c>
      <c r="M92" s="1">
        <f t="shared" ca="1" si="37"/>
        <v>7.2</v>
      </c>
      <c r="N92" s="1">
        <f t="shared" ca="1" si="38"/>
        <v>42</v>
      </c>
      <c r="O92" s="1">
        <f t="shared" ca="1" si="39"/>
        <v>34</v>
      </c>
      <c r="P92" s="1">
        <f t="shared" ca="1" si="40"/>
        <v>8</v>
      </c>
      <c r="Q92" s="1" t="str">
        <f t="shared" ca="1" si="41"/>
        <v>SI</v>
      </c>
      <c r="R92" s="1">
        <f t="shared" ca="1" si="42"/>
        <v>0.9</v>
      </c>
      <c r="S92" s="1" t="str">
        <f t="shared" ca="1" si="43"/>
        <v>SI</v>
      </c>
      <c r="T92" s="1" t="str">
        <f t="shared" ca="1" si="44"/>
        <v>Puebla</v>
      </c>
      <c r="U92" s="1" t="str">
        <f t="shared" ca="1" si="45"/>
        <v>SI</v>
      </c>
      <c r="V92" s="1">
        <f t="shared" ca="1" si="46"/>
        <v>35</v>
      </c>
      <c r="W92" s="1" t="str">
        <f t="shared" ca="1" si="47"/>
        <v>NO</v>
      </c>
      <c r="X92" s="1" t="str">
        <f t="shared" ca="1" si="48"/>
        <v>ITAM</v>
      </c>
      <c r="Y92" s="1">
        <f t="shared" ca="1" si="49"/>
        <v>1012806584</v>
      </c>
      <c r="Z92" s="1" t="str">
        <f t="shared" ca="1" si="50"/>
        <v>NO</v>
      </c>
      <c r="AA92" s="1" t="str">
        <f t="shared" ca="1" si="51"/>
        <v>Viajes</v>
      </c>
    </row>
    <row r="93" spans="1:27" x14ac:dyDescent="0.45">
      <c r="A93" s="1">
        <f t="shared" ca="1" si="26"/>
        <v>1787</v>
      </c>
      <c r="B93" s="1" t="str">
        <f t="shared" ca="1" si="27"/>
        <v>Beth</v>
      </c>
      <c r="C93" s="1" t="str">
        <f t="shared" ca="1" si="28"/>
        <v>ROMAN</v>
      </c>
      <c r="D93" s="1" t="str">
        <f t="shared" ca="1" si="28"/>
        <v>VEGA</v>
      </c>
      <c r="E93" s="11">
        <f t="shared" ca="1" si="29"/>
        <v>34914</v>
      </c>
      <c r="F93" s="1" t="str">
        <f t="shared" ca="1" si="30"/>
        <v>M</v>
      </c>
      <c r="G93" s="1" t="str">
        <f t="shared" ca="1" si="31"/>
        <v>BeROVE03081995</v>
      </c>
      <c r="H93" s="12" t="str">
        <f t="shared" ca="1" si="32"/>
        <v>BROMAN3@outlook.com</v>
      </c>
      <c r="I93" s="12" t="str">
        <f t="shared" ca="1" si="33"/>
        <v>BROMAN3@itam.com.mx</v>
      </c>
      <c r="J93" s="12" t="str">
        <f t="shared" ca="1" si="34"/>
        <v>Economia</v>
      </c>
      <c r="K93" s="1">
        <f t="shared" ca="1" si="35"/>
        <v>2013</v>
      </c>
      <c r="L93" s="1">
        <f t="shared" ca="1" si="36"/>
        <v>10</v>
      </c>
      <c r="M93" s="1">
        <f t="shared" ca="1" si="37"/>
        <v>7.2</v>
      </c>
      <c r="N93" s="1">
        <f t="shared" ca="1" si="38"/>
        <v>38</v>
      </c>
      <c r="O93" s="1">
        <f t="shared" ca="1" si="39"/>
        <v>28</v>
      </c>
      <c r="P93" s="1">
        <f t="shared" ca="1" si="40"/>
        <v>10</v>
      </c>
      <c r="Q93" s="1" t="str">
        <f t="shared" ca="1" si="41"/>
        <v>SI</v>
      </c>
      <c r="R93" s="1">
        <f t="shared" ca="1" si="42"/>
        <v>0.4</v>
      </c>
      <c r="S93" s="1" t="str">
        <f t="shared" ca="1" si="43"/>
        <v>NO</v>
      </c>
      <c r="T93" s="1" t="str">
        <f t="shared" ca="1" si="44"/>
        <v>Acapulco</v>
      </c>
      <c r="U93" s="1" t="str">
        <f t="shared" ca="1" si="45"/>
        <v>SI</v>
      </c>
      <c r="V93" s="1">
        <f t="shared" ca="1" si="46"/>
        <v>94</v>
      </c>
      <c r="W93" s="1" t="str">
        <f t="shared" ca="1" si="47"/>
        <v>SI</v>
      </c>
      <c r="X93" s="1" t="str">
        <f t="shared" ca="1" si="48"/>
        <v>OTRO</v>
      </c>
      <c r="Y93" s="1">
        <f t="shared" ca="1" si="49"/>
        <v>1012859144</v>
      </c>
      <c r="Z93" s="1" t="str">
        <f t="shared" ca="1" si="50"/>
        <v>SI</v>
      </c>
      <c r="AA93" s="1" t="str">
        <f t="shared" ca="1" si="51"/>
        <v>Cocinar</v>
      </c>
    </row>
    <row r="94" spans="1:27" x14ac:dyDescent="0.45">
      <c r="A94" s="1">
        <f t="shared" ca="1" si="26"/>
        <v>1787</v>
      </c>
      <c r="B94" s="1" t="str">
        <f t="shared" ca="1" si="27"/>
        <v>James</v>
      </c>
      <c r="C94" s="1" t="str">
        <f t="shared" ca="1" si="28"/>
        <v>HIDALGO</v>
      </c>
      <c r="D94" s="1" t="str">
        <f t="shared" ca="1" si="28"/>
        <v>HERRERO</v>
      </c>
      <c r="E94" s="11">
        <f t="shared" ca="1" si="29"/>
        <v>34436</v>
      </c>
      <c r="F94" s="1" t="str">
        <f t="shared" ca="1" si="30"/>
        <v>H</v>
      </c>
      <c r="G94" s="1" t="str">
        <f t="shared" ca="1" si="31"/>
        <v>JaHIHE12041994</v>
      </c>
      <c r="H94" s="12" t="str">
        <f t="shared" ca="1" si="32"/>
        <v>JHIDALGO12@live.mx</v>
      </c>
      <c r="I94" s="12" t="str">
        <f t="shared" ca="1" si="33"/>
        <v>JHIDALGO12@itam.com.mx</v>
      </c>
      <c r="J94" s="12" t="str">
        <f t="shared" ca="1" si="34"/>
        <v>Matematicas Aplicadas</v>
      </c>
      <c r="K94" s="1">
        <f t="shared" ca="1" si="35"/>
        <v>2011</v>
      </c>
      <c r="L94" s="1">
        <f t="shared" ca="1" si="36"/>
        <v>14</v>
      </c>
      <c r="M94" s="1">
        <f t="shared" ca="1" si="37"/>
        <v>7.5</v>
      </c>
      <c r="N94" s="1">
        <f t="shared" ca="1" si="38"/>
        <v>48</v>
      </c>
      <c r="O94" s="1">
        <f t="shared" ca="1" si="39"/>
        <v>42</v>
      </c>
      <c r="P94" s="1">
        <f t="shared" ca="1" si="40"/>
        <v>6</v>
      </c>
      <c r="Q94" s="1" t="str">
        <f t="shared" ca="1" si="41"/>
        <v>SI</v>
      </c>
      <c r="R94" s="1">
        <f t="shared" ca="1" si="42"/>
        <v>0.7</v>
      </c>
      <c r="S94" s="1" t="str">
        <f t="shared" ca="1" si="43"/>
        <v>NO</v>
      </c>
      <c r="T94" s="1" t="str">
        <f t="shared" ca="1" si="44"/>
        <v>Toluca</v>
      </c>
      <c r="U94" s="1" t="str">
        <f t="shared" ca="1" si="45"/>
        <v>SI</v>
      </c>
      <c r="V94" s="1">
        <f t="shared" ca="1" si="46"/>
        <v>40</v>
      </c>
      <c r="W94" s="1" t="str">
        <f t="shared" ca="1" si="47"/>
        <v>SI</v>
      </c>
      <c r="X94" s="1" t="str">
        <f t="shared" ca="1" si="48"/>
        <v>OTRO</v>
      </c>
      <c r="Y94" s="1">
        <f t="shared" ca="1" si="49"/>
        <v>1012282385</v>
      </c>
      <c r="Z94" s="1" t="str">
        <f t="shared" ca="1" si="50"/>
        <v>NO</v>
      </c>
      <c r="AA94" s="1" t="str">
        <f t="shared" ca="1" si="51"/>
        <v>Viajes</v>
      </c>
    </row>
    <row r="95" spans="1:27" x14ac:dyDescent="0.45">
      <c r="A95" s="1">
        <f t="shared" ca="1" si="26"/>
        <v>1640</v>
      </c>
      <c r="B95" s="1" t="str">
        <f t="shared" ca="1" si="27"/>
        <v>Diane</v>
      </c>
      <c r="C95" s="1" t="str">
        <f t="shared" ca="1" si="28"/>
        <v>GALLARDO</v>
      </c>
      <c r="D95" s="1" t="str">
        <f t="shared" ca="1" si="28"/>
        <v>CARMONA</v>
      </c>
      <c r="E95" s="11">
        <f t="shared" ca="1" si="29"/>
        <v>34426</v>
      </c>
      <c r="F95" s="1" t="str">
        <f t="shared" ca="1" si="30"/>
        <v>M</v>
      </c>
      <c r="G95" s="1" t="str">
        <f t="shared" ca="1" si="31"/>
        <v>DiGACA02041994</v>
      </c>
      <c r="H95" s="12" t="str">
        <f t="shared" ca="1" si="32"/>
        <v>DGALLARDO2@live.mx</v>
      </c>
      <c r="I95" s="12" t="str">
        <f t="shared" ca="1" si="33"/>
        <v>DGALLARDO2@itam.com.mx</v>
      </c>
      <c r="J95" s="12" t="str">
        <f t="shared" ca="1" si="34"/>
        <v>Actuaria</v>
      </c>
      <c r="K95" s="1">
        <f t="shared" ca="1" si="35"/>
        <v>2012</v>
      </c>
      <c r="L95" s="1">
        <f t="shared" ca="1" si="36"/>
        <v>12</v>
      </c>
      <c r="M95" s="1">
        <f t="shared" ca="1" si="37"/>
        <v>9.6</v>
      </c>
      <c r="N95" s="1">
        <f t="shared" ca="1" si="38"/>
        <v>48</v>
      </c>
      <c r="O95" s="1">
        <f t="shared" ca="1" si="39"/>
        <v>37</v>
      </c>
      <c r="P95" s="1">
        <f t="shared" ca="1" si="40"/>
        <v>11</v>
      </c>
      <c r="Q95" s="1" t="str">
        <f t="shared" ca="1" si="41"/>
        <v>SI</v>
      </c>
      <c r="R95" s="1">
        <f t="shared" ca="1" si="42"/>
        <v>0.4</v>
      </c>
      <c r="S95" s="1" t="str">
        <f t="shared" ca="1" si="43"/>
        <v>NO</v>
      </c>
      <c r="T95" s="1" t="str">
        <f t="shared" ca="1" si="44"/>
        <v>Merida</v>
      </c>
      <c r="U95" s="1" t="str">
        <f t="shared" ca="1" si="45"/>
        <v>SI</v>
      </c>
      <c r="V95" s="1">
        <f t="shared" ca="1" si="46"/>
        <v>26</v>
      </c>
      <c r="W95" s="1" t="str">
        <f t="shared" ca="1" si="47"/>
        <v>NO</v>
      </c>
      <c r="X95" s="1" t="str">
        <f t="shared" ca="1" si="48"/>
        <v>OTRO</v>
      </c>
      <c r="Y95" s="1">
        <f t="shared" ca="1" si="49"/>
        <v>1012611286</v>
      </c>
      <c r="Z95" s="1" t="str">
        <f t="shared" ca="1" si="50"/>
        <v>NO</v>
      </c>
      <c r="AA95" s="1" t="str">
        <f t="shared" ca="1" si="51"/>
        <v>Cocinar</v>
      </c>
    </row>
    <row r="96" spans="1:27" x14ac:dyDescent="0.45">
      <c r="A96" s="1">
        <f t="shared" ca="1" si="26"/>
        <v>1045</v>
      </c>
      <c r="B96" s="1" t="str">
        <f t="shared" ca="1" si="27"/>
        <v>Rose</v>
      </c>
      <c r="C96" s="1" t="str">
        <f t="shared" ca="1" si="28"/>
        <v>CARMONA</v>
      </c>
      <c r="D96" s="1" t="str">
        <f t="shared" ca="1" si="28"/>
        <v>CARRASCO</v>
      </c>
      <c r="E96" s="11">
        <f t="shared" ca="1" si="29"/>
        <v>34242</v>
      </c>
      <c r="F96" s="1" t="str">
        <f t="shared" ca="1" si="30"/>
        <v>M</v>
      </c>
      <c r="G96" s="1" t="str">
        <f t="shared" ca="1" si="31"/>
        <v>RoCACA30091993</v>
      </c>
      <c r="H96" s="12" t="str">
        <f t="shared" ca="1" si="32"/>
        <v>RCARMONA30@outlook.com</v>
      </c>
      <c r="I96" s="12" t="str">
        <f t="shared" ca="1" si="33"/>
        <v>RCARMONA30@itam.com.mx</v>
      </c>
      <c r="J96" s="12" t="str">
        <f t="shared" ca="1" si="34"/>
        <v>Matematicas y Computacion</v>
      </c>
      <c r="K96" s="1">
        <f t="shared" ca="1" si="35"/>
        <v>2013</v>
      </c>
      <c r="L96" s="1">
        <f t="shared" ca="1" si="36"/>
        <v>10</v>
      </c>
      <c r="M96" s="1">
        <f t="shared" ca="1" si="37"/>
        <v>7.8</v>
      </c>
      <c r="N96" s="1">
        <f t="shared" ca="1" si="38"/>
        <v>41</v>
      </c>
      <c r="O96" s="1">
        <f t="shared" ca="1" si="39"/>
        <v>40</v>
      </c>
      <c r="P96" s="1">
        <f t="shared" ca="1" si="40"/>
        <v>1</v>
      </c>
      <c r="Q96" s="1" t="str">
        <f t="shared" ca="1" si="41"/>
        <v>SI</v>
      </c>
      <c r="R96" s="1">
        <f t="shared" ca="1" si="42"/>
        <v>0.3</v>
      </c>
      <c r="S96" s="1" t="str">
        <f t="shared" ca="1" si="43"/>
        <v>NO</v>
      </c>
      <c r="T96" s="1" t="str">
        <f t="shared" ca="1" si="44"/>
        <v>Toluca</v>
      </c>
      <c r="U96" s="1" t="str">
        <f t="shared" ca="1" si="45"/>
        <v>SI</v>
      </c>
      <c r="V96" s="1">
        <f t="shared" ca="1" si="46"/>
        <v>111</v>
      </c>
      <c r="W96" s="1" t="str">
        <f t="shared" ca="1" si="47"/>
        <v>NO</v>
      </c>
      <c r="X96" s="1" t="str">
        <f t="shared" ca="1" si="48"/>
        <v>OTRO</v>
      </c>
      <c r="Y96" s="1">
        <f t="shared" ca="1" si="49"/>
        <v>1012470401</v>
      </c>
      <c r="Z96" s="1" t="str">
        <f t="shared" ca="1" si="50"/>
        <v>NO</v>
      </c>
      <c r="AA96" s="1" t="str">
        <f t="shared" ca="1" si="51"/>
        <v>Compras</v>
      </c>
    </row>
    <row r="97" spans="1:27" x14ac:dyDescent="0.45">
      <c r="A97" s="1">
        <f t="shared" ca="1" si="26"/>
        <v>1875</v>
      </c>
      <c r="B97" s="1" t="str">
        <f t="shared" ca="1" si="27"/>
        <v>John</v>
      </c>
      <c r="C97" s="1" t="str">
        <f t="shared" ca="1" si="28"/>
        <v>ESTEBAN</v>
      </c>
      <c r="D97" s="1" t="str">
        <f t="shared" ca="1" si="28"/>
        <v>BRAVO</v>
      </c>
      <c r="E97" s="11">
        <f t="shared" ca="1" si="29"/>
        <v>34070</v>
      </c>
      <c r="F97" s="1" t="str">
        <f t="shared" ca="1" si="30"/>
        <v>H</v>
      </c>
      <c r="G97" s="1" t="str">
        <f t="shared" ca="1" si="31"/>
        <v>JoESBR11041993</v>
      </c>
      <c r="H97" s="12" t="str">
        <f t="shared" ca="1" si="32"/>
        <v>JESTEBAN11@yahoo.com</v>
      </c>
      <c r="I97" s="12" t="str">
        <f t="shared" ca="1" si="33"/>
        <v>JESTEBAN11@itam.com.mx</v>
      </c>
      <c r="J97" s="12" t="str">
        <f t="shared" ca="1" si="34"/>
        <v>Contabilidad</v>
      </c>
      <c r="K97" s="1">
        <f t="shared" ca="1" si="35"/>
        <v>2013</v>
      </c>
      <c r="L97" s="1">
        <f t="shared" ca="1" si="36"/>
        <v>10</v>
      </c>
      <c r="M97" s="1">
        <f t="shared" ca="1" si="37"/>
        <v>8</v>
      </c>
      <c r="N97" s="1">
        <f t="shared" ca="1" si="38"/>
        <v>37</v>
      </c>
      <c r="O97" s="1">
        <f t="shared" ca="1" si="39"/>
        <v>32</v>
      </c>
      <c r="P97" s="1">
        <f t="shared" ca="1" si="40"/>
        <v>5</v>
      </c>
      <c r="Q97" s="1" t="str">
        <f t="shared" ca="1" si="41"/>
        <v>SI</v>
      </c>
      <c r="R97" s="1">
        <f t="shared" ca="1" si="42"/>
        <v>0.1</v>
      </c>
      <c r="S97" s="1" t="str">
        <f t="shared" ca="1" si="43"/>
        <v>NO</v>
      </c>
      <c r="T97" s="1" t="str">
        <f t="shared" ca="1" si="44"/>
        <v>CDMX</v>
      </c>
      <c r="U97" s="1" t="str">
        <f t="shared" ca="1" si="45"/>
        <v>NO</v>
      </c>
      <c r="V97" s="1">
        <f t="shared" ca="1" si="46"/>
        <v>113</v>
      </c>
      <c r="W97" s="1" t="str">
        <f t="shared" ca="1" si="47"/>
        <v>SI</v>
      </c>
      <c r="X97" s="1" t="str">
        <f t="shared" ca="1" si="48"/>
        <v>OTRO</v>
      </c>
      <c r="Y97" s="1">
        <f t="shared" ca="1" si="49"/>
        <v>1012274582</v>
      </c>
      <c r="Z97" s="1" t="str">
        <f t="shared" ca="1" si="50"/>
        <v>NO</v>
      </c>
      <c r="AA97" s="1" t="str">
        <f t="shared" ca="1" si="51"/>
        <v>Nadar</v>
      </c>
    </row>
    <row r="98" spans="1:27" x14ac:dyDescent="0.45">
      <c r="A98" s="1">
        <f t="shared" ca="1" si="26"/>
        <v>1747</v>
      </c>
      <c r="B98" s="1" t="str">
        <f t="shared" ca="1" si="27"/>
        <v>Charles</v>
      </c>
      <c r="C98" s="1" t="str">
        <f t="shared" ca="1" si="28"/>
        <v>VELASCO</v>
      </c>
      <c r="D98" s="1" t="str">
        <f t="shared" ca="1" si="28"/>
        <v>CABALLERO</v>
      </c>
      <c r="E98" s="11">
        <f t="shared" ca="1" si="29"/>
        <v>34409</v>
      </c>
      <c r="F98" s="1" t="str">
        <f t="shared" ca="1" si="30"/>
        <v>H</v>
      </c>
      <c r="G98" s="1" t="str">
        <f t="shared" ca="1" si="31"/>
        <v>ChVECA16031994</v>
      </c>
      <c r="H98" s="12" t="str">
        <f t="shared" ca="1" si="32"/>
        <v>CVELASCO16@gmail.com</v>
      </c>
      <c r="I98" s="12" t="str">
        <f t="shared" ca="1" si="33"/>
        <v>CVELASCO16@itam.com.mx</v>
      </c>
      <c r="J98" s="12" t="str">
        <f t="shared" ca="1" si="34"/>
        <v>Matematicas y Computacion</v>
      </c>
      <c r="K98" s="1">
        <f t="shared" ca="1" si="35"/>
        <v>2011</v>
      </c>
      <c r="L98" s="1">
        <f t="shared" ca="1" si="36"/>
        <v>14</v>
      </c>
      <c r="M98" s="1">
        <f t="shared" ca="1" si="37"/>
        <v>8.6</v>
      </c>
      <c r="N98" s="1">
        <f t="shared" ca="1" si="38"/>
        <v>48</v>
      </c>
      <c r="O98" s="1">
        <f t="shared" ca="1" si="39"/>
        <v>47</v>
      </c>
      <c r="P98" s="1">
        <f t="shared" ca="1" si="40"/>
        <v>1</v>
      </c>
      <c r="Q98" s="1" t="str">
        <f t="shared" ca="1" si="41"/>
        <v>SI</v>
      </c>
      <c r="R98" s="1">
        <f t="shared" ca="1" si="42"/>
        <v>0.9</v>
      </c>
      <c r="S98" s="1" t="str">
        <f t="shared" ca="1" si="43"/>
        <v>NO</v>
      </c>
      <c r="T98" s="1" t="str">
        <f t="shared" ca="1" si="44"/>
        <v>Acapulco</v>
      </c>
      <c r="U98" s="1" t="str">
        <f t="shared" ca="1" si="45"/>
        <v>SI</v>
      </c>
      <c r="V98" s="1">
        <f t="shared" ca="1" si="46"/>
        <v>147</v>
      </c>
      <c r="W98" s="1" t="str">
        <f t="shared" ca="1" si="47"/>
        <v>NO</v>
      </c>
      <c r="X98" s="1" t="str">
        <f t="shared" ca="1" si="48"/>
        <v>OTRO</v>
      </c>
      <c r="Y98" s="1">
        <f t="shared" ca="1" si="49"/>
        <v>1012222167</v>
      </c>
      <c r="Z98" s="1" t="str">
        <f t="shared" ca="1" si="50"/>
        <v>NO</v>
      </c>
      <c r="AA98" s="1" t="str">
        <f t="shared" ca="1" si="51"/>
        <v>Comer</v>
      </c>
    </row>
    <row r="99" spans="1:27" x14ac:dyDescent="0.45">
      <c r="A99" s="1">
        <f t="shared" ca="1" si="26"/>
        <v>1995</v>
      </c>
      <c r="B99" s="1" t="str">
        <f t="shared" ca="1" si="27"/>
        <v>Edward</v>
      </c>
      <c r="C99" s="1" t="str">
        <f t="shared" ca="1" si="28"/>
        <v>ROMAN</v>
      </c>
      <c r="D99" s="1" t="str">
        <f t="shared" ca="1" si="28"/>
        <v>FLORES</v>
      </c>
      <c r="E99" s="11">
        <f t="shared" ca="1" si="29"/>
        <v>34940</v>
      </c>
      <c r="F99" s="1" t="str">
        <f t="shared" ca="1" si="30"/>
        <v>H</v>
      </c>
      <c r="G99" s="1" t="str">
        <f t="shared" ca="1" si="31"/>
        <v>EdROFL29081995</v>
      </c>
      <c r="H99" s="12" t="str">
        <f t="shared" ca="1" si="32"/>
        <v>EROMAN29@yahoo.mx</v>
      </c>
      <c r="I99" s="12" t="str">
        <f t="shared" ca="1" si="33"/>
        <v>EROMAN29@itam.com.mx</v>
      </c>
      <c r="J99" s="12" t="str">
        <f t="shared" ca="1" si="34"/>
        <v>Derecho</v>
      </c>
      <c r="K99" s="1">
        <f t="shared" ca="1" si="35"/>
        <v>2013</v>
      </c>
      <c r="L99" s="1">
        <f t="shared" ca="1" si="36"/>
        <v>10</v>
      </c>
      <c r="M99" s="1">
        <f t="shared" ca="1" si="37"/>
        <v>9.1</v>
      </c>
      <c r="N99" s="1">
        <f t="shared" ca="1" si="38"/>
        <v>38</v>
      </c>
      <c r="O99" s="1">
        <f t="shared" ca="1" si="39"/>
        <v>25</v>
      </c>
      <c r="P99" s="1">
        <f t="shared" ca="1" si="40"/>
        <v>13</v>
      </c>
      <c r="Q99" s="1" t="str">
        <f t="shared" ca="1" si="41"/>
        <v>SI</v>
      </c>
      <c r="R99" s="1">
        <f t="shared" ca="1" si="42"/>
        <v>1</v>
      </c>
      <c r="S99" s="1" t="str">
        <f t="shared" ca="1" si="43"/>
        <v>SI</v>
      </c>
      <c r="T99" s="1" t="str">
        <f t="shared" ca="1" si="44"/>
        <v>Toluca</v>
      </c>
      <c r="U99" s="1" t="str">
        <f t="shared" ca="1" si="45"/>
        <v>SI</v>
      </c>
      <c r="V99" s="1">
        <f t="shared" ca="1" si="46"/>
        <v>26</v>
      </c>
      <c r="W99" s="1" t="str">
        <f t="shared" ca="1" si="47"/>
        <v>NO</v>
      </c>
      <c r="X99" s="1" t="str">
        <f t="shared" ca="1" si="48"/>
        <v>OTRO</v>
      </c>
      <c r="Y99" s="1">
        <f t="shared" ca="1" si="49"/>
        <v>1012746369</v>
      </c>
      <c r="Z99" s="1" t="str">
        <f t="shared" ca="1" si="50"/>
        <v>SI</v>
      </c>
      <c r="AA99" s="1" t="str">
        <f t="shared" ca="1" si="51"/>
        <v>Futbol</v>
      </c>
    </row>
    <row r="100" spans="1:27" x14ac:dyDescent="0.45">
      <c r="A100" s="1">
        <f t="shared" ca="1" si="26"/>
        <v>1760</v>
      </c>
      <c r="B100" s="1" t="str">
        <f t="shared" ca="1" si="27"/>
        <v>Elizabeth</v>
      </c>
      <c r="C100" s="1" t="str">
        <f t="shared" ca="1" si="28"/>
        <v>ARIAS</v>
      </c>
      <c r="D100" s="1" t="str">
        <f t="shared" ca="1" si="28"/>
        <v>BRAVO</v>
      </c>
      <c r="E100" s="11">
        <f t="shared" ca="1" si="29"/>
        <v>33988</v>
      </c>
      <c r="F100" s="1" t="str">
        <f t="shared" ca="1" si="30"/>
        <v>M</v>
      </c>
      <c r="G100" s="1" t="str">
        <f t="shared" ca="1" si="31"/>
        <v>ElARBR19011993</v>
      </c>
      <c r="H100" s="12" t="str">
        <f t="shared" ca="1" si="32"/>
        <v>EARIAS19@yahoo.mx</v>
      </c>
      <c r="I100" s="12" t="str">
        <f t="shared" ca="1" si="33"/>
        <v>EARIAS19@itam.com.mx</v>
      </c>
      <c r="J100" s="12" t="str">
        <f t="shared" ca="1" si="34"/>
        <v>Actuaria</v>
      </c>
      <c r="K100" s="1">
        <f t="shared" ca="1" si="35"/>
        <v>2012</v>
      </c>
      <c r="L100" s="1">
        <f t="shared" ca="1" si="36"/>
        <v>12</v>
      </c>
      <c r="M100" s="1">
        <f t="shared" ca="1" si="37"/>
        <v>9.9</v>
      </c>
      <c r="N100" s="1">
        <f t="shared" ca="1" si="38"/>
        <v>44</v>
      </c>
      <c r="O100" s="1">
        <f t="shared" ca="1" si="39"/>
        <v>31</v>
      </c>
      <c r="P100" s="1">
        <f t="shared" ca="1" si="40"/>
        <v>13</v>
      </c>
      <c r="Q100" s="1" t="str">
        <f t="shared" ca="1" si="41"/>
        <v>SI</v>
      </c>
      <c r="R100" s="1">
        <f t="shared" ca="1" si="42"/>
        <v>0.6</v>
      </c>
      <c r="S100" s="1" t="str">
        <f t="shared" ca="1" si="43"/>
        <v>NO</v>
      </c>
      <c r="T100" s="1" t="str">
        <f t="shared" ca="1" si="44"/>
        <v>Cancun</v>
      </c>
      <c r="U100" s="1" t="str">
        <f t="shared" ca="1" si="45"/>
        <v>SI</v>
      </c>
      <c r="V100" s="1">
        <f t="shared" ca="1" si="46"/>
        <v>72</v>
      </c>
      <c r="W100" s="1" t="str">
        <f t="shared" ca="1" si="47"/>
        <v>SI</v>
      </c>
      <c r="X100" s="1" t="str">
        <f t="shared" ca="1" si="48"/>
        <v>ITAM</v>
      </c>
      <c r="Y100" s="1">
        <f t="shared" ca="1" si="49"/>
        <v>1012492319</v>
      </c>
      <c r="Z100" s="1" t="str">
        <f t="shared" ca="1" si="50"/>
        <v>NO</v>
      </c>
      <c r="AA100" s="1" t="str">
        <f t="shared" ca="1" si="51"/>
        <v>Leer</v>
      </c>
    </row>
    <row r="101" spans="1:27" x14ac:dyDescent="0.45">
      <c r="A101" s="1">
        <f t="shared" ca="1" si="26"/>
        <v>1777</v>
      </c>
      <c r="B101" s="1" t="str">
        <f t="shared" ca="1" si="27"/>
        <v>Diane</v>
      </c>
      <c r="C101" s="1" t="str">
        <f t="shared" ca="1" si="28"/>
        <v>ARIAS</v>
      </c>
      <c r="D101" s="1" t="str">
        <f t="shared" ca="1" si="28"/>
        <v>FUENTES</v>
      </c>
      <c r="E101" s="11">
        <f t="shared" ca="1" si="29"/>
        <v>34065</v>
      </c>
      <c r="F101" s="1" t="str">
        <f t="shared" ca="1" si="30"/>
        <v>M</v>
      </c>
      <c r="G101" s="1" t="str">
        <f t="shared" ca="1" si="31"/>
        <v>DiARFU06041993</v>
      </c>
      <c r="H101" s="12" t="str">
        <f t="shared" ca="1" si="32"/>
        <v>DARIAS6@outlook.com</v>
      </c>
      <c r="I101" s="12" t="str">
        <f t="shared" ca="1" si="33"/>
        <v>DARIAS6@itam.com.mx</v>
      </c>
      <c r="J101" s="12" t="str">
        <f t="shared" ca="1" si="34"/>
        <v>Actuaria y Matematicas Aplicadas</v>
      </c>
      <c r="K101" s="1">
        <f t="shared" ca="1" si="35"/>
        <v>2011</v>
      </c>
      <c r="L101" s="1">
        <f t="shared" ca="1" si="36"/>
        <v>14</v>
      </c>
      <c r="M101" s="1">
        <f t="shared" ca="1" si="37"/>
        <v>6.3</v>
      </c>
      <c r="N101" s="1">
        <f t="shared" ca="1" si="38"/>
        <v>48</v>
      </c>
      <c r="O101" s="1">
        <f t="shared" ca="1" si="39"/>
        <v>32</v>
      </c>
      <c r="P101" s="1">
        <f t="shared" ca="1" si="40"/>
        <v>16</v>
      </c>
      <c r="Q101" s="1" t="str">
        <f t="shared" ca="1" si="41"/>
        <v>SI</v>
      </c>
      <c r="R101" s="1">
        <f t="shared" ca="1" si="42"/>
        <v>0.7</v>
      </c>
      <c r="S101" s="1" t="str">
        <f t="shared" ca="1" si="43"/>
        <v>SI</v>
      </c>
      <c r="T101" s="1" t="str">
        <f t="shared" ca="1" si="44"/>
        <v>Monterrey</v>
      </c>
      <c r="U101" s="1" t="str">
        <f t="shared" ca="1" si="45"/>
        <v>SI</v>
      </c>
      <c r="V101" s="1">
        <f t="shared" ca="1" si="46"/>
        <v>3</v>
      </c>
      <c r="W101" s="1" t="str">
        <f t="shared" ca="1" si="47"/>
        <v>SI</v>
      </c>
      <c r="X101" s="1" t="str">
        <f t="shared" ca="1" si="48"/>
        <v>OTRO</v>
      </c>
      <c r="Y101" s="1">
        <f t="shared" ca="1" si="49"/>
        <v>1012752344</v>
      </c>
      <c r="Z101" s="1" t="str">
        <f t="shared" ca="1" si="50"/>
        <v>SI</v>
      </c>
      <c r="AA101" s="1" t="str">
        <f t="shared" ca="1" si="51"/>
        <v>Fiesta</v>
      </c>
    </row>
    <row r="102" spans="1:27" x14ac:dyDescent="0.45">
      <c r="A102" s="1">
        <f t="shared" ca="1" si="26"/>
        <v>1306</v>
      </c>
      <c r="B102" s="1" t="str">
        <f t="shared" ca="1" si="27"/>
        <v>Victoria</v>
      </c>
      <c r="C102" s="1" t="str">
        <f t="shared" ca="1" si="28"/>
        <v>SANTANA</v>
      </c>
      <c r="D102" s="1" t="str">
        <f t="shared" ca="1" si="28"/>
        <v>PASTOR</v>
      </c>
      <c r="E102" s="11">
        <f t="shared" ca="1" si="29"/>
        <v>34744</v>
      </c>
      <c r="F102" s="1" t="str">
        <f t="shared" ca="1" si="30"/>
        <v>M</v>
      </c>
      <c r="G102" s="1" t="str">
        <f t="shared" ca="1" si="31"/>
        <v>ViSAPA14021995</v>
      </c>
      <c r="H102" s="12" t="str">
        <f t="shared" ca="1" si="32"/>
        <v>VSANTANA14@live.mx</v>
      </c>
      <c r="I102" s="12" t="str">
        <f t="shared" ca="1" si="33"/>
        <v>VSANTANA14@itam.com.mx</v>
      </c>
      <c r="J102" s="12" t="str">
        <f t="shared" ca="1" si="34"/>
        <v>Telematica</v>
      </c>
      <c r="K102" s="1">
        <f t="shared" ca="1" si="35"/>
        <v>2011</v>
      </c>
      <c r="L102" s="1">
        <f t="shared" ca="1" si="36"/>
        <v>14</v>
      </c>
      <c r="M102" s="1">
        <f t="shared" ca="1" si="37"/>
        <v>7.7</v>
      </c>
      <c r="N102" s="1">
        <f t="shared" ca="1" si="38"/>
        <v>48</v>
      </c>
      <c r="O102" s="1">
        <f t="shared" ca="1" si="39"/>
        <v>44</v>
      </c>
      <c r="P102" s="1">
        <f t="shared" ca="1" si="40"/>
        <v>4</v>
      </c>
      <c r="Q102" s="1" t="str">
        <f t="shared" ca="1" si="41"/>
        <v>SI</v>
      </c>
      <c r="R102" s="1">
        <f t="shared" ca="1" si="42"/>
        <v>0.5</v>
      </c>
      <c r="S102" s="1" t="str">
        <f t="shared" ca="1" si="43"/>
        <v>NO</v>
      </c>
      <c r="T102" s="1" t="str">
        <f t="shared" ca="1" si="44"/>
        <v>Merida</v>
      </c>
      <c r="U102" s="1" t="str">
        <f t="shared" ca="1" si="45"/>
        <v>SI</v>
      </c>
      <c r="V102" s="1">
        <f t="shared" ca="1" si="46"/>
        <v>29</v>
      </c>
      <c r="W102" s="1" t="str">
        <f t="shared" ca="1" si="47"/>
        <v>NO</v>
      </c>
      <c r="X102" s="1" t="str">
        <f t="shared" ca="1" si="48"/>
        <v>ITAM</v>
      </c>
      <c r="Y102" s="1">
        <f t="shared" ca="1" si="49"/>
        <v>1012483610</v>
      </c>
      <c r="Z102" s="1" t="str">
        <f t="shared" ca="1" si="50"/>
        <v>NO</v>
      </c>
      <c r="AA102" s="1" t="str">
        <f t="shared" ca="1" si="51"/>
        <v>Fiesta</v>
      </c>
    </row>
    <row r="103" spans="1:27" x14ac:dyDescent="0.45">
      <c r="A103" s="1">
        <f t="shared" ca="1" si="26"/>
        <v>1532</v>
      </c>
      <c r="B103" s="1" t="str">
        <f t="shared" ca="1" si="27"/>
        <v>Thomas</v>
      </c>
      <c r="C103" s="1" t="str">
        <f t="shared" ca="1" si="28"/>
        <v>ESTEBAN</v>
      </c>
      <c r="D103" s="1" t="str">
        <f t="shared" ca="1" si="28"/>
        <v>MONTERO</v>
      </c>
      <c r="E103" s="11">
        <f t="shared" ca="1" si="29"/>
        <v>34761</v>
      </c>
      <c r="F103" s="1" t="str">
        <f t="shared" ca="1" si="30"/>
        <v>H</v>
      </c>
      <c r="G103" s="1" t="str">
        <f t="shared" ca="1" si="31"/>
        <v>ThESMO03031995</v>
      </c>
      <c r="H103" s="12" t="str">
        <f t="shared" ca="1" si="32"/>
        <v>TESTEBAN3@outlook.com</v>
      </c>
      <c r="I103" s="12" t="str">
        <f t="shared" ca="1" si="33"/>
        <v>TESTEBAN3@itam.com.mx</v>
      </c>
      <c r="J103" s="12" t="str">
        <f t="shared" ca="1" si="34"/>
        <v>Economia y Derecho</v>
      </c>
      <c r="K103" s="1">
        <f t="shared" ca="1" si="35"/>
        <v>2013</v>
      </c>
      <c r="L103" s="1">
        <f t="shared" ca="1" si="36"/>
        <v>10</v>
      </c>
      <c r="M103" s="1">
        <f t="shared" ca="1" si="37"/>
        <v>8.3000000000000007</v>
      </c>
      <c r="N103" s="1">
        <f t="shared" ca="1" si="38"/>
        <v>40</v>
      </c>
      <c r="O103" s="1">
        <f t="shared" ca="1" si="39"/>
        <v>24</v>
      </c>
      <c r="P103" s="1">
        <f t="shared" ca="1" si="40"/>
        <v>16</v>
      </c>
      <c r="Q103" s="1" t="str">
        <f t="shared" ca="1" si="41"/>
        <v>SI</v>
      </c>
      <c r="R103" s="1">
        <f t="shared" ca="1" si="42"/>
        <v>0.2</v>
      </c>
      <c r="S103" s="1" t="str">
        <f t="shared" ca="1" si="43"/>
        <v>NO</v>
      </c>
      <c r="T103" s="1" t="str">
        <f t="shared" ca="1" si="44"/>
        <v>Toluca</v>
      </c>
      <c r="U103" s="1" t="str">
        <f t="shared" ca="1" si="45"/>
        <v>SI</v>
      </c>
      <c r="V103" s="1">
        <f t="shared" ca="1" si="46"/>
        <v>85</v>
      </c>
      <c r="W103" s="1" t="str">
        <f t="shared" ca="1" si="47"/>
        <v>SI</v>
      </c>
      <c r="X103" s="1" t="str">
        <f t="shared" ca="1" si="48"/>
        <v>ITAM</v>
      </c>
      <c r="Y103" s="1">
        <f t="shared" ca="1" si="49"/>
        <v>1012065729</v>
      </c>
      <c r="Z103" s="1" t="str">
        <f t="shared" ca="1" si="50"/>
        <v>NO</v>
      </c>
      <c r="AA103" s="1" t="str">
        <f t="shared" ca="1" si="51"/>
        <v>Golf</v>
      </c>
    </row>
    <row r="104" spans="1:27" x14ac:dyDescent="0.45">
      <c r="A104" s="1">
        <f t="shared" ca="1" si="26"/>
        <v>1515</v>
      </c>
      <c r="B104" s="1" t="str">
        <f t="shared" ca="1" si="27"/>
        <v>Karen</v>
      </c>
      <c r="C104" s="1" t="str">
        <f t="shared" ca="1" si="28"/>
        <v>CARMONA</v>
      </c>
      <c r="D104" s="1" t="str">
        <f t="shared" ca="1" si="28"/>
        <v>NIETO</v>
      </c>
      <c r="E104" s="11">
        <f t="shared" ca="1" si="29"/>
        <v>34493</v>
      </c>
      <c r="F104" s="1" t="str">
        <f t="shared" ca="1" si="30"/>
        <v>M</v>
      </c>
      <c r="G104" s="1" t="str">
        <f t="shared" ca="1" si="31"/>
        <v>KaCANI08061994</v>
      </c>
      <c r="H104" s="12" t="str">
        <f t="shared" ca="1" si="32"/>
        <v>KCARMONA8@yahoo.mx</v>
      </c>
      <c r="I104" s="12" t="str">
        <f t="shared" ca="1" si="33"/>
        <v>KCARMONA8@itam.com.mx</v>
      </c>
      <c r="J104" s="12" t="str">
        <f t="shared" ca="1" si="34"/>
        <v>Matematicas y Computacion</v>
      </c>
      <c r="K104" s="1">
        <f t="shared" ca="1" si="35"/>
        <v>2011</v>
      </c>
      <c r="L104" s="1">
        <f t="shared" ca="1" si="36"/>
        <v>14</v>
      </c>
      <c r="M104" s="1">
        <f t="shared" ca="1" si="37"/>
        <v>7</v>
      </c>
      <c r="N104" s="1">
        <f t="shared" ca="1" si="38"/>
        <v>48</v>
      </c>
      <c r="O104" s="1">
        <f t="shared" ca="1" si="39"/>
        <v>31</v>
      </c>
      <c r="P104" s="1">
        <f t="shared" ca="1" si="40"/>
        <v>17</v>
      </c>
      <c r="Q104" s="1" t="str">
        <f t="shared" ca="1" si="41"/>
        <v>SI</v>
      </c>
      <c r="R104" s="1">
        <f t="shared" ca="1" si="42"/>
        <v>0.2</v>
      </c>
      <c r="S104" s="1" t="str">
        <f t="shared" ca="1" si="43"/>
        <v>NO</v>
      </c>
      <c r="T104" s="1" t="str">
        <f t="shared" ca="1" si="44"/>
        <v>Guadalajara</v>
      </c>
      <c r="U104" s="1" t="str">
        <f t="shared" ca="1" si="45"/>
        <v>SI</v>
      </c>
      <c r="V104" s="1">
        <f t="shared" ca="1" si="46"/>
        <v>45</v>
      </c>
      <c r="W104" s="1" t="str">
        <f t="shared" ca="1" si="47"/>
        <v>SI</v>
      </c>
      <c r="X104" s="1" t="str">
        <f t="shared" ca="1" si="48"/>
        <v>ITAM</v>
      </c>
      <c r="Y104" s="1">
        <f t="shared" ca="1" si="49"/>
        <v>1012938841</v>
      </c>
      <c r="Z104" s="1" t="str">
        <f t="shared" ca="1" si="50"/>
        <v>SI</v>
      </c>
      <c r="AA104" s="1" t="str">
        <f t="shared" ca="1" si="51"/>
        <v>Futbol</v>
      </c>
    </row>
    <row r="105" spans="1:27" x14ac:dyDescent="0.45">
      <c r="A105" s="1">
        <f t="shared" ca="1" si="26"/>
        <v>1721</v>
      </c>
      <c r="B105" s="1" t="str">
        <f t="shared" ca="1" si="27"/>
        <v>Lisa</v>
      </c>
      <c r="C105" s="1" t="str">
        <f t="shared" ca="1" si="28"/>
        <v>PARRA</v>
      </c>
      <c r="D105" s="1" t="str">
        <f t="shared" ca="1" si="28"/>
        <v>ARIAS</v>
      </c>
      <c r="E105" s="11">
        <f t="shared" ca="1" si="29"/>
        <v>34897</v>
      </c>
      <c r="F105" s="1" t="str">
        <f t="shared" ca="1" si="30"/>
        <v>M</v>
      </c>
      <c r="G105" s="1" t="str">
        <f t="shared" ca="1" si="31"/>
        <v>LiPAAR17071995</v>
      </c>
      <c r="H105" s="12" t="str">
        <f t="shared" ca="1" si="32"/>
        <v>LPARRA17@hotmail.com</v>
      </c>
      <c r="I105" s="12" t="str">
        <f t="shared" ca="1" si="33"/>
        <v>LPARRA17@itam.com.mx</v>
      </c>
      <c r="J105" s="12" t="str">
        <f t="shared" ca="1" si="34"/>
        <v>Computacion</v>
      </c>
      <c r="K105" s="1">
        <f t="shared" ca="1" si="35"/>
        <v>2013</v>
      </c>
      <c r="L105" s="1">
        <f t="shared" ca="1" si="36"/>
        <v>10</v>
      </c>
      <c r="M105" s="1">
        <f t="shared" ca="1" si="37"/>
        <v>9.8000000000000007</v>
      </c>
      <c r="N105" s="1">
        <f t="shared" ca="1" si="38"/>
        <v>39</v>
      </c>
      <c r="O105" s="1">
        <f t="shared" ca="1" si="39"/>
        <v>39</v>
      </c>
      <c r="P105" s="1">
        <f t="shared" ca="1" si="40"/>
        <v>0</v>
      </c>
      <c r="Q105" s="1" t="str">
        <f t="shared" ca="1" si="41"/>
        <v>SI</v>
      </c>
      <c r="R105" s="1">
        <f t="shared" ca="1" si="42"/>
        <v>0.4</v>
      </c>
      <c r="S105" s="1" t="str">
        <f t="shared" ca="1" si="43"/>
        <v>NO</v>
      </c>
      <c r="T105" s="1" t="str">
        <f t="shared" ca="1" si="44"/>
        <v>Puebla</v>
      </c>
      <c r="U105" s="1" t="str">
        <f t="shared" ca="1" si="45"/>
        <v>SI</v>
      </c>
      <c r="V105" s="1">
        <f t="shared" ca="1" si="46"/>
        <v>43</v>
      </c>
      <c r="W105" s="1" t="str">
        <f t="shared" ca="1" si="47"/>
        <v>NO</v>
      </c>
      <c r="X105" s="1" t="str">
        <f t="shared" ca="1" si="48"/>
        <v>OTRO</v>
      </c>
      <c r="Y105" s="1">
        <f t="shared" ca="1" si="49"/>
        <v>1012931601</v>
      </c>
      <c r="Z105" s="1" t="str">
        <f t="shared" ca="1" si="50"/>
        <v>NO</v>
      </c>
      <c r="AA105" s="1" t="str">
        <f t="shared" ca="1" si="51"/>
        <v>Futbol</v>
      </c>
    </row>
    <row r="1048576" spans="44:44" x14ac:dyDescent="0.45">
      <c r="AR1048576" t="s">
        <v>139</v>
      </c>
    </row>
  </sheetData>
  <autoFilter ref="A4:AA4" xr:uid="{CE087471-28B9-460B-B0FD-FF89CEB5FFFF}"/>
  <mergeCells count="2">
    <mergeCell ref="AC5:AD5"/>
    <mergeCell ref="A3:AA3"/>
  </mergeCells>
  <pageMargins left="0.7" right="0.7" top="0.75" bottom="0.75" header="0.3" footer="0.3"/>
  <pageSetup orientation="portrait" r:id="rId1"/>
  <headerFooter>
    <oddHeader>&amp;Card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DADA-AEC6-42C5-941B-354CF7DEA781}">
  <dimension ref="A1"/>
  <sheetViews>
    <sheetView tabSelected="1" workbookViewId="0">
      <selection activeCell="J14" sqref="J14"/>
    </sheetView>
  </sheetViews>
  <sheetFormatPr baseColWidth="10" defaultRowHeight="14.25" x14ac:dyDescent="0.45"/>
  <sheetData>
    <row r="1" spans="1:1" x14ac:dyDescent="0.45">
      <c r="A1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2018-02-15T17:21:42Z</dcterms:created>
  <dcterms:modified xsi:type="dcterms:W3CDTF">2018-02-20T17:46:19Z</dcterms:modified>
</cp:coreProperties>
</file>