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Clases\"/>
    </mc:Choice>
  </mc:AlternateContent>
  <bookViews>
    <workbookView xWindow="0" yWindow="0" windowWidth="20520" windowHeight="9465" xr2:uid="{B8F4ECBD-626B-4DED-A878-2496941E8ED4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T6" i="1"/>
  <c r="T7" i="1"/>
  <c r="T8" i="1"/>
  <c r="U8" i="1" s="1"/>
  <c r="T9" i="1"/>
  <c r="U9" i="1" s="1"/>
  <c r="T10" i="1"/>
  <c r="T11" i="1"/>
  <c r="T12" i="1"/>
  <c r="T13" i="1"/>
  <c r="U13" i="1" s="1"/>
  <c r="T14" i="1"/>
  <c r="T15" i="1"/>
  <c r="T16" i="1"/>
  <c r="U16" i="1" s="1"/>
  <c r="T17" i="1"/>
  <c r="U17" i="1" s="1"/>
  <c r="T18" i="1"/>
  <c r="T19" i="1"/>
  <c r="T20" i="1"/>
  <c r="U20" i="1" s="1"/>
  <c r="T21" i="1"/>
  <c r="U21" i="1" s="1"/>
  <c r="T22" i="1"/>
  <c r="T23" i="1"/>
  <c r="T24" i="1"/>
  <c r="U24" i="1" s="1"/>
  <c r="T25" i="1"/>
  <c r="U25" i="1" s="1"/>
  <c r="T26" i="1"/>
  <c r="T27" i="1"/>
  <c r="T28" i="1"/>
  <c r="T29" i="1"/>
  <c r="U29" i="1" s="1"/>
  <c r="T30" i="1"/>
  <c r="T31" i="1"/>
  <c r="T32" i="1"/>
  <c r="U32" i="1" s="1"/>
  <c r="T33" i="1"/>
  <c r="U33" i="1" s="1"/>
  <c r="T34" i="1"/>
  <c r="T35" i="1"/>
  <c r="T36" i="1"/>
  <c r="U36" i="1" s="1"/>
  <c r="T37" i="1"/>
  <c r="U37" i="1" s="1"/>
  <c r="T38" i="1"/>
  <c r="T39" i="1"/>
  <c r="T40" i="1"/>
  <c r="U40" i="1" s="1"/>
  <c r="T41" i="1"/>
  <c r="U41" i="1" s="1"/>
  <c r="T42" i="1"/>
  <c r="T43" i="1"/>
  <c r="T44" i="1"/>
  <c r="T45" i="1"/>
  <c r="U45" i="1" s="1"/>
  <c r="T46" i="1"/>
  <c r="T47" i="1"/>
  <c r="T48" i="1"/>
  <c r="U48" i="1" s="1"/>
  <c r="T49" i="1"/>
  <c r="U49" i="1" s="1"/>
  <c r="T50" i="1"/>
  <c r="T51" i="1"/>
  <c r="T52" i="1"/>
  <c r="U52" i="1" s="1"/>
  <c r="T53" i="1"/>
  <c r="U53" i="1" s="1"/>
  <c r="T54" i="1"/>
  <c r="T55" i="1"/>
  <c r="T56" i="1"/>
  <c r="U56" i="1" s="1"/>
  <c r="T57" i="1"/>
  <c r="U57" i="1" s="1"/>
  <c r="T58" i="1"/>
  <c r="T59" i="1"/>
  <c r="T60" i="1"/>
  <c r="T61" i="1"/>
  <c r="U61" i="1" s="1"/>
  <c r="T62" i="1"/>
  <c r="U62" i="1" s="1"/>
  <c r="T63" i="1"/>
  <c r="T64" i="1"/>
  <c r="U64" i="1" s="1"/>
  <c r="T65" i="1"/>
  <c r="U65" i="1" s="1"/>
  <c r="T66" i="1"/>
  <c r="T67" i="1"/>
  <c r="T68" i="1"/>
  <c r="U68" i="1" s="1"/>
  <c r="T69" i="1"/>
  <c r="U69" i="1" s="1"/>
  <c r="T70" i="1"/>
  <c r="U70" i="1" s="1"/>
  <c r="T71" i="1"/>
  <c r="T72" i="1"/>
  <c r="U72" i="1" s="1"/>
  <c r="T73" i="1"/>
  <c r="U73" i="1" s="1"/>
  <c r="T74" i="1"/>
  <c r="T75" i="1"/>
  <c r="T76" i="1"/>
  <c r="U76" i="1" s="1"/>
  <c r="T77" i="1"/>
  <c r="U77" i="1" s="1"/>
  <c r="T78" i="1"/>
  <c r="T79" i="1"/>
  <c r="T80" i="1"/>
  <c r="U80" i="1" s="1"/>
  <c r="T81" i="1"/>
  <c r="U81" i="1" s="1"/>
  <c r="T82" i="1"/>
  <c r="T83" i="1"/>
  <c r="T84" i="1"/>
  <c r="U84" i="1" s="1"/>
  <c r="T85" i="1"/>
  <c r="U85" i="1" s="1"/>
  <c r="T86" i="1"/>
  <c r="T87" i="1"/>
  <c r="T88" i="1"/>
  <c r="U88" i="1" s="1"/>
  <c r="T89" i="1"/>
  <c r="U89" i="1" s="1"/>
  <c r="T90" i="1"/>
  <c r="T91" i="1"/>
  <c r="T92" i="1"/>
  <c r="T93" i="1"/>
  <c r="U93" i="1" s="1"/>
  <c r="T94" i="1"/>
  <c r="T95" i="1"/>
  <c r="T96" i="1"/>
  <c r="U96" i="1" s="1"/>
  <c r="T97" i="1"/>
  <c r="U97" i="1" s="1"/>
  <c r="T98" i="1"/>
  <c r="U98" i="1" s="1"/>
  <c r="T99" i="1"/>
  <c r="T100" i="1"/>
  <c r="U100" i="1" s="1"/>
  <c r="T101" i="1"/>
  <c r="U101" i="1" s="1"/>
  <c r="T102" i="1"/>
  <c r="T103" i="1"/>
  <c r="T104" i="1"/>
  <c r="U104" i="1" s="1"/>
  <c r="T105" i="1"/>
  <c r="U105" i="1" s="1"/>
  <c r="T5" i="1"/>
  <c r="U5" i="1" s="1"/>
  <c r="U6" i="1"/>
  <c r="U7" i="1"/>
  <c r="U10" i="1"/>
  <c r="U11" i="1"/>
  <c r="U12" i="1"/>
  <c r="U14" i="1"/>
  <c r="U15" i="1"/>
  <c r="U18" i="1"/>
  <c r="U19" i="1"/>
  <c r="U22" i="1"/>
  <c r="U23" i="1"/>
  <c r="U26" i="1"/>
  <c r="U27" i="1"/>
  <c r="U28" i="1"/>
  <c r="U30" i="1"/>
  <c r="U31" i="1"/>
  <c r="U34" i="1"/>
  <c r="U35" i="1"/>
  <c r="U38" i="1"/>
  <c r="U39" i="1"/>
  <c r="U42" i="1"/>
  <c r="U43" i="1"/>
  <c r="U44" i="1"/>
  <c r="U46" i="1"/>
  <c r="U47" i="1"/>
  <c r="U50" i="1"/>
  <c r="U51" i="1"/>
  <c r="U54" i="1"/>
  <c r="U55" i="1"/>
  <c r="U58" i="1"/>
  <c r="U59" i="1"/>
  <c r="U60" i="1"/>
  <c r="U63" i="1"/>
  <c r="U66" i="1"/>
  <c r="U67" i="1"/>
  <c r="U71" i="1"/>
  <c r="U74" i="1"/>
  <c r="U75" i="1"/>
  <c r="U78" i="1"/>
  <c r="U79" i="1"/>
  <c r="U82" i="1"/>
  <c r="U83" i="1"/>
  <c r="U86" i="1"/>
  <c r="U87" i="1"/>
  <c r="U90" i="1"/>
  <c r="U91" i="1"/>
  <c r="U92" i="1"/>
  <c r="U94" i="1"/>
  <c r="U95" i="1"/>
  <c r="U99" i="1"/>
  <c r="U102" i="1"/>
  <c r="U10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Q68" i="1" s="1"/>
  <c r="R69" i="1"/>
  <c r="R70" i="1"/>
  <c r="Q70" i="1" s="1"/>
  <c r="R71" i="1"/>
  <c r="Q71" i="1" s="1"/>
  <c r="R72" i="1"/>
  <c r="R73" i="1"/>
  <c r="R74" i="1"/>
  <c r="R75" i="1"/>
  <c r="Q75" i="1" s="1"/>
  <c r="R76" i="1"/>
  <c r="Q76" i="1" s="1"/>
  <c r="R77" i="1"/>
  <c r="R78" i="1"/>
  <c r="R79" i="1"/>
  <c r="Q79" i="1" s="1"/>
  <c r="R80" i="1"/>
  <c r="R81" i="1"/>
  <c r="R82" i="1"/>
  <c r="R83" i="1"/>
  <c r="Q83" i="1" s="1"/>
  <c r="R84" i="1"/>
  <c r="R85" i="1"/>
  <c r="R86" i="1"/>
  <c r="Q86" i="1" s="1"/>
  <c r="R87" i="1"/>
  <c r="Q87" i="1" s="1"/>
  <c r="R88" i="1"/>
  <c r="R89" i="1"/>
  <c r="R90" i="1"/>
  <c r="R91" i="1"/>
  <c r="Q91" i="1" s="1"/>
  <c r="R92" i="1"/>
  <c r="Q92" i="1" s="1"/>
  <c r="R93" i="1"/>
  <c r="R94" i="1"/>
  <c r="R95" i="1"/>
  <c r="Q95" i="1" s="1"/>
  <c r="R96" i="1"/>
  <c r="R97" i="1"/>
  <c r="R98" i="1"/>
  <c r="R99" i="1"/>
  <c r="Q99" i="1" s="1"/>
  <c r="R100" i="1"/>
  <c r="R101" i="1"/>
  <c r="R102" i="1"/>
  <c r="Q102" i="1" s="1"/>
  <c r="R103" i="1"/>
  <c r="Q103" i="1" s="1"/>
  <c r="R104" i="1"/>
  <c r="R10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2" i="1"/>
  <c r="Q73" i="1"/>
  <c r="Q74" i="1"/>
  <c r="Q77" i="1"/>
  <c r="Q78" i="1"/>
  <c r="Q80" i="1"/>
  <c r="Q81" i="1"/>
  <c r="Q82" i="1"/>
  <c r="Q84" i="1"/>
  <c r="Q85" i="1"/>
  <c r="Q88" i="1"/>
  <c r="Q89" i="1"/>
  <c r="Q90" i="1"/>
  <c r="Q93" i="1"/>
  <c r="Q94" i="1"/>
  <c r="Q96" i="1"/>
  <c r="Q97" i="1"/>
  <c r="Q98" i="1"/>
  <c r="Q100" i="1"/>
  <c r="Q101" i="1"/>
  <c r="Q104" i="1"/>
  <c r="Q10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K6" i="1"/>
  <c r="L6" i="1" s="1"/>
  <c r="N6" i="1" s="1"/>
  <c r="K7" i="1"/>
  <c r="L7" i="1" s="1"/>
  <c r="N7" i="1" s="1"/>
  <c r="O7" i="1" s="1"/>
  <c r="K8" i="1"/>
  <c r="L8" i="1" s="1"/>
  <c r="N8" i="1" s="1"/>
  <c r="O8" i="1" s="1"/>
  <c r="P8" i="1" s="1"/>
  <c r="K9" i="1"/>
  <c r="L9" i="1" s="1"/>
  <c r="N9" i="1" s="1"/>
  <c r="O9" i="1" s="1"/>
  <c r="P9" i="1" s="1"/>
  <c r="K10" i="1"/>
  <c r="L10" i="1" s="1"/>
  <c r="N10" i="1" s="1"/>
  <c r="K11" i="1"/>
  <c r="L11" i="1" s="1"/>
  <c r="N11" i="1" s="1"/>
  <c r="O11" i="1" s="1"/>
  <c r="K12" i="1"/>
  <c r="L12" i="1" s="1"/>
  <c r="N12" i="1" s="1"/>
  <c r="O12" i="1" s="1"/>
  <c r="P12" i="1" s="1"/>
  <c r="K13" i="1"/>
  <c r="L13" i="1" s="1"/>
  <c r="N13" i="1" s="1"/>
  <c r="O13" i="1" s="1"/>
  <c r="P13" i="1" s="1"/>
  <c r="K14" i="1"/>
  <c r="L14" i="1" s="1"/>
  <c r="N14" i="1" s="1"/>
  <c r="K15" i="1"/>
  <c r="L15" i="1" s="1"/>
  <c r="N15" i="1" s="1"/>
  <c r="O15" i="1" s="1"/>
  <c r="K16" i="1"/>
  <c r="L16" i="1" s="1"/>
  <c r="N16" i="1" s="1"/>
  <c r="O16" i="1" s="1"/>
  <c r="P16" i="1" s="1"/>
  <c r="K17" i="1"/>
  <c r="L17" i="1" s="1"/>
  <c r="N17" i="1" s="1"/>
  <c r="O17" i="1" s="1"/>
  <c r="P17" i="1" s="1"/>
  <c r="K18" i="1"/>
  <c r="L18" i="1" s="1"/>
  <c r="N18" i="1" s="1"/>
  <c r="K19" i="1"/>
  <c r="L19" i="1" s="1"/>
  <c r="N19" i="1" s="1"/>
  <c r="O19" i="1" s="1"/>
  <c r="K20" i="1"/>
  <c r="L20" i="1" s="1"/>
  <c r="N20" i="1" s="1"/>
  <c r="O20" i="1" s="1"/>
  <c r="P20" i="1" s="1"/>
  <c r="K21" i="1"/>
  <c r="L21" i="1" s="1"/>
  <c r="N21" i="1" s="1"/>
  <c r="O21" i="1" s="1"/>
  <c r="P21" i="1" s="1"/>
  <c r="K22" i="1"/>
  <c r="L22" i="1" s="1"/>
  <c r="N22" i="1" s="1"/>
  <c r="K23" i="1"/>
  <c r="L23" i="1" s="1"/>
  <c r="N23" i="1" s="1"/>
  <c r="O23" i="1" s="1"/>
  <c r="K24" i="1"/>
  <c r="L24" i="1" s="1"/>
  <c r="N24" i="1" s="1"/>
  <c r="O24" i="1" s="1"/>
  <c r="P24" i="1" s="1"/>
  <c r="K25" i="1"/>
  <c r="L25" i="1" s="1"/>
  <c r="N25" i="1" s="1"/>
  <c r="O25" i="1" s="1"/>
  <c r="P25" i="1" s="1"/>
  <c r="K26" i="1"/>
  <c r="L26" i="1" s="1"/>
  <c r="N26" i="1" s="1"/>
  <c r="K27" i="1"/>
  <c r="L27" i="1" s="1"/>
  <c r="N27" i="1" s="1"/>
  <c r="O27" i="1" s="1"/>
  <c r="K28" i="1"/>
  <c r="L28" i="1" s="1"/>
  <c r="N28" i="1" s="1"/>
  <c r="O28" i="1" s="1"/>
  <c r="P28" i="1" s="1"/>
  <c r="K29" i="1"/>
  <c r="L29" i="1" s="1"/>
  <c r="N29" i="1" s="1"/>
  <c r="O29" i="1" s="1"/>
  <c r="P29" i="1" s="1"/>
  <c r="K30" i="1"/>
  <c r="L30" i="1" s="1"/>
  <c r="N30" i="1" s="1"/>
  <c r="K31" i="1"/>
  <c r="L31" i="1" s="1"/>
  <c r="N31" i="1" s="1"/>
  <c r="O31" i="1" s="1"/>
  <c r="K32" i="1"/>
  <c r="L32" i="1" s="1"/>
  <c r="N32" i="1" s="1"/>
  <c r="O32" i="1" s="1"/>
  <c r="P32" i="1" s="1"/>
  <c r="K33" i="1"/>
  <c r="L33" i="1" s="1"/>
  <c r="N33" i="1" s="1"/>
  <c r="O33" i="1" s="1"/>
  <c r="P33" i="1" s="1"/>
  <c r="K34" i="1"/>
  <c r="L34" i="1" s="1"/>
  <c r="N34" i="1" s="1"/>
  <c r="K35" i="1"/>
  <c r="L35" i="1" s="1"/>
  <c r="N35" i="1" s="1"/>
  <c r="O35" i="1" s="1"/>
  <c r="K36" i="1"/>
  <c r="L36" i="1" s="1"/>
  <c r="N36" i="1" s="1"/>
  <c r="O36" i="1" s="1"/>
  <c r="P36" i="1" s="1"/>
  <c r="K37" i="1"/>
  <c r="L37" i="1" s="1"/>
  <c r="N37" i="1" s="1"/>
  <c r="O37" i="1" s="1"/>
  <c r="P37" i="1" s="1"/>
  <c r="K38" i="1"/>
  <c r="L38" i="1" s="1"/>
  <c r="N38" i="1" s="1"/>
  <c r="K39" i="1"/>
  <c r="L39" i="1" s="1"/>
  <c r="N39" i="1" s="1"/>
  <c r="O39" i="1" s="1"/>
  <c r="K40" i="1"/>
  <c r="L40" i="1" s="1"/>
  <c r="N40" i="1" s="1"/>
  <c r="O40" i="1" s="1"/>
  <c r="P40" i="1" s="1"/>
  <c r="K41" i="1"/>
  <c r="L41" i="1" s="1"/>
  <c r="N41" i="1" s="1"/>
  <c r="O41" i="1" s="1"/>
  <c r="P41" i="1" s="1"/>
  <c r="K42" i="1"/>
  <c r="L42" i="1" s="1"/>
  <c r="N42" i="1" s="1"/>
  <c r="K43" i="1"/>
  <c r="L43" i="1" s="1"/>
  <c r="N43" i="1" s="1"/>
  <c r="O43" i="1" s="1"/>
  <c r="K44" i="1"/>
  <c r="L44" i="1" s="1"/>
  <c r="N44" i="1" s="1"/>
  <c r="O44" i="1" s="1"/>
  <c r="P44" i="1" s="1"/>
  <c r="K45" i="1"/>
  <c r="L45" i="1" s="1"/>
  <c r="N45" i="1" s="1"/>
  <c r="O45" i="1" s="1"/>
  <c r="P45" i="1" s="1"/>
  <c r="K46" i="1"/>
  <c r="L46" i="1" s="1"/>
  <c r="N46" i="1" s="1"/>
  <c r="K47" i="1"/>
  <c r="L47" i="1" s="1"/>
  <c r="N47" i="1" s="1"/>
  <c r="O47" i="1" s="1"/>
  <c r="K48" i="1"/>
  <c r="L48" i="1" s="1"/>
  <c r="N48" i="1" s="1"/>
  <c r="O48" i="1" s="1"/>
  <c r="P48" i="1" s="1"/>
  <c r="K49" i="1"/>
  <c r="L49" i="1" s="1"/>
  <c r="N49" i="1" s="1"/>
  <c r="O49" i="1" s="1"/>
  <c r="P49" i="1" s="1"/>
  <c r="K50" i="1"/>
  <c r="L50" i="1" s="1"/>
  <c r="N50" i="1" s="1"/>
  <c r="K51" i="1"/>
  <c r="L51" i="1" s="1"/>
  <c r="N51" i="1" s="1"/>
  <c r="O51" i="1" s="1"/>
  <c r="K52" i="1"/>
  <c r="L52" i="1" s="1"/>
  <c r="N52" i="1" s="1"/>
  <c r="O52" i="1" s="1"/>
  <c r="P52" i="1" s="1"/>
  <c r="K53" i="1"/>
  <c r="L53" i="1" s="1"/>
  <c r="N53" i="1" s="1"/>
  <c r="O53" i="1" s="1"/>
  <c r="P53" i="1" s="1"/>
  <c r="K54" i="1"/>
  <c r="L54" i="1" s="1"/>
  <c r="N54" i="1" s="1"/>
  <c r="K55" i="1"/>
  <c r="L55" i="1" s="1"/>
  <c r="N55" i="1" s="1"/>
  <c r="O55" i="1" s="1"/>
  <c r="K56" i="1"/>
  <c r="L56" i="1" s="1"/>
  <c r="N56" i="1" s="1"/>
  <c r="O56" i="1" s="1"/>
  <c r="P56" i="1" s="1"/>
  <c r="K57" i="1"/>
  <c r="L57" i="1" s="1"/>
  <c r="N57" i="1" s="1"/>
  <c r="O57" i="1" s="1"/>
  <c r="P57" i="1" s="1"/>
  <c r="K58" i="1"/>
  <c r="L58" i="1" s="1"/>
  <c r="N58" i="1" s="1"/>
  <c r="K59" i="1"/>
  <c r="L59" i="1" s="1"/>
  <c r="N59" i="1" s="1"/>
  <c r="O59" i="1" s="1"/>
  <c r="K60" i="1"/>
  <c r="L60" i="1" s="1"/>
  <c r="N60" i="1" s="1"/>
  <c r="O60" i="1" s="1"/>
  <c r="P60" i="1" s="1"/>
  <c r="K61" i="1"/>
  <c r="L61" i="1" s="1"/>
  <c r="N61" i="1" s="1"/>
  <c r="O61" i="1" s="1"/>
  <c r="K62" i="1"/>
  <c r="L62" i="1" s="1"/>
  <c r="N62" i="1" s="1"/>
  <c r="K63" i="1"/>
  <c r="L63" i="1" s="1"/>
  <c r="N63" i="1" s="1"/>
  <c r="O63" i="1" s="1"/>
  <c r="K64" i="1"/>
  <c r="L64" i="1" s="1"/>
  <c r="N64" i="1" s="1"/>
  <c r="O64" i="1" s="1"/>
  <c r="P64" i="1" s="1"/>
  <c r="K65" i="1"/>
  <c r="L65" i="1" s="1"/>
  <c r="N65" i="1" s="1"/>
  <c r="O65" i="1" s="1"/>
  <c r="P65" i="1" s="1"/>
  <c r="K66" i="1"/>
  <c r="L66" i="1" s="1"/>
  <c r="N66" i="1" s="1"/>
  <c r="K67" i="1"/>
  <c r="L67" i="1" s="1"/>
  <c r="N67" i="1" s="1"/>
  <c r="O67" i="1" s="1"/>
  <c r="K68" i="1"/>
  <c r="L68" i="1" s="1"/>
  <c r="N68" i="1" s="1"/>
  <c r="O68" i="1" s="1"/>
  <c r="P68" i="1" s="1"/>
  <c r="K69" i="1"/>
  <c r="L69" i="1" s="1"/>
  <c r="N69" i="1" s="1"/>
  <c r="O69" i="1" s="1"/>
  <c r="P69" i="1" s="1"/>
  <c r="K70" i="1"/>
  <c r="L70" i="1" s="1"/>
  <c r="N70" i="1" s="1"/>
  <c r="K71" i="1"/>
  <c r="L71" i="1" s="1"/>
  <c r="N71" i="1" s="1"/>
  <c r="O71" i="1" s="1"/>
  <c r="K72" i="1"/>
  <c r="L72" i="1" s="1"/>
  <c r="N72" i="1" s="1"/>
  <c r="O72" i="1" s="1"/>
  <c r="P72" i="1" s="1"/>
  <c r="K73" i="1"/>
  <c r="L73" i="1" s="1"/>
  <c r="N73" i="1" s="1"/>
  <c r="O73" i="1" s="1"/>
  <c r="P73" i="1" s="1"/>
  <c r="K74" i="1"/>
  <c r="L74" i="1" s="1"/>
  <c r="N74" i="1" s="1"/>
  <c r="K75" i="1"/>
  <c r="L75" i="1" s="1"/>
  <c r="N75" i="1" s="1"/>
  <c r="O75" i="1" s="1"/>
  <c r="K76" i="1"/>
  <c r="L76" i="1" s="1"/>
  <c r="N76" i="1" s="1"/>
  <c r="O76" i="1" s="1"/>
  <c r="P76" i="1" s="1"/>
  <c r="K77" i="1"/>
  <c r="L77" i="1" s="1"/>
  <c r="N77" i="1" s="1"/>
  <c r="O77" i="1" s="1"/>
  <c r="K78" i="1"/>
  <c r="L78" i="1" s="1"/>
  <c r="N78" i="1" s="1"/>
  <c r="K79" i="1"/>
  <c r="L79" i="1" s="1"/>
  <c r="N79" i="1" s="1"/>
  <c r="O79" i="1" s="1"/>
  <c r="K80" i="1"/>
  <c r="L80" i="1" s="1"/>
  <c r="N80" i="1" s="1"/>
  <c r="O80" i="1" s="1"/>
  <c r="P80" i="1" s="1"/>
  <c r="K81" i="1"/>
  <c r="L81" i="1" s="1"/>
  <c r="N81" i="1" s="1"/>
  <c r="O81" i="1" s="1"/>
  <c r="P81" i="1" s="1"/>
  <c r="K82" i="1"/>
  <c r="L82" i="1" s="1"/>
  <c r="N82" i="1" s="1"/>
  <c r="K83" i="1"/>
  <c r="L83" i="1" s="1"/>
  <c r="N83" i="1" s="1"/>
  <c r="O83" i="1" s="1"/>
  <c r="K84" i="1"/>
  <c r="L84" i="1" s="1"/>
  <c r="N84" i="1" s="1"/>
  <c r="O84" i="1" s="1"/>
  <c r="P84" i="1" s="1"/>
  <c r="K85" i="1"/>
  <c r="L85" i="1" s="1"/>
  <c r="N85" i="1" s="1"/>
  <c r="O85" i="1" s="1"/>
  <c r="P85" i="1" s="1"/>
  <c r="K86" i="1"/>
  <c r="L86" i="1" s="1"/>
  <c r="N86" i="1" s="1"/>
  <c r="K87" i="1"/>
  <c r="L87" i="1" s="1"/>
  <c r="N87" i="1" s="1"/>
  <c r="O87" i="1" s="1"/>
  <c r="K88" i="1"/>
  <c r="L88" i="1" s="1"/>
  <c r="N88" i="1" s="1"/>
  <c r="O88" i="1" s="1"/>
  <c r="P88" i="1" s="1"/>
  <c r="K89" i="1"/>
  <c r="L89" i="1" s="1"/>
  <c r="N89" i="1" s="1"/>
  <c r="O89" i="1" s="1"/>
  <c r="P89" i="1" s="1"/>
  <c r="K90" i="1"/>
  <c r="L90" i="1" s="1"/>
  <c r="N90" i="1" s="1"/>
  <c r="K91" i="1"/>
  <c r="L91" i="1" s="1"/>
  <c r="N91" i="1" s="1"/>
  <c r="O91" i="1" s="1"/>
  <c r="K92" i="1"/>
  <c r="L92" i="1" s="1"/>
  <c r="N92" i="1" s="1"/>
  <c r="O92" i="1" s="1"/>
  <c r="P92" i="1" s="1"/>
  <c r="K93" i="1"/>
  <c r="L93" i="1" s="1"/>
  <c r="N93" i="1" s="1"/>
  <c r="O93" i="1" s="1"/>
  <c r="K94" i="1"/>
  <c r="L94" i="1" s="1"/>
  <c r="N94" i="1" s="1"/>
  <c r="K95" i="1"/>
  <c r="L95" i="1" s="1"/>
  <c r="N95" i="1" s="1"/>
  <c r="O95" i="1" s="1"/>
  <c r="K96" i="1"/>
  <c r="L96" i="1" s="1"/>
  <c r="N96" i="1" s="1"/>
  <c r="O96" i="1" s="1"/>
  <c r="P96" i="1" s="1"/>
  <c r="K97" i="1"/>
  <c r="L97" i="1" s="1"/>
  <c r="N97" i="1" s="1"/>
  <c r="O97" i="1" s="1"/>
  <c r="P97" i="1" s="1"/>
  <c r="K98" i="1"/>
  <c r="L98" i="1" s="1"/>
  <c r="N98" i="1" s="1"/>
  <c r="K99" i="1"/>
  <c r="L99" i="1" s="1"/>
  <c r="N99" i="1" s="1"/>
  <c r="O99" i="1" s="1"/>
  <c r="K100" i="1"/>
  <c r="L100" i="1" s="1"/>
  <c r="N100" i="1" s="1"/>
  <c r="O100" i="1" s="1"/>
  <c r="P100" i="1" s="1"/>
  <c r="K101" i="1"/>
  <c r="L101" i="1" s="1"/>
  <c r="N101" i="1" s="1"/>
  <c r="O101" i="1" s="1"/>
  <c r="P101" i="1" s="1"/>
  <c r="K102" i="1"/>
  <c r="L102" i="1" s="1"/>
  <c r="N102" i="1" s="1"/>
  <c r="K103" i="1"/>
  <c r="L103" i="1" s="1"/>
  <c r="N103" i="1" s="1"/>
  <c r="O103" i="1" s="1"/>
  <c r="K104" i="1"/>
  <c r="L104" i="1" s="1"/>
  <c r="N104" i="1" s="1"/>
  <c r="O104" i="1" s="1"/>
  <c r="P104" i="1" s="1"/>
  <c r="K105" i="1"/>
  <c r="L105" i="1" s="1"/>
  <c r="N105" i="1" s="1"/>
  <c r="O105" i="1" s="1"/>
  <c r="P10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5" i="1"/>
  <c r="F5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Z5" i="1"/>
  <c r="Y5" i="1"/>
  <c r="X5" i="1"/>
  <c r="W5" i="1"/>
  <c r="V5" i="1"/>
  <c r="S5" i="1"/>
  <c r="R5" i="1"/>
  <c r="Q5" i="1" s="1"/>
  <c r="K5" i="1"/>
  <c r="L5" i="1" s="1"/>
  <c r="N5" i="1" s="1"/>
  <c r="O5" i="1" s="1"/>
  <c r="E5" i="1"/>
  <c r="AO8" i="1"/>
  <c r="AO7" i="1"/>
  <c r="D5" i="1"/>
  <c r="C5" i="1"/>
  <c r="M5" i="1"/>
  <c r="A5" i="1"/>
  <c r="P99" i="1" l="1"/>
  <c r="P93" i="1"/>
  <c r="P77" i="1"/>
  <c r="P61" i="1"/>
  <c r="P51" i="1"/>
  <c r="P35" i="1"/>
  <c r="P63" i="1"/>
  <c r="P19" i="1"/>
  <c r="P95" i="1"/>
  <c r="P87" i="1"/>
  <c r="P75" i="1"/>
  <c r="P47" i="1"/>
  <c r="P31" i="1"/>
  <c r="P15" i="1"/>
  <c r="P83" i="1"/>
  <c r="P71" i="1"/>
  <c r="P59" i="1"/>
  <c r="P43" i="1"/>
  <c r="P27" i="1"/>
  <c r="P11" i="1"/>
  <c r="P103" i="1"/>
  <c r="P91" i="1"/>
  <c r="P79" i="1"/>
  <c r="P67" i="1"/>
  <c r="P55" i="1"/>
  <c r="P39" i="1"/>
  <c r="P23" i="1"/>
  <c r="P7" i="1"/>
  <c r="O102" i="1"/>
  <c r="P102" i="1" s="1"/>
  <c r="O98" i="1"/>
  <c r="P98" i="1" s="1"/>
  <c r="O94" i="1"/>
  <c r="P94" i="1" s="1"/>
  <c r="O90" i="1"/>
  <c r="P90" i="1" s="1"/>
  <c r="O86" i="1"/>
  <c r="P86" i="1" s="1"/>
  <c r="O82" i="1"/>
  <c r="P82" i="1" s="1"/>
  <c r="O78" i="1"/>
  <c r="P78" i="1" s="1"/>
  <c r="O74" i="1"/>
  <c r="P74" i="1" s="1"/>
  <c r="O70" i="1"/>
  <c r="P70" i="1" s="1"/>
  <c r="O66" i="1"/>
  <c r="P66" i="1" s="1"/>
  <c r="O62" i="1"/>
  <c r="P62" i="1" s="1"/>
  <c r="O58" i="1"/>
  <c r="P58" i="1" s="1"/>
  <c r="O54" i="1"/>
  <c r="P54" i="1" s="1"/>
  <c r="O50" i="1"/>
  <c r="P50" i="1" s="1"/>
  <c r="O46" i="1"/>
  <c r="P46" i="1" s="1"/>
  <c r="O42" i="1"/>
  <c r="P42" i="1" s="1"/>
  <c r="O38" i="1"/>
  <c r="P38" i="1" s="1"/>
  <c r="O34" i="1"/>
  <c r="P34" i="1" s="1"/>
  <c r="O30" i="1"/>
  <c r="P30" i="1" s="1"/>
  <c r="O26" i="1"/>
  <c r="P26" i="1" s="1"/>
  <c r="O22" i="1"/>
  <c r="P22" i="1" s="1"/>
  <c r="O18" i="1"/>
  <c r="P18" i="1" s="1"/>
  <c r="O14" i="1"/>
  <c r="P14" i="1" s="1"/>
  <c r="O10" i="1"/>
  <c r="P10" i="1" s="1"/>
  <c r="O6" i="1"/>
  <c r="P6" i="1" s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81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105" i="1"/>
  <c r="I101" i="1"/>
  <c r="I97" i="1"/>
  <c r="I93" i="1"/>
  <c r="I89" i="1"/>
  <c r="I85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05" i="1"/>
  <c r="H97" i="1"/>
  <c r="H89" i="1"/>
  <c r="H81" i="1"/>
  <c r="H73" i="1"/>
  <c r="H65" i="1"/>
  <c r="H57" i="1"/>
  <c r="H45" i="1"/>
  <c r="H37" i="1"/>
  <c r="H25" i="1"/>
  <c r="H17" i="1"/>
  <c r="H9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01" i="1"/>
  <c r="H93" i="1"/>
  <c r="H85" i="1"/>
  <c r="H77" i="1"/>
  <c r="H69" i="1"/>
  <c r="H61" i="1"/>
  <c r="H53" i="1"/>
  <c r="H49" i="1"/>
  <c r="H41" i="1"/>
  <c r="H33" i="1"/>
  <c r="H29" i="1"/>
  <c r="H21" i="1"/>
  <c r="H13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97" i="1"/>
  <c r="G89" i="1"/>
  <c r="G81" i="1"/>
  <c r="G77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9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05" i="1"/>
  <c r="G101" i="1"/>
  <c r="G93" i="1"/>
  <c r="G85" i="1"/>
  <c r="G73" i="1"/>
  <c r="G13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P5" i="1"/>
  <c r="I5" i="1"/>
  <c r="H5" i="1"/>
  <c r="G5" i="1"/>
</calcChain>
</file>

<file path=xl/sharedStrings.xml><?xml version="1.0" encoding="utf-8"?>
<sst xmlns="http://schemas.openxmlformats.org/spreadsheetml/2006/main" count="231" uniqueCount="165">
  <si>
    <t>Estudiantes:</t>
  </si>
  <si>
    <t>Clave Unica</t>
  </si>
  <si>
    <t>Nombre</t>
  </si>
  <si>
    <t>Apellido</t>
  </si>
  <si>
    <t>Estudiantes</t>
  </si>
  <si>
    <t>Apellido Paterno</t>
  </si>
  <si>
    <t>Apellido Materno</t>
  </si>
  <si>
    <t>Fecha de nacimineto</t>
  </si>
  <si>
    <t>Sexo</t>
  </si>
  <si>
    <t>Correo</t>
  </si>
  <si>
    <t>Carrera</t>
  </si>
  <si>
    <t>Semestre</t>
  </si>
  <si>
    <t>Promedio</t>
  </si>
  <si>
    <t>Materias cursadas</t>
  </si>
  <si>
    <t>Beca</t>
  </si>
  <si>
    <t>Percentaje beca</t>
  </si>
  <si>
    <t>Tarjeton</t>
  </si>
  <si>
    <t>Foraneo</t>
  </si>
  <si>
    <t>Ciudad origen</t>
  </si>
  <si>
    <t>Materias Aprobadas</t>
  </si>
  <si>
    <t>Materias Reprobadas</t>
  </si>
  <si>
    <t>Horas servicio social</t>
  </si>
  <si>
    <t>Trabaja</t>
  </si>
  <si>
    <t>Seguro medico</t>
  </si>
  <si>
    <t>Seguro de orfandad</t>
  </si>
  <si>
    <t>Año ingreso</t>
  </si>
  <si>
    <t>RFC</t>
  </si>
  <si>
    <t>Tabla auxiliar</t>
  </si>
  <si>
    <t>Numero de poliza</t>
  </si>
  <si>
    <t>Hobbies</t>
  </si>
  <si>
    <t>James</t>
  </si>
  <si>
    <t>John</t>
  </si>
  <si>
    <t>Robert</t>
  </si>
  <si>
    <t>Michael</t>
  </si>
  <si>
    <t>David</t>
  </si>
  <si>
    <t>Willian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</si>
  <si>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</si>
  <si>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</si>
  <si>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</si>
  <si>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</si>
  <si>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</si>
  <si>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</si>
  <si>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</si>
  <si>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</si>
  <si>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Edward</t>
  </si>
  <si>
    <t>Bernard</t>
  </si>
  <si>
    <t>Mary</t>
  </si>
  <si>
    <t>Patricia</t>
  </si>
  <si>
    <t>Linda</t>
  </si>
  <si>
    <t>Barbara</t>
  </si>
  <si>
    <t>Elizabeth</t>
  </si>
  <si>
    <t>Maria</t>
  </si>
  <si>
    <t>Susan</t>
  </si>
  <si>
    <t>Charlotte</t>
  </si>
  <si>
    <t>Lisa</t>
  </si>
  <si>
    <t>Karen</t>
  </si>
  <si>
    <t>Beth</t>
  </si>
  <si>
    <t>Carol</t>
  </si>
  <si>
    <t>Sharon</t>
  </si>
  <si>
    <t>Jessica</t>
  </si>
  <si>
    <t>Angela</t>
  </si>
  <si>
    <t>Amanda</t>
  </si>
  <si>
    <t>Victoria</t>
  </si>
  <si>
    <t>Christine</t>
  </si>
  <si>
    <t>Diane</t>
  </si>
  <si>
    <t>Alice</t>
  </si>
  <si>
    <t>Rose</t>
  </si>
  <si>
    <t>Joan</t>
  </si>
  <si>
    <t>Irene</t>
  </si>
  <si>
    <t>Judy</t>
  </si>
  <si>
    <t>Rachel</t>
  </si>
  <si>
    <t>Tabla auxiliar de apellidos</t>
  </si>
  <si>
    <t>FLORES</t>
  </si>
  <si>
    <t>CABRERA</t>
  </si>
  <si>
    <t>CAMPOS</t>
  </si>
  <si>
    <t>VEGA</t>
  </si>
  <si>
    <t>FUENTES</t>
  </si>
  <si>
    <t>CARRASCO</t>
  </si>
  <si>
    <t>DIEZ</t>
  </si>
  <si>
    <t>CABALLERO</t>
  </si>
  <si>
    <t>REYES</t>
  </si>
  <si>
    <t>NIETO</t>
  </si>
  <si>
    <t>AGUILAR</t>
  </si>
  <si>
    <t>PASCUAL</t>
  </si>
  <si>
    <t>SANTANA</t>
  </si>
  <si>
    <t>HERRERO</t>
  </si>
  <si>
    <t>LORENZO</t>
  </si>
  <si>
    <t>MONTERO</t>
  </si>
  <si>
    <t>HIDALGO</t>
  </si>
  <si>
    <t>GIMENEZ</t>
  </si>
  <si>
    <t>IBAÑEZ</t>
  </si>
  <si>
    <t>FERRER</t>
  </si>
  <si>
    <t>DURAN</t>
  </si>
  <si>
    <t>SANTIAGO</t>
  </si>
  <si>
    <t>BENITEZ</t>
  </si>
  <si>
    <t>MORA</t>
  </si>
  <si>
    <t>VICENTE</t>
  </si>
  <si>
    <t>VARGAS</t>
  </si>
  <si>
    <t>ARIAS</t>
  </si>
  <si>
    <t>CARMONA</t>
  </si>
  <si>
    <t>CRESPO</t>
  </si>
  <si>
    <t>ROMAN</t>
  </si>
  <si>
    <t>PASTOR</t>
  </si>
  <si>
    <t>SOTO</t>
  </si>
  <si>
    <t>SAEZ</t>
  </si>
  <si>
    <t>VELASCO</t>
  </si>
  <si>
    <t>MOYA</t>
  </si>
  <si>
    <t>SOLER</t>
  </si>
  <si>
    <t>PARRA</t>
  </si>
  <si>
    <t>ESTEBAN</t>
  </si>
  <si>
    <t>BRAVO</t>
  </si>
  <si>
    <t>GALLARDO</t>
  </si>
  <si>
    <t>ROJAS</t>
  </si>
  <si>
    <t>M</t>
  </si>
  <si>
    <t>H</t>
  </si>
  <si>
    <t>Tabala auxiliar de correos</t>
  </si>
  <si>
    <t>gmail.com</t>
  </si>
  <si>
    <t>hotmail.com</t>
  </si>
  <si>
    <t>live.mx</t>
  </si>
  <si>
    <t>outlook.com</t>
  </si>
  <si>
    <t>yahoo.com</t>
  </si>
  <si>
    <t>yahoo.mx</t>
  </si>
  <si>
    <t>Tabla auxiliar de carreras</t>
  </si>
  <si>
    <t>Servicio social</t>
  </si>
  <si>
    <t>No materias</t>
  </si>
  <si>
    <t>Plan conjunto</t>
  </si>
  <si>
    <t>Correo ITAM</t>
  </si>
  <si>
    <t>Actuaria</t>
  </si>
  <si>
    <t>Actuaria y Matematicas Aplicadas</t>
  </si>
  <si>
    <t>Economia</t>
  </si>
  <si>
    <t>Economia y Derecho</t>
  </si>
  <si>
    <t>Matematicas Aplicadas</t>
  </si>
  <si>
    <t>Computacion</t>
  </si>
  <si>
    <t>Matematicas y Computacion</t>
  </si>
  <si>
    <t>Mecatronica</t>
  </si>
  <si>
    <t>Telematica</t>
  </si>
  <si>
    <t>Derecho</t>
  </si>
  <si>
    <t>Administracion</t>
  </si>
  <si>
    <t>Contabilidad</t>
  </si>
  <si>
    <t>SI</t>
  </si>
  <si>
    <t>Tabla auxiliar de ciudades</t>
  </si>
  <si>
    <t>Ciduad</t>
  </si>
  <si>
    <t>CDMX</t>
  </si>
  <si>
    <t>Monterrey</t>
  </si>
  <si>
    <t>Guadalajara</t>
  </si>
  <si>
    <t>Cancun</t>
  </si>
  <si>
    <t>Merida</t>
  </si>
  <si>
    <t>Puebla</t>
  </si>
  <si>
    <t>Leon</t>
  </si>
  <si>
    <t>Toluca</t>
  </si>
  <si>
    <t>Acapulco</t>
  </si>
  <si>
    <t>Pachuca</t>
  </si>
  <si>
    <t>NO</t>
  </si>
  <si>
    <t>Tabla de Hobbies</t>
  </si>
  <si>
    <t>Futbol</t>
  </si>
  <si>
    <t>Comer</t>
  </si>
  <si>
    <t>Fiesta</t>
  </si>
  <si>
    <t>Caza</t>
  </si>
  <si>
    <t>Golf</t>
  </si>
  <si>
    <t>Viajes</t>
  </si>
  <si>
    <t>Compras</t>
  </si>
  <si>
    <t>Cocinar</t>
  </si>
  <si>
    <t>Nadar</t>
  </si>
  <si>
    <t>Leer</t>
  </si>
  <si>
    <t>Escribir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</si>
</sst>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2" borderId="0" xfId="1" quotePrefix="1" applyNumberFormat="1" applyFont="1" applyFill="1" applyBorder="1" applyAlignment="1">
      <alignment horizontal="left" indent="1"/>
    </xf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Normal_Primer Apellido (por Provincia de Residencia y de Nacimiento)" xfId="1" xr:uid="{F1985614-6161-4304-A988-8414C19385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F582-E8A0-4565-9704-3A3D81B844B2}">
  <dimension ref="A1:AT1048576"/>
  <sheetViews>
    <sheetView tabSelected="1" showWhiteSpace="0" topLeftCell="Q1" zoomScaleNormal="100" workbookViewId="0">
      <selection activeCell="U7" sqref="U7"/>
    </sheetView>
  </sheetViews>
  <sheetFormatPr baseColWidth="10" defaultRowHeight="14.25" x14ac:dyDescent="0.45"/>
  <cols>
    <col min="7" max="7" width="14.53125" bestFit="1" customWidth="1"/>
    <col min="8" max="8" width="21" bestFit="1" customWidth="1"/>
    <col min="9" max="9" width="22.9296875" bestFit="1" customWidth="1"/>
    <col min="10" max="10" width="7.265625" bestFit="1" customWidth="1"/>
    <col min="24" max="24" width="6.46484375" bestFit="1" customWidth="1"/>
    <col min="25" max="25" width="11.59765625" bestFit="1" customWidth="1"/>
    <col min="38" max="39" width="10.86328125" customWidth="1"/>
    <col min="40" max="40" width="12.1328125" customWidth="1"/>
  </cols>
  <sheetData>
    <row r="1" spans="1:46" x14ac:dyDescent="0.45">
      <c r="A1" t="s">
        <v>0</v>
      </c>
      <c r="B1">
        <v>100</v>
      </c>
    </row>
    <row r="3" spans="1:46" x14ac:dyDescent="0.4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46" ht="42.75" x14ac:dyDescent="0.45">
      <c r="A4" s="1" t="s">
        <v>1</v>
      </c>
      <c r="B4" s="1" t="s">
        <v>2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26</v>
      </c>
      <c r="H4" s="2" t="s">
        <v>9</v>
      </c>
      <c r="I4" s="2" t="s">
        <v>126</v>
      </c>
      <c r="J4" s="2" t="s">
        <v>10</v>
      </c>
      <c r="K4" s="2" t="s">
        <v>25</v>
      </c>
      <c r="L4" s="2" t="s">
        <v>11</v>
      </c>
      <c r="M4" s="2" t="s">
        <v>12</v>
      </c>
      <c r="N4" s="2" t="s">
        <v>13</v>
      </c>
      <c r="O4" s="2" t="s">
        <v>19</v>
      </c>
      <c r="P4" s="2" t="s">
        <v>20</v>
      </c>
      <c r="Q4" s="2" t="s">
        <v>14</v>
      </c>
      <c r="R4" s="2" t="s">
        <v>15</v>
      </c>
      <c r="S4" s="2" t="s">
        <v>16</v>
      </c>
      <c r="T4" s="2" t="s">
        <v>18</v>
      </c>
      <c r="U4" s="2" t="s">
        <v>17</v>
      </c>
      <c r="V4" s="2" t="s">
        <v>21</v>
      </c>
      <c r="W4" s="2" t="s">
        <v>22</v>
      </c>
      <c r="X4" s="2" t="s">
        <v>23</v>
      </c>
      <c r="Y4" s="2" t="s">
        <v>28</v>
      </c>
      <c r="Z4" s="2" t="s">
        <v>24</v>
      </c>
      <c r="AA4" s="2" t="s">
        <v>29</v>
      </c>
      <c r="AB4" s="10"/>
    </row>
    <row r="5" spans="1:46" x14ac:dyDescent="0.45">
      <c r="A5">
        <f ca="1">RANDBETWEEN(1000,2000)</f>
        <v>1751</v>
      </c>
      <c r="B5" t="str">
        <f ca="1">INDEX($AC$7:$AD$46,RANDBETWEEN(1,39),1)</f>
        <v>Michael</v>
      </c>
      <c r="C5" t="str">
        <f ca="1">INDEX($AF$7:$AF$47,RANDBETWEEN(1,40),1)</f>
        <v>PARRA</v>
      </c>
      <c r="D5" t="str">
        <f ca="1">INDEX($AF$7:$AF$47,RANDBETWEEN(1,40),1)</f>
        <v>VARGAS</v>
      </c>
      <c r="E5" s="9">
        <f ca="1">RANDBETWEEN("01/01/1993","12/31/1995")</f>
        <v>34220</v>
      </c>
      <c r="F5" t="str">
        <f ca="1">VLOOKUP(B5,$AC$7:$AD$47,2,FALSE)</f>
        <v>H</v>
      </c>
      <c r="G5" t="str">
        <f ca="1">_xlfn.CONCAT(LEFT(B5,2),LEFT(C5,2),LEFT(D5,2),IF(DAY(E5)&lt;10,_xlfn.CONCAT(0,DAY(E5)),DAY(E5)),IF(MONTH(E5)&lt;10,_xlfn.CONCAT(0,MONTH(E5)),MONTH(E5)),YEAR(E5))</f>
        <v>MiPAVA08091993</v>
      </c>
      <c r="H5" s="4" t="str">
        <f ca="1">_xlfn.CONCAT(LEFT(B5,1),C5,DAY(E5),"@",INDEX($AI$6:$AI$11,RANDBETWEEN(1,6)))</f>
        <v>MPARRA8@gmail.com</v>
      </c>
      <c r="I5" s="4" t="str">
        <f ca="1">_xlfn.CONCAT(LEFT(B5,1),C5,DAY(E5),"@","itam.com.mx")</f>
        <v>MPARRA8@itam.com.mx</v>
      </c>
      <c r="J5" s="4" t="str">
        <f ca="1">INDEX($AL$7:$AO$18,RANDBETWEEN(1,12),1)</f>
        <v>Derecho</v>
      </c>
      <c r="K5">
        <f ca="1">YEAR(RANDBETWEEN("01/01/2011","12/31/2013"))</f>
        <v>2011</v>
      </c>
      <c r="L5">
        <f ca="1">(2018-K5)*2</f>
        <v>14</v>
      </c>
      <c r="M5">
        <f ca="1">ROUND(RAND()*(6-10)+10,1)</f>
        <v>6.7</v>
      </c>
      <c r="N5">
        <f ca="1">IF(RANDBETWEEN((L5*4)-6,(L5*4)+6)&gt;48,48,RANDBETWEEN((L5*4)-6,(L5*4)+6))</f>
        <v>48</v>
      </c>
      <c r="O5">
        <f ca="1">ROUND((RANDBETWEEN(60,100)/100)*N5,0)</f>
        <v>30</v>
      </c>
      <c r="P5">
        <f ca="1">N5-O5</f>
        <v>18</v>
      </c>
      <c r="Q5" t="str">
        <f ca="1">IF(R5&gt;0,"SI","NO")</f>
        <v>SI</v>
      </c>
      <c r="R5">
        <f ca="1">(RANDBETWEEN(1,10)*10)/100</f>
        <v>0.2</v>
      </c>
      <c r="S5" t="str">
        <f ca="1">CHOOSE(RANDBETWEEN(1,2),"SI","NO")</f>
        <v>SI</v>
      </c>
      <c r="T5" t="str">
        <f ca="1">INDEX($AQ$7:$AR$23,RANDBETWEEN(1,9),1)</f>
        <v>Puebla</v>
      </c>
      <c r="U5" t="str">
        <f ca="1">VLOOKUP(T5,$AQ$7:$AR$16,2,FALSE)</f>
        <v>SI</v>
      </c>
      <c r="V5">
        <f ca="1">RANDBETWEEN(0,180)</f>
        <v>40</v>
      </c>
      <c r="W5" t="str">
        <f ca="1">CHOOSE(RANDBETWEEN(1,2),"SI","NO")</f>
        <v>NO</v>
      </c>
      <c r="X5" t="str">
        <f ca="1">CHOOSE(RANDBETWEEN(1,2),"ITAM","OTRO")</f>
        <v>OTRO</v>
      </c>
      <c r="Y5">
        <f ca="1">RANDBETWEEN(1012000000,1012999999)</f>
        <v>1012488960</v>
      </c>
      <c r="Z5" t="str">
        <f ca="1">CHOOSE(RANDBETWEEN(1,2),"SI","NO")</f>
        <v>SI</v>
      </c>
      <c r="AA5" t="str">
        <f ca="1">INDEX($AT$6:$AT$16,RANDBETWEEN(1,10))</f>
        <v>Caza</v>
      </c>
      <c r="AC5" s="5" t="s">
        <v>27</v>
      </c>
      <c r="AD5" s="5"/>
      <c r="AF5" t="s">
        <v>71</v>
      </c>
      <c r="AI5" t="s">
        <v>115</v>
      </c>
      <c r="AL5" t="s">
        <v>122</v>
      </c>
      <c r="AQ5" t="s">
        <v>140</v>
      </c>
      <c r="AT5" t="s">
        <v>153</v>
      </c>
    </row>
    <row r="6" spans="1:46" x14ac:dyDescent="0.45">
      <c r="A6">
        <f t="shared" ref="A6:A69" ca="1" si="0">RANDBETWEEN(1000,2000)</f>
        <v>1666</v>
      </c>
      <c r="B6" t="str">
        <f t="shared" ref="B6:B69" ca="1" si="1">INDEX($AC$7:$AD$46,RANDBETWEEN(1,39),1)</f>
        <v>Diane</v>
      </c>
      <c r="C6" t="str">
        <f t="shared" ref="C6:D69" ca="1" si="2">INDEX($AF$7:$AF$47,RANDBETWEEN(1,40),1)</f>
        <v>VELASCO</v>
      </c>
      <c r="D6" t="str">
        <f t="shared" ca="1" si="2"/>
        <v>HERRERO</v>
      </c>
      <c r="E6" s="9">
        <f t="shared" ref="E6:E69" ca="1" si="3">RANDBETWEEN("01/01/1993","12/31/1995")</f>
        <v>34547</v>
      </c>
      <c r="F6" t="str">
        <f t="shared" ref="F6:F69" ca="1" si="4">VLOOKUP(B6,$AC$7:$AD$47,2,FALSE)</f>
        <v>M</v>
      </c>
      <c r="G6" t="str">
        <f t="shared" ref="G6:G69" ca="1" si="5">_xlfn.CONCAT(LEFT(B6,2),LEFT(C6,2),LEFT(D6,2),IF(DAY(E6)&lt;10,_xlfn.CONCAT(0,DAY(E6)),DAY(E6)),IF(MONTH(E6)&lt;10,_xlfn.CONCAT(0,MONTH(E6)),MONTH(E6)),YEAR(E6))</f>
        <v>DiVEHE01081994</v>
      </c>
      <c r="H6" s="4" t="str">
        <f t="shared" ref="H6:H69" ca="1" si="6">_xlfn.CONCAT(LEFT(B6,1),C6,DAY(E6),"@",INDEX($AI$6:$AI$11,RANDBETWEEN(1,6)))</f>
        <v>DVELASCO1@outlook.com</v>
      </c>
      <c r="I6" s="4" t="str">
        <f t="shared" ref="I6:I69" ca="1" si="7">_xlfn.CONCAT(LEFT(B6,1),C6,DAY(E6),"@","itam.com.mx")</f>
        <v>DVELASCO1@itam.com.mx</v>
      </c>
      <c r="J6" s="4" t="str">
        <f t="shared" ref="J6:J69" ca="1" si="8">INDEX($AL$7:$AO$18,RANDBETWEEN(1,12),1)</f>
        <v>Matematicas Aplicadas</v>
      </c>
      <c r="K6">
        <f t="shared" ref="K6:K69" ca="1" si="9">YEAR(RANDBETWEEN("01/01/2011","12/31/2013"))</f>
        <v>2013</v>
      </c>
      <c r="L6">
        <f t="shared" ref="L6:L69" ca="1" si="10">(2018-K6)*2</f>
        <v>10</v>
      </c>
      <c r="M6">
        <f t="shared" ref="M6:M69" ca="1" si="11">ROUND(RAND()*(6-10)+10,1)</f>
        <v>6.7</v>
      </c>
      <c r="N6">
        <f t="shared" ref="N6:N69" ca="1" si="12">IF(RANDBETWEEN((L6*4)-6,(L6*4)+6)&gt;48,48,RANDBETWEEN((L6*4)-6,(L6*4)+6))</f>
        <v>40</v>
      </c>
      <c r="O6">
        <f t="shared" ref="O6:O69" ca="1" si="13">ROUND((RANDBETWEEN(60,100)/100)*N6,0)</f>
        <v>30</v>
      </c>
      <c r="P6">
        <f t="shared" ref="P6:P69" ca="1" si="14">N6-O6</f>
        <v>10</v>
      </c>
      <c r="Q6" t="str">
        <f t="shared" ref="Q6:Q69" ca="1" si="15">IF(R6&gt;0,"SI","NO")</f>
        <v>SI</v>
      </c>
      <c r="R6">
        <f t="shared" ref="R6:R69" ca="1" si="16">(RANDBETWEEN(1,10)*10)/100</f>
        <v>0.1</v>
      </c>
      <c r="S6" t="str">
        <f t="shared" ref="S6:S69" ca="1" si="17">CHOOSE(RANDBETWEEN(1,2),"SI","NO")</f>
        <v>NO</v>
      </c>
      <c r="T6" t="str">
        <f t="shared" ref="T6:T69" ca="1" si="18">INDEX($AQ$7:$AR$23,RANDBETWEEN(1,9),1)</f>
        <v>Monterrey</v>
      </c>
      <c r="U6" t="str">
        <f t="shared" ref="U6:U69" ca="1" si="19">VLOOKUP(T6,$AQ$7:$AR$16,2,FALSE)</f>
        <v>SI</v>
      </c>
      <c r="V6">
        <f t="shared" ref="V6:V69" ca="1" si="20">RANDBETWEEN(0,180)</f>
        <v>81</v>
      </c>
      <c r="W6" t="str">
        <f t="shared" ref="W6:W69" ca="1" si="21">CHOOSE(RANDBETWEEN(1,2),"SI","NO")</f>
        <v>NO</v>
      </c>
      <c r="X6" t="str">
        <f t="shared" ref="X6:X69" ca="1" si="22">CHOOSE(RANDBETWEEN(1,2),"ITAM","OTRO")</f>
        <v>OTRO</v>
      </c>
      <c r="Y6">
        <f t="shared" ref="Y6:Y69" ca="1" si="23">RANDBETWEEN(1012000000,1012999999)</f>
        <v>1012663398</v>
      </c>
      <c r="Z6" t="str">
        <f t="shared" ref="Z6:Z69" ca="1" si="24">CHOOSE(RANDBETWEEN(1,2),"SI","NO")</f>
        <v>NO</v>
      </c>
      <c r="AA6" t="str">
        <f t="shared" ref="AA6:AA69" ca="1" si="25">INDEX($AT$6:$AT$16,RANDBETWEEN(1,10))</f>
        <v>Golf</v>
      </c>
      <c r="AC6" s="6" t="s">
        <v>2</v>
      </c>
      <c r="AD6" s="6" t="s">
        <v>8</v>
      </c>
      <c r="AF6" t="s">
        <v>3</v>
      </c>
      <c r="AI6" s="4" t="s">
        <v>116</v>
      </c>
      <c r="AL6" t="s">
        <v>10</v>
      </c>
      <c r="AM6" t="s">
        <v>125</v>
      </c>
      <c r="AN6" t="s">
        <v>123</v>
      </c>
      <c r="AO6" t="s">
        <v>124</v>
      </c>
      <c r="AQ6" t="s">
        <v>141</v>
      </c>
      <c r="AR6" t="s">
        <v>17</v>
      </c>
      <c r="AT6" t="s">
        <v>154</v>
      </c>
    </row>
    <row r="7" spans="1:46" x14ac:dyDescent="0.45">
      <c r="A7">
        <f t="shared" ca="1" si="0"/>
        <v>1364</v>
      </c>
      <c r="B7" t="str">
        <f t="shared" ca="1" si="1"/>
        <v>Carol</v>
      </c>
      <c r="C7" t="str">
        <f t="shared" ca="1" si="2"/>
        <v>SAEZ</v>
      </c>
      <c r="D7" t="str">
        <f t="shared" ca="1" si="2"/>
        <v>GALLARDO</v>
      </c>
      <c r="E7" s="9">
        <f t="shared" ca="1" si="3"/>
        <v>34365</v>
      </c>
      <c r="F7" t="str">
        <f t="shared" ca="1" si="4"/>
        <v>M</v>
      </c>
      <c r="G7" t="str">
        <f t="shared" ca="1" si="5"/>
        <v>CaSAGA31011994</v>
      </c>
      <c r="H7" s="4" t="str">
        <f t="shared" ca="1" si="6"/>
        <v>CSAEZ31@live.mx</v>
      </c>
      <c r="I7" s="4" t="str">
        <f t="shared" ca="1" si="7"/>
        <v>CSAEZ31@itam.com.mx</v>
      </c>
      <c r="J7" s="4" t="str">
        <f t="shared" ca="1" si="8"/>
        <v>Mecatronica</v>
      </c>
      <c r="K7">
        <f t="shared" ca="1" si="9"/>
        <v>2012</v>
      </c>
      <c r="L7">
        <f t="shared" ca="1" si="10"/>
        <v>12</v>
      </c>
      <c r="M7">
        <f t="shared" ca="1" si="11"/>
        <v>9.5</v>
      </c>
      <c r="N7">
        <f t="shared" ca="1" si="12"/>
        <v>48</v>
      </c>
      <c r="O7">
        <f t="shared" ca="1" si="13"/>
        <v>40</v>
      </c>
      <c r="P7">
        <f t="shared" ca="1" si="14"/>
        <v>8</v>
      </c>
      <c r="Q7" t="str">
        <f t="shared" ca="1" si="15"/>
        <v>SI</v>
      </c>
      <c r="R7">
        <f t="shared" ca="1" si="16"/>
        <v>0.1</v>
      </c>
      <c r="S7" t="str">
        <f t="shared" ca="1" si="17"/>
        <v>SI</v>
      </c>
      <c r="T7" t="str">
        <f t="shared" ca="1" si="18"/>
        <v>CDMX</v>
      </c>
      <c r="U7" t="str">
        <f t="shared" ca="1" si="19"/>
        <v>NO</v>
      </c>
      <c r="V7">
        <f t="shared" ca="1" si="20"/>
        <v>55</v>
      </c>
      <c r="W7" t="str">
        <f t="shared" ca="1" si="21"/>
        <v>NO</v>
      </c>
      <c r="X7" t="str">
        <f t="shared" ca="1" si="22"/>
        <v>OTRO</v>
      </c>
      <c r="Y7">
        <f t="shared" ca="1" si="23"/>
        <v>1012333550</v>
      </c>
      <c r="Z7" t="str">
        <f t="shared" ca="1" si="24"/>
        <v>NO</v>
      </c>
      <c r="AA7" t="str">
        <f t="shared" ca="1" si="25"/>
        <v>Futbol</v>
      </c>
      <c r="AC7" s="6" t="s">
        <v>30</v>
      </c>
      <c r="AD7" s="6" t="s">
        <v>114</v>
      </c>
      <c r="AF7" s="8" t="s">
        <v>72</v>
      </c>
      <c r="AI7" t="s">
        <v>117</v>
      </c>
      <c r="AL7" t="s">
        <v>127</v>
      </c>
      <c r="AM7">
        <v>0</v>
      </c>
      <c r="AN7">
        <v>90</v>
      </c>
      <c r="AO7">
        <f>8*6</f>
        <v>48</v>
      </c>
      <c r="AQ7" t="s">
        <v>142</v>
      </c>
      <c r="AR7" t="s">
        <v>152</v>
      </c>
      <c r="AT7" t="s">
        <v>155</v>
      </c>
    </row>
    <row r="8" spans="1:46" x14ac:dyDescent="0.45">
      <c r="A8">
        <f t="shared" ca="1" si="0"/>
        <v>1186</v>
      </c>
      <c r="B8" t="str">
        <f t="shared" ca="1" si="1"/>
        <v>Maria</v>
      </c>
      <c r="C8" t="str">
        <f t="shared" ca="1" si="2"/>
        <v>ESTEBAN</v>
      </c>
      <c r="D8" t="str">
        <f t="shared" ca="1" si="2"/>
        <v>NIETO</v>
      </c>
      <c r="E8" s="9">
        <f t="shared" ca="1" si="3"/>
        <v>34401</v>
      </c>
      <c r="F8" t="str">
        <f t="shared" ca="1" si="4"/>
        <v>M</v>
      </c>
      <c r="G8" t="str">
        <f t="shared" ca="1" si="5"/>
        <v>MaESNI08031994</v>
      </c>
      <c r="H8" s="4" t="str">
        <f t="shared" ca="1" si="6"/>
        <v>MESTEBAN8@hotmail.com</v>
      </c>
      <c r="I8" s="4" t="str">
        <f t="shared" ca="1" si="7"/>
        <v>MESTEBAN8@itam.com.mx</v>
      </c>
      <c r="J8" s="4" t="str">
        <f t="shared" ca="1" si="8"/>
        <v>Economia</v>
      </c>
      <c r="K8">
        <f t="shared" ca="1" si="9"/>
        <v>2011</v>
      </c>
      <c r="L8">
        <f t="shared" ca="1" si="10"/>
        <v>14</v>
      </c>
      <c r="M8">
        <f t="shared" ca="1" si="11"/>
        <v>9.4</v>
      </c>
      <c r="N8">
        <f t="shared" ca="1" si="12"/>
        <v>48</v>
      </c>
      <c r="O8">
        <f t="shared" ca="1" si="13"/>
        <v>40</v>
      </c>
      <c r="P8">
        <f t="shared" ca="1" si="14"/>
        <v>8</v>
      </c>
      <c r="Q8" t="str">
        <f t="shared" ca="1" si="15"/>
        <v>SI</v>
      </c>
      <c r="R8">
        <f t="shared" ca="1" si="16"/>
        <v>0.3</v>
      </c>
      <c r="S8" t="str">
        <f t="shared" ca="1" si="17"/>
        <v>SI</v>
      </c>
      <c r="T8" t="str">
        <f t="shared" ca="1" si="18"/>
        <v>CDMX</v>
      </c>
      <c r="U8" t="str">
        <f t="shared" ca="1" si="19"/>
        <v>NO</v>
      </c>
      <c r="V8">
        <f t="shared" ca="1" si="20"/>
        <v>139</v>
      </c>
      <c r="W8" t="str">
        <f t="shared" ca="1" si="21"/>
        <v>SI</v>
      </c>
      <c r="X8" t="str">
        <f t="shared" ca="1" si="22"/>
        <v>ITAM</v>
      </c>
      <c r="Y8">
        <f t="shared" ca="1" si="23"/>
        <v>1012969566</v>
      </c>
      <c r="Z8" t="str">
        <f t="shared" ca="1" si="24"/>
        <v>NO</v>
      </c>
      <c r="AA8" t="str">
        <f t="shared" ca="1" si="25"/>
        <v>Leer</v>
      </c>
      <c r="AC8" s="6" t="s">
        <v>31</v>
      </c>
      <c r="AD8" s="6" t="s">
        <v>114</v>
      </c>
      <c r="AF8" s="8" t="s">
        <v>73</v>
      </c>
      <c r="AI8" t="s">
        <v>118</v>
      </c>
      <c r="AL8" t="s">
        <v>128</v>
      </c>
      <c r="AM8">
        <v>1</v>
      </c>
      <c r="AN8">
        <v>180</v>
      </c>
      <c r="AO8">
        <f>8*6+6</f>
        <v>54</v>
      </c>
      <c r="AQ8" t="s">
        <v>143</v>
      </c>
      <c r="AR8" t="s">
        <v>139</v>
      </c>
      <c r="AT8" t="s">
        <v>156</v>
      </c>
    </row>
    <row r="9" spans="1:46" x14ac:dyDescent="0.45">
      <c r="A9">
        <f t="shared" ca="1" si="0"/>
        <v>1268</v>
      </c>
      <c r="B9" t="str">
        <f t="shared" ca="1" si="1"/>
        <v>Michael</v>
      </c>
      <c r="C9" t="str">
        <f t="shared" ca="1" si="2"/>
        <v>NIETO</v>
      </c>
      <c r="D9" t="str">
        <f t="shared" ca="1" si="2"/>
        <v>SANTANA</v>
      </c>
      <c r="E9" s="9">
        <f t="shared" ca="1" si="3"/>
        <v>34860</v>
      </c>
      <c r="F9" t="str">
        <f t="shared" ca="1" si="4"/>
        <v>H</v>
      </c>
      <c r="G9" t="str">
        <f t="shared" ca="1" si="5"/>
        <v>MiNISA10061995</v>
      </c>
      <c r="H9" s="4" t="str">
        <f t="shared" ca="1" si="6"/>
        <v>MNIETO10@yahoo.com</v>
      </c>
      <c r="I9" s="4" t="str">
        <f t="shared" ca="1" si="7"/>
        <v>MNIETO10@itam.com.mx</v>
      </c>
      <c r="J9" s="4" t="str">
        <f t="shared" ca="1" si="8"/>
        <v>Economia</v>
      </c>
      <c r="K9">
        <f t="shared" ca="1" si="9"/>
        <v>2012</v>
      </c>
      <c r="L9">
        <f t="shared" ca="1" si="10"/>
        <v>12</v>
      </c>
      <c r="M9">
        <f t="shared" ca="1" si="11"/>
        <v>9.4</v>
      </c>
      <c r="N9">
        <f t="shared" ca="1" si="12"/>
        <v>45</v>
      </c>
      <c r="O9">
        <f t="shared" ca="1" si="13"/>
        <v>38</v>
      </c>
      <c r="P9">
        <f t="shared" ca="1" si="14"/>
        <v>7</v>
      </c>
      <c r="Q9" t="str">
        <f t="shared" ca="1" si="15"/>
        <v>SI</v>
      </c>
      <c r="R9">
        <f t="shared" ca="1" si="16"/>
        <v>0.3</v>
      </c>
      <c r="S9" t="str">
        <f t="shared" ca="1" si="17"/>
        <v>NO</v>
      </c>
      <c r="T9" t="str">
        <f t="shared" ca="1" si="18"/>
        <v>Merida</v>
      </c>
      <c r="U9" t="str">
        <f t="shared" ca="1" si="19"/>
        <v>SI</v>
      </c>
      <c r="V9">
        <f t="shared" ca="1" si="20"/>
        <v>146</v>
      </c>
      <c r="W9" t="str">
        <f t="shared" ca="1" si="21"/>
        <v>SI</v>
      </c>
      <c r="X9" t="str">
        <f t="shared" ca="1" si="22"/>
        <v>OTRO</v>
      </c>
      <c r="Y9">
        <f t="shared" ca="1" si="23"/>
        <v>1012354561</v>
      </c>
      <c r="Z9" t="str">
        <f t="shared" ca="1" si="24"/>
        <v>NO</v>
      </c>
      <c r="AA9" t="str">
        <f t="shared" ca="1" si="25"/>
        <v>Golf</v>
      </c>
      <c r="AC9" s="6" t="s">
        <v>32</v>
      </c>
      <c r="AD9" s="6" t="s">
        <v>114</v>
      </c>
      <c r="AF9" s="8" t="s">
        <v>74</v>
      </c>
      <c r="AI9" t="s">
        <v>119</v>
      </c>
      <c r="AL9" t="s">
        <v>129</v>
      </c>
      <c r="AM9">
        <v>0</v>
      </c>
      <c r="AN9">
        <v>90</v>
      </c>
      <c r="AO9">
        <v>48</v>
      </c>
      <c r="AQ9" t="s">
        <v>144</v>
      </c>
      <c r="AR9" t="s">
        <v>139</v>
      </c>
      <c r="AT9" t="s">
        <v>159</v>
      </c>
    </row>
    <row r="10" spans="1:46" x14ac:dyDescent="0.45">
      <c r="A10">
        <f t="shared" ca="1" si="0"/>
        <v>1645</v>
      </c>
      <c r="B10" t="str">
        <f t="shared" ca="1" si="1"/>
        <v>Charles</v>
      </c>
      <c r="C10" t="str">
        <f t="shared" ca="1" si="2"/>
        <v>MORA</v>
      </c>
      <c r="D10" t="str">
        <f t="shared" ca="1" si="2"/>
        <v>VICENTE</v>
      </c>
      <c r="E10" s="9">
        <f t="shared" ca="1" si="3"/>
        <v>34686</v>
      </c>
      <c r="F10" t="str">
        <f t="shared" ca="1" si="4"/>
        <v>H</v>
      </c>
      <c r="G10" t="str">
        <f t="shared" ca="1" si="5"/>
        <v>ChMOVI18121994</v>
      </c>
      <c r="H10" s="4" t="str">
        <f t="shared" ca="1" si="6"/>
        <v>CMORA18@live.mx</v>
      </c>
      <c r="I10" s="4" t="str">
        <f t="shared" ca="1" si="7"/>
        <v>CMORA18@itam.com.mx</v>
      </c>
      <c r="J10" s="4" t="str">
        <f t="shared" ca="1" si="8"/>
        <v>Derecho</v>
      </c>
      <c r="K10">
        <f t="shared" ca="1" si="9"/>
        <v>2013</v>
      </c>
      <c r="L10">
        <f t="shared" ca="1" si="10"/>
        <v>10</v>
      </c>
      <c r="M10">
        <f t="shared" ca="1" si="11"/>
        <v>9</v>
      </c>
      <c r="N10">
        <f t="shared" ca="1" si="12"/>
        <v>41</v>
      </c>
      <c r="O10">
        <f t="shared" ca="1" si="13"/>
        <v>39</v>
      </c>
      <c r="P10">
        <f t="shared" ca="1" si="14"/>
        <v>2</v>
      </c>
      <c r="Q10" t="str">
        <f t="shared" ca="1" si="15"/>
        <v>SI</v>
      </c>
      <c r="R10">
        <f t="shared" ca="1" si="16"/>
        <v>1</v>
      </c>
      <c r="S10" t="str">
        <f t="shared" ca="1" si="17"/>
        <v>SI</v>
      </c>
      <c r="T10" t="str">
        <f t="shared" ca="1" si="18"/>
        <v>Acapulco</v>
      </c>
      <c r="U10" t="str">
        <f t="shared" ca="1" si="19"/>
        <v>SI</v>
      </c>
      <c r="V10">
        <f t="shared" ca="1" si="20"/>
        <v>168</v>
      </c>
      <c r="W10" t="str">
        <f t="shared" ca="1" si="21"/>
        <v>NO</v>
      </c>
      <c r="X10" t="str">
        <f t="shared" ca="1" si="22"/>
        <v>OTRO</v>
      </c>
      <c r="Y10">
        <f t="shared" ca="1" si="23"/>
        <v>1012348154</v>
      </c>
      <c r="Z10" t="str">
        <f t="shared" ca="1" si="24"/>
        <v>NO</v>
      </c>
      <c r="AA10" t="str">
        <f t="shared" ca="1" si="25"/>
        <v>Viajes</v>
      </c>
      <c r="AC10" s="6" t="s">
        <v>33</v>
      </c>
      <c r="AD10" s="6" t="s">
        <v>114</v>
      </c>
      <c r="AF10" s="8" t="s">
        <v>75</v>
      </c>
      <c r="AI10" t="s">
        <v>120</v>
      </c>
      <c r="AL10" t="s">
        <v>130</v>
      </c>
      <c r="AM10">
        <v>1</v>
      </c>
      <c r="AN10">
        <v>180</v>
      </c>
      <c r="AO10">
        <v>54</v>
      </c>
      <c r="AQ10" t="s">
        <v>145</v>
      </c>
      <c r="AR10" t="s">
        <v>139</v>
      </c>
      <c r="AT10" t="s">
        <v>157</v>
      </c>
    </row>
    <row r="11" spans="1:46" x14ac:dyDescent="0.45">
      <c r="A11">
        <f t="shared" ca="1" si="0"/>
        <v>1392</v>
      </c>
      <c r="B11" t="str">
        <f t="shared" ca="1" si="1"/>
        <v>Paul</v>
      </c>
      <c r="C11" t="str">
        <f t="shared" ca="1" si="2"/>
        <v>CAMPOS</v>
      </c>
      <c r="D11" t="str">
        <f t="shared" ca="1" si="2"/>
        <v>CAMPOS</v>
      </c>
      <c r="E11" s="9">
        <f t="shared" ca="1" si="3"/>
        <v>35026</v>
      </c>
      <c r="F11" t="str">
        <f t="shared" ca="1" si="4"/>
        <v>H</v>
      </c>
      <c r="G11" t="str">
        <f t="shared" ca="1" si="5"/>
        <v>PaCACA23111995</v>
      </c>
      <c r="H11" s="4" t="str">
        <f t="shared" ca="1" si="6"/>
        <v>PCAMPOS23@yahoo.com</v>
      </c>
      <c r="I11" s="4" t="str">
        <f t="shared" ca="1" si="7"/>
        <v>PCAMPOS23@itam.com.mx</v>
      </c>
      <c r="J11" s="4" t="str">
        <f t="shared" ca="1" si="8"/>
        <v>Administracion</v>
      </c>
      <c r="K11">
        <f t="shared" ca="1" si="9"/>
        <v>2012</v>
      </c>
      <c r="L11">
        <f t="shared" ca="1" si="10"/>
        <v>12</v>
      </c>
      <c r="M11">
        <f t="shared" ca="1" si="11"/>
        <v>8</v>
      </c>
      <c r="N11">
        <f t="shared" ca="1" si="12"/>
        <v>48</v>
      </c>
      <c r="O11">
        <f t="shared" ca="1" si="13"/>
        <v>35</v>
      </c>
      <c r="P11">
        <f t="shared" ca="1" si="14"/>
        <v>13</v>
      </c>
      <c r="Q11" t="str">
        <f t="shared" ca="1" si="15"/>
        <v>SI</v>
      </c>
      <c r="R11">
        <f t="shared" ca="1" si="16"/>
        <v>0.2</v>
      </c>
      <c r="S11" t="str">
        <f t="shared" ca="1" si="17"/>
        <v>NO</v>
      </c>
      <c r="T11" t="str">
        <f t="shared" ca="1" si="18"/>
        <v>Puebla</v>
      </c>
      <c r="U11" t="str">
        <f t="shared" ca="1" si="19"/>
        <v>SI</v>
      </c>
      <c r="V11">
        <f t="shared" ca="1" si="20"/>
        <v>62</v>
      </c>
      <c r="W11" t="str">
        <f t="shared" ca="1" si="21"/>
        <v>NO</v>
      </c>
      <c r="X11" t="str">
        <f t="shared" ca="1" si="22"/>
        <v>OTRO</v>
      </c>
      <c r="Y11">
        <f t="shared" ca="1" si="23"/>
        <v>1012835192</v>
      </c>
      <c r="Z11" t="str">
        <f t="shared" ca="1" si="24"/>
        <v>NO</v>
      </c>
      <c r="AA11" t="str">
        <f t="shared" ca="1" si="25"/>
        <v>Compras</v>
      </c>
      <c r="AC11" s="6" t="s">
        <v>34</v>
      </c>
      <c r="AD11" s="6" t="s">
        <v>114</v>
      </c>
      <c r="AF11" s="8" t="s">
        <v>76</v>
      </c>
      <c r="AI11" t="s">
        <v>121</v>
      </c>
      <c r="AL11" t="s">
        <v>131</v>
      </c>
      <c r="AM11">
        <v>0</v>
      </c>
      <c r="AN11">
        <v>90</v>
      </c>
      <c r="AO11">
        <v>48</v>
      </c>
      <c r="AQ11" t="s">
        <v>146</v>
      </c>
      <c r="AR11" t="s">
        <v>139</v>
      </c>
      <c r="AT11" t="s">
        <v>158</v>
      </c>
    </row>
    <row r="12" spans="1:46" x14ac:dyDescent="0.45">
      <c r="A12">
        <f t="shared" ca="1" si="0"/>
        <v>1031</v>
      </c>
      <c r="B12" t="str">
        <f t="shared" ca="1" si="1"/>
        <v>Daniel</v>
      </c>
      <c r="C12" t="str">
        <f t="shared" ca="1" si="2"/>
        <v>MORA</v>
      </c>
      <c r="D12" t="str">
        <f t="shared" ca="1" si="2"/>
        <v>SOLER</v>
      </c>
      <c r="E12" s="9">
        <f t="shared" ca="1" si="3"/>
        <v>34572</v>
      </c>
      <c r="F12" t="str">
        <f t="shared" ca="1" si="4"/>
        <v>H</v>
      </c>
      <c r="G12" t="str">
        <f t="shared" ca="1" si="5"/>
        <v>DaMOSO26081994</v>
      </c>
      <c r="H12" s="4" t="str">
        <f t="shared" ca="1" si="6"/>
        <v>DMORA26@outlook.com</v>
      </c>
      <c r="I12" s="4" t="str">
        <f t="shared" ca="1" si="7"/>
        <v>DMORA26@itam.com.mx</v>
      </c>
      <c r="J12" s="4" t="str">
        <f t="shared" ca="1" si="8"/>
        <v>Administracion</v>
      </c>
      <c r="K12">
        <f t="shared" ca="1" si="9"/>
        <v>2012</v>
      </c>
      <c r="L12">
        <f t="shared" ca="1" si="10"/>
        <v>12</v>
      </c>
      <c r="M12">
        <f t="shared" ca="1" si="11"/>
        <v>7</v>
      </c>
      <c r="N12">
        <f t="shared" ca="1" si="12"/>
        <v>48</v>
      </c>
      <c r="O12">
        <f t="shared" ca="1" si="13"/>
        <v>43</v>
      </c>
      <c r="P12">
        <f t="shared" ca="1" si="14"/>
        <v>5</v>
      </c>
      <c r="Q12" t="str">
        <f t="shared" ca="1" si="15"/>
        <v>SI</v>
      </c>
      <c r="R12">
        <f t="shared" ca="1" si="16"/>
        <v>0.9</v>
      </c>
      <c r="S12" t="str">
        <f t="shared" ca="1" si="17"/>
        <v>SI</v>
      </c>
      <c r="T12" t="str">
        <f t="shared" ca="1" si="18"/>
        <v>Acapulco</v>
      </c>
      <c r="U12" t="str">
        <f t="shared" ca="1" si="19"/>
        <v>SI</v>
      </c>
      <c r="V12">
        <f t="shared" ca="1" si="20"/>
        <v>88</v>
      </c>
      <c r="W12" t="str">
        <f t="shared" ca="1" si="21"/>
        <v>NO</v>
      </c>
      <c r="X12" t="str">
        <f t="shared" ca="1" si="22"/>
        <v>OTRO</v>
      </c>
      <c r="Y12">
        <f t="shared" ca="1" si="23"/>
        <v>1012168199</v>
      </c>
      <c r="Z12" t="str">
        <f t="shared" ca="1" si="24"/>
        <v>NO</v>
      </c>
      <c r="AA12" t="str">
        <f t="shared" ca="1" si="25"/>
        <v>Compras</v>
      </c>
      <c r="AC12" s="6" t="s">
        <v>35</v>
      </c>
      <c r="AD12" s="6" t="s">
        <v>114</v>
      </c>
      <c r="AF12" s="8" t="s">
        <v>77</v>
      </c>
      <c r="AL12" t="s">
        <v>133</v>
      </c>
      <c r="AM12">
        <v>1</v>
      </c>
      <c r="AN12">
        <v>180</v>
      </c>
      <c r="AO12">
        <v>54</v>
      </c>
      <c r="AQ12" t="s">
        <v>147</v>
      </c>
      <c r="AR12" t="s">
        <v>139</v>
      </c>
      <c r="AT12" t="s">
        <v>160</v>
      </c>
    </row>
    <row r="13" spans="1:46" x14ac:dyDescent="0.45">
      <c r="A13">
        <f t="shared" ca="1" si="0"/>
        <v>1802</v>
      </c>
      <c r="B13" t="str">
        <f t="shared" ca="1" si="1"/>
        <v>Michael</v>
      </c>
      <c r="C13" t="str">
        <f t="shared" ca="1" si="2"/>
        <v>BENITEZ</v>
      </c>
      <c r="D13" t="str">
        <f t="shared" ca="1" si="2"/>
        <v>BRAVO</v>
      </c>
      <c r="E13" s="9">
        <f t="shared" ca="1" si="3"/>
        <v>34055</v>
      </c>
      <c r="F13" t="str">
        <f t="shared" ca="1" si="4"/>
        <v>H</v>
      </c>
      <c r="G13" t="str">
        <f t="shared" ca="1" si="5"/>
        <v>MiBEBR27031993</v>
      </c>
      <c r="H13" s="4" t="str">
        <f t="shared" ca="1" si="6"/>
        <v>MBENITEZ27@live.mx</v>
      </c>
      <c r="I13" s="4" t="str">
        <f t="shared" ca="1" si="7"/>
        <v>MBENITEZ27@itam.com.mx</v>
      </c>
      <c r="J13" s="4" t="str">
        <f t="shared" ca="1" si="8"/>
        <v>Computacion</v>
      </c>
      <c r="K13">
        <f t="shared" ca="1" si="9"/>
        <v>2012</v>
      </c>
      <c r="L13">
        <f t="shared" ca="1" si="10"/>
        <v>12</v>
      </c>
      <c r="M13">
        <f t="shared" ca="1" si="11"/>
        <v>7.1</v>
      </c>
      <c r="N13">
        <f t="shared" ca="1" si="12"/>
        <v>42</v>
      </c>
      <c r="O13">
        <f t="shared" ca="1" si="13"/>
        <v>26</v>
      </c>
      <c r="P13">
        <f t="shared" ca="1" si="14"/>
        <v>16</v>
      </c>
      <c r="Q13" t="str">
        <f t="shared" ca="1" si="15"/>
        <v>SI</v>
      </c>
      <c r="R13">
        <f t="shared" ca="1" si="16"/>
        <v>0.3</v>
      </c>
      <c r="S13" t="str">
        <f t="shared" ca="1" si="17"/>
        <v>SI</v>
      </c>
      <c r="T13" t="str">
        <f t="shared" ca="1" si="18"/>
        <v>Acapulco</v>
      </c>
      <c r="U13" t="str">
        <f t="shared" ca="1" si="19"/>
        <v>SI</v>
      </c>
      <c r="V13">
        <f t="shared" ca="1" si="20"/>
        <v>82</v>
      </c>
      <c r="W13" t="str">
        <f t="shared" ca="1" si="21"/>
        <v>SI</v>
      </c>
      <c r="X13" t="str">
        <f t="shared" ca="1" si="22"/>
        <v>ITAM</v>
      </c>
      <c r="Y13">
        <f t="shared" ca="1" si="23"/>
        <v>1012486193</v>
      </c>
      <c r="Z13" t="str">
        <f t="shared" ca="1" si="24"/>
        <v>SI</v>
      </c>
      <c r="AA13" t="str">
        <f t="shared" ca="1" si="25"/>
        <v>Comer</v>
      </c>
      <c r="AC13" s="6" t="s">
        <v>36</v>
      </c>
      <c r="AD13" s="6" t="s">
        <v>114</v>
      </c>
      <c r="AF13" s="8" t="s">
        <v>78</v>
      </c>
      <c r="AL13" t="s">
        <v>132</v>
      </c>
      <c r="AM13">
        <v>0</v>
      </c>
      <c r="AN13">
        <v>90</v>
      </c>
      <c r="AO13">
        <v>48</v>
      </c>
      <c r="AQ13" t="s">
        <v>148</v>
      </c>
      <c r="AR13" t="s">
        <v>139</v>
      </c>
      <c r="AT13" t="s">
        <v>161</v>
      </c>
    </row>
    <row r="14" spans="1:46" x14ac:dyDescent="0.45">
      <c r="A14">
        <f t="shared" ca="1" si="0"/>
        <v>1145</v>
      </c>
      <c r="B14" t="str">
        <f t="shared" ca="1" si="1"/>
        <v>Barbara</v>
      </c>
      <c r="C14" t="str">
        <f t="shared" ca="1" si="2"/>
        <v>SAEZ</v>
      </c>
      <c r="D14" t="str">
        <f t="shared" ca="1" si="2"/>
        <v>SOTO</v>
      </c>
      <c r="E14" s="9">
        <f t="shared" ca="1" si="3"/>
        <v>34962</v>
      </c>
      <c r="F14" t="str">
        <f t="shared" ca="1" si="4"/>
        <v>M</v>
      </c>
      <c r="G14" t="str">
        <f t="shared" ca="1" si="5"/>
        <v>BaSASO20091995</v>
      </c>
      <c r="H14" s="4" t="str">
        <f t="shared" ca="1" si="6"/>
        <v>BSAEZ20@outlook.com</v>
      </c>
      <c r="I14" s="4" t="str">
        <f t="shared" ca="1" si="7"/>
        <v>BSAEZ20@itam.com.mx</v>
      </c>
      <c r="J14" s="4" t="str">
        <f t="shared" ca="1" si="8"/>
        <v>Contabilidad</v>
      </c>
      <c r="K14">
        <f t="shared" ca="1" si="9"/>
        <v>2012</v>
      </c>
      <c r="L14">
        <f t="shared" ca="1" si="10"/>
        <v>12</v>
      </c>
      <c r="M14">
        <f t="shared" ca="1" si="11"/>
        <v>6.3</v>
      </c>
      <c r="N14">
        <f t="shared" ca="1" si="12"/>
        <v>47</v>
      </c>
      <c r="O14">
        <f t="shared" ca="1" si="13"/>
        <v>36</v>
      </c>
      <c r="P14">
        <f t="shared" ca="1" si="14"/>
        <v>11</v>
      </c>
      <c r="Q14" t="str">
        <f t="shared" ca="1" si="15"/>
        <v>SI</v>
      </c>
      <c r="R14">
        <f t="shared" ca="1" si="16"/>
        <v>0.8</v>
      </c>
      <c r="S14" t="str">
        <f t="shared" ca="1" si="17"/>
        <v>SI</v>
      </c>
      <c r="T14" t="str">
        <f t="shared" ca="1" si="18"/>
        <v>Cancun</v>
      </c>
      <c r="U14" t="str">
        <f t="shared" ca="1" si="19"/>
        <v>SI</v>
      </c>
      <c r="V14">
        <f t="shared" ca="1" si="20"/>
        <v>78</v>
      </c>
      <c r="W14" t="str">
        <f t="shared" ca="1" si="21"/>
        <v>NO</v>
      </c>
      <c r="X14" t="str">
        <f t="shared" ca="1" si="22"/>
        <v>OTRO</v>
      </c>
      <c r="Y14">
        <f t="shared" ca="1" si="23"/>
        <v>1012166025</v>
      </c>
      <c r="Z14" t="str">
        <f t="shared" ca="1" si="24"/>
        <v>NO</v>
      </c>
      <c r="AA14" t="str">
        <f t="shared" ca="1" si="25"/>
        <v>Nadar</v>
      </c>
      <c r="AC14" s="6" t="s">
        <v>37</v>
      </c>
      <c r="AD14" s="6" t="s">
        <v>114</v>
      </c>
      <c r="AF14" s="8" t="s">
        <v>79</v>
      </c>
      <c r="AL14" t="s">
        <v>134</v>
      </c>
      <c r="AM14">
        <v>0</v>
      </c>
      <c r="AN14">
        <v>90</v>
      </c>
      <c r="AO14">
        <v>48</v>
      </c>
      <c r="AQ14" t="s">
        <v>149</v>
      </c>
      <c r="AR14" t="s">
        <v>139</v>
      </c>
      <c r="AT14" t="s">
        <v>162</v>
      </c>
    </row>
    <row r="15" spans="1:46" x14ac:dyDescent="0.45">
      <c r="A15">
        <f t="shared" ca="1" si="0"/>
        <v>1057</v>
      </c>
      <c r="B15" t="str">
        <f t="shared" ca="1" si="1"/>
        <v>Sharon</v>
      </c>
      <c r="C15" t="str">
        <f t="shared" ca="1" si="2"/>
        <v>FLORES</v>
      </c>
      <c r="D15" t="str">
        <f t="shared" ca="1" si="2"/>
        <v>SAEZ</v>
      </c>
      <c r="E15" s="9">
        <f t="shared" ca="1" si="3"/>
        <v>34752</v>
      </c>
      <c r="F15" t="str">
        <f t="shared" ca="1" si="4"/>
        <v>M</v>
      </c>
      <c r="G15" t="str">
        <f t="shared" ca="1" si="5"/>
        <v>ShFLSA22021995</v>
      </c>
      <c r="H15" s="4" t="str">
        <f t="shared" ca="1" si="6"/>
        <v>SFLORES22@yahoo.com</v>
      </c>
      <c r="I15" s="4" t="str">
        <f t="shared" ca="1" si="7"/>
        <v>SFLORES22@itam.com.mx</v>
      </c>
      <c r="J15" s="4" t="str">
        <f t="shared" ca="1" si="8"/>
        <v>Actuaria</v>
      </c>
      <c r="K15">
        <f t="shared" ca="1" si="9"/>
        <v>2012</v>
      </c>
      <c r="L15">
        <f t="shared" ca="1" si="10"/>
        <v>12</v>
      </c>
      <c r="M15">
        <f t="shared" ca="1" si="11"/>
        <v>9.6</v>
      </c>
      <c r="N15">
        <f t="shared" ca="1" si="12"/>
        <v>42</v>
      </c>
      <c r="O15">
        <f t="shared" ca="1" si="13"/>
        <v>32</v>
      </c>
      <c r="P15">
        <f t="shared" ca="1" si="14"/>
        <v>10</v>
      </c>
      <c r="Q15" t="str">
        <f t="shared" ca="1" si="15"/>
        <v>SI</v>
      </c>
      <c r="R15">
        <f t="shared" ca="1" si="16"/>
        <v>0.1</v>
      </c>
      <c r="S15" t="str">
        <f t="shared" ca="1" si="17"/>
        <v>SI</v>
      </c>
      <c r="T15" t="str">
        <f t="shared" ca="1" si="18"/>
        <v>CDMX</v>
      </c>
      <c r="U15" t="str">
        <f t="shared" ca="1" si="19"/>
        <v>NO</v>
      </c>
      <c r="V15">
        <f t="shared" ca="1" si="20"/>
        <v>24</v>
      </c>
      <c r="W15" t="str">
        <f t="shared" ca="1" si="21"/>
        <v>NO</v>
      </c>
      <c r="X15" t="str">
        <f t="shared" ca="1" si="22"/>
        <v>ITAM</v>
      </c>
      <c r="Y15">
        <f t="shared" ca="1" si="23"/>
        <v>1012305655</v>
      </c>
      <c r="Z15" t="str">
        <f t="shared" ca="1" si="24"/>
        <v>SI</v>
      </c>
      <c r="AA15" t="str">
        <f t="shared" ca="1" si="25"/>
        <v>Viajes</v>
      </c>
      <c r="AC15" s="6" t="s">
        <v>38</v>
      </c>
      <c r="AD15" s="6" t="s">
        <v>114</v>
      </c>
      <c r="AF15" s="8" t="s">
        <v>80</v>
      </c>
      <c r="AL15" t="s">
        <v>135</v>
      </c>
      <c r="AM15">
        <v>0</v>
      </c>
      <c r="AN15">
        <v>90</v>
      </c>
      <c r="AO15">
        <v>48</v>
      </c>
      <c r="AQ15" t="s">
        <v>150</v>
      </c>
      <c r="AR15" t="s">
        <v>139</v>
      </c>
      <c r="AT15" t="s">
        <v>163</v>
      </c>
    </row>
    <row r="16" spans="1:46" x14ac:dyDescent="0.45">
      <c r="A16">
        <f t="shared" ca="1" si="0"/>
        <v>1963</v>
      </c>
      <c r="B16" t="str">
        <f t="shared" ca="1" si="1"/>
        <v>Karen</v>
      </c>
      <c r="C16" t="str">
        <f t="shared" ca="1" si="2"/>
        <v>VARGAS</v>
      </c>
      <c r="D16" t="str">
        <f t="shared" ca="1" si="2"/>
        <v>CARMONA</v>
      </c>
      <c r="E16" s="9">
        <f t="shared" ca="1" si="3"/>
        <v>34855</v>
      </c>
      <c r="F16" t="str">
        <f t="shared" ca="1" si="4"/>
        <v>M</v>
      </c>
      <c r="G16" t="str">
        <f t="shared" ca="1" si="5"/>
        <v>KaVACA05061995</v>
      </c>
      <c r="H16" s="4" t="str">
        <f t="shared" ca="1" si="6"/>
        <v>KVARGAS5@outlook.com</v>
      </c>
      <c r="I16" s="4" t="str">
        <f t="shared" ca="1" si="7"/>
        <v>KVARGAS5@itam.com.mx</v>
      </c>
      <c r="J16" s="4" t="str">
        <f t="shared" ca="1" si="8"/>
        <v>Economia</v>
      </c>
      <c r="K16">
        <f t="shared" ca="1" si="9"/>
        <v>2013</v>
      </c>
      <c r="L16">
        <f t="shared" ca="1" si="10"/>
        <v>10</v>
      </c>
      <c r="M16">
        <f t="shared" ca="1" si="11"/>
        <v>7.7</v>
      </c>
      <c r="N16">
        <f t="shared" ca="1" si="12"/>
        <v>43</v>
      </c>
      <c r="O16">
        <f t="shared" ca="1" si="13"/>
        <v>40</v>
      </c>
      <c r="P16">
        <f t="shared" ca="1" si="14"/>
        <v>3</v>
      </c>
      <c r="Q16" t="str">
        <f t="shared" ca="1" si="15"/>
        <v>SI</v>
      </c>
      <c r="R16">
        <f t="shared" ca="1" si="16"/>
        <v>0.7</v>
      </c>
      <c r="S16" t="str">
        <f t="shared" ca="1" si="17"/>
        <v>NO</v>
      </c>
      <c r="T16" t="str">
        <f t="shared" ca="1" si="18"/>
        <v>Toluca</v>
      </c>
      <c r="U16" t="str">
        <f t="shared" ca="1" si="19"/>
        <v>SI</v>
      </c>
      <c r="V16">
        <f t="shared" ca="1" si="20"/>
        <v>141</v>
      </c>
      <c r="W16" t="str">
        <f t="shared" ca="1" si="21"/>
        <v>NO</v>
      </c>
      <c r="X16" t="str">
        <f t="shared" ca="1" si="22"/>
        <v>ITAM</v>
      </c>
      <c r="Y16">
        <f t="shared" ca="1" si="23"/>
        <v>1012080479</v>
      </c>
      <c r="Z16" t="str">
        <f t="shared" ca="1" si="24"/>
        <v>SI</v>
      </c>
      <c r="AA16" t="str">
        <f t="shared" ca="1" si="25"/>
        <v>Fiesta</v>
      </c>
      <c r="AC16" s="6" t="s">
        <v>39</v>
      </c>
      <c r="AD16" s="6" t="s">
        <v>114</v>
      </c>
      <c r="AF16" s="8" t="s">
        <v>81</v>
      </c>
      <c r="AL16" t="s">
        <v>136</v>
      </c>
      <c r="AM16">
        <v>0</v>
      </c>
      <c r="AN16">
        <v>90</v>
      </c>
      <c r="AO16">
        <v>48</v>
      </c>
      <c r="AQ16" t="s">
        <v>151</v>
      </c>
      <c r="AR16" t="s">
        <v>139</v>
      </c>
      <c r="AT16" t="s">
        <v>164</v>
      </c>
    </row>
    <row r="17" spans="1:44" x14ac:dyDescent="0.45">
      <c r="A17">
        <f t="shared" ca="1" si="0"/>
        <v>1514</v>
      </c>
      <c r="B17" t="str">
        <f t="shared" ca="1" si="1"/>
        <v>Christine</v>
      </c>
      <c r="C17" t="str">
        <f t="shared" ca="1" si="2"/>
        <v>MONTERO</v>
      </c>
      <c r="D17" t="str">
        <f t="shared" ca="1" si="2"/>
        <v>CARMONA</v>
      </c>
      <c r="E17" s="9">
        <f t="shared" ca="1" si="3"/>
        <v>34387</v>
      </c>
      <c r="F17" t="str">
        <f t="shared" ca="1" si="4"/>
        <v>M</v>
      </c>
      <c r="G17" t="str">
        <f t="shared" ca="1" si="5"/>
        <v>ChMOCA22021994</v>
      </c>
      <c r="H17" s="4" t="str">
        <f t="shared" ca="1" si="6"/>
        <v>CMONTERO22@hotmail.com</v>
      </c>
      <c r="I17" s="4" t="str">
        <f t="shared" ca="1" si="7"/>
        <v>CMONTERO22@itam.com.mx</v>
      </c>
      <c r="J17" s="4" t="str">
        <f t="shared" ca="1" si="8"/>
        <v>Matematicas y Computacion</v>
      </c>
      <c r="K17">
        <f t="shared" ca="1" si="9"/>
        <v>2013</v>
      </c>
      <c r="L17">
        <f t="shared" ca="1" si="10"/>
        <v>10</v>
      </c>
      <c r="M17">
        <f t="shared" ca="1" si="11"/>
        <v>10</v>
      </c>
      <c r="N17">
        <f t="shared" ca="1" si="12"/>
        <v>41</v>
      </c>
      <c r="O17">
        <f t="shared" ca="1" si="13"/>
        <v>40</v>
      </c>
      <c r="P17">
        <f t="shared" ca="1" si="14"/>
        <v>1</v>
      </c>
      <c r="Q17" t="str">
        <f t="shared" ca="1" si="15"/>
        <v>SI</v>
      </c>
      <c r="R17">
        <f t="shared" ca="1" si="16"/>
        <v>0.4</v>
      </c>
      <c r="S17" t="str">
        <f t="shared" ca="1" si="17"/>
        <v>SI</v>
      </c>
      <c r="T17" t="str">
        <f t="shared" ca="1" si="18"/>
        <v>Puebla</v>
      </c>
      <c r="U17" t="str">
        <f t="shared" ca="1" si="19"/>
        <v>SI</v>
      </c>
      <c r="V17">
        <f t="shared" ca="1" si="20"/>
        <v>58</v>
      </c>
      <c r="W17" t="str">
        <f t="shared" ca="1" si="21"/>
        <v>SI</v>
      </c>
      <c r="X17" t="str">
        <f t="shared" ca="1" si="22"/>
        <v>ITAM</v>
      </c>
      <c r="Y17">
        <f t="shared" ca="1" si="23"/>
        <v>1012334002</v>
      </c>
      <c r="Z17" t="str">
        <f t="shared" ca="1" si="24"/>
        <v>NO</v>
      </c>
      <c r="AA17" t="str">
        <f t="shared" ca="1" si="25"/>
        <v>Fiesta</v>
      </c>
      <c r="AC17" s="6" t="s">
        <v>40</v>
      </c>
      <c r="AD17" s="6" t="s">
        <v>114</v>
      </c>
      <c r="AF17" s="8" t="s">
        <v>82</v>
      </c>
      <c r="AL17" t="s">
        <v>137</v>
      </c>
      <c r="AM17">
        <v>0</v>
      </c>
      <c r="AN17">
        <v>90</v>
      </c>
      <c r="AO17">
        <v>48</v>
      </c>
      <c r="AQ17" t="s">
        <v>142</v>
      </c>
      <c r="AR17" t="s">
        <v>152</v>
      </c>
    </row>
    <row r="18" spans="1:44" x14ac:dyDescent="0.45">
      <c r="A18">
        <f t="shared" ca="1" si="0"/>
        <v>1180</v>
      </c>
      <c r="B18" t="str">
        <f t="shared" ca="1" si="1"/>
        <v>Robert</v>
      </c>
      <c r="C18" t="str">
        <f t="shared" ca="1" si="2"/>
        <v>CABRERA</v>
      </c>
      <c r="D18" t="str">
        <f t="shared" ca="1" si="2"/>
        <v>PASTOR</v>
      </c>
      <c r="E18" s="9">
        <f t="shared" ca="1" si="3"/>
        <v>33973</v>
      </c>
      <c r="F18" t="str">
        <f t="shared" ca="1" si="4"/>
        <v>H</v>
      </c>
      <c r="G18" t="str">
        <f t="shared" ca="1" si="5"/>
        <v>RoCAPA04011993</v>
      </c>
      <c r="H18" s="4" t="str">
        <f t="shared" ca="1" si="6"/>
        <v>RCABRERA4@yahoo.mx</v>
      </c>
      <c r="I18" s="4" t="str">
        <f t="shared" ca="1" si="7"/>
        <v>RCABRERA4@itam.com.mx</v>
      </c>
      <c r="J18" s="4" t="str">
        <f t="shared" ca="1" si="8"/>
        <v>Contabilidad</v>
      </c>
      <c r="K18">
        <f t="shared" ca="1" si="9"/>
        <v>2013</v>
      </c>
      <c r="L18">
        <f t="shared" ca="1" si="10"/>
        <v>10</v>
      </c>
      <c r="M18">
        <f t="shared" ca="1" si="11"/>
        <v>8.1999999999999993</v>
      </c>
      <c r="N18">
        <f t="shared" ca="1" si="12"/>
        <v>34</v>
      </c>
      <c r="O18">
        <f t="shared" ca="1" si="13"/>
        <v>27</v>
      </c>
      <c r="P18">
        <f t="shared" ca="1" si="14"/>
        <v>7</v>
      </c>
      <c r="Q18" t="str">
        <f t="shared" ca="1" si="15"/>
        <v>SI</v>
      </c>
      <c r="R18">
        <f t="shared" ca="1" si="16"/>
        <v>0.2</v>
      </c>
      <c r="S18" t="str">
        <f t="shared" ca="1" si="17"/>
        <v>NO</v>
      </c>
      <c r="T18" t="str">
        <f t="shared" ca="1" si="18"/>
        <v>Monterrey</v>
      </c>
      <c r="U18" t="str">
        <f t="shared" ca="1" si="19"/>
        <v>SI</v>
      </c>
      <c r="V18">
        <f t="shared" ca="1" si="20"/>
        <v>23</v>
      </c>
      <c r="W18" t="str">
        <f t="shared" ca="1" si="21"/>
        <v>NO</v>
      </c>
      <c r="X18" t="str">
        <f t="shared" ca="1" si="22"/>
        <v>ITAM</v>
      </c>
      <c r="Y18">
        <f t="shared" ca="1" si="23"/>
        <v>1012671899</v>
      </c>
      <c r="Z18" t="str">
        <f t="shared" ca="1" si="24"/>
        <v>SI</v>
      </c>
      <c r="AA18" t="str">
        <f t="shared" ca="1" si="25"/>
        <v>Cocinar</v>
      </c>
      <c r="AC18" s="6" t="s">
        <v>41</v>
      </c>
      <c r="AD18" s="6" t="s">
        <v>114</v>
      </c>
      <c r="AF18" s="8" t="s">
        <v>83</v>
      </c>
      <c r="AL18" t="s">
        <v>138</v>
      </c>
      <c r="AM18">
        <v>0</v>
      </c>
      <c r="AN18">
        <v>90</v>
      </c>
      <c r="AO18">
        <v>48</v>
      </c>
      <c r="AQ18" t="s">
        <v>142</v>
      </c>
      <c r="AR18" t="s">
        <v>152</v>
      </c>
    </row>
    <row r="19" spans="1:44" x14ac:dyDescent="0.45">
      <c r="A19">
        <f t="shared" ca="1" si="0"/>
        <v>1926</v>
      </c>
      <c r="B19" t="str">
        <f t="shared" ca="1" si="1"/>
        <v>Irene</v>
      </c>
      <c r="C19" t="str">
        <f t="shared" ca="1" si="2"/>
        <v>CARRASCO</v>
      </c>
      <c r="D19" t="str">
        <f t="shared" ca="1" si="2"/>
        <v>MONTERO</v>
      </c>
      <c r="E19" s="9">
        <f t="shared" ca="1" si="3"/>
        <v>34499</v>
      </c>
      <c r="F19" t="str">
        <f t="shared" ca="1" si="4"/>
        <v>M</v>
      </c>
      <c r="G19" t="str">
        <f t="shared" ca="1" si="5"/>
        <v>IrCAMO14061994</v>
      </c>
      <c r="H19" s="4" t="str">
        <f t="shared" ca="1" si="6"/>
        <v>ICARRASCO14@gmail.com</v>
      </c>
      <c r="I19" s="4" t="str">
        <f t="shared" ca="1" si="7"/>
        <v>ICARRASCO14@itam.com.mx</v>
      </c>
      <c r="J19" s="4" t="str">
        <f t="shared" ca="1" si="8"/>
        <v>Telematica</v>
      </c>
      <c r="K19">
        <f t="shared" ca="1" si="9"/>
        <v>2013</v>
      </c>
      <c r="L19">
        <f t="shared" ca="1" si="10"/>
        <v>10</v>
      </c>
      <c r="M19">
        <f t="shared" ca="1" si="11"/>
        <v>9.9</v>
      </c>
      <c r="N19">
        <f t="shared" ca="1" si="12"/>
        <v>43</v>
      </c>
      <c r="O19">
        <f t="shared" ca="1" si="13"/>
        <v>40</v>
      </c>
      <c r="P19">
        <f t="shared" ca="1" si="14"/>
        <v>3</v>
      </c>
      <c r="Q19" t="str">
        <f t="shared" ca="1" si="15"/>
        <v>SI</v>
      </c>
      <c r="R19">
        <f t="shared" ca="1" si="16"/>
        <v>0.3</v>
      </c>
      <c r="S19" t="str">
        <f t="shared" ca="1" si="17"/>
        <v>NO</v>
      </c>
      <c r="T19" t="str">
        <f t="shared" ca="1" si="18"/>
        <v>Toluca</v>
      </c>
      <c r="U19" t="str">
        <f t="shared" ca="1" si="19"/>
        <v>SI</v>
      </c>
      <c r="V19">
        <f t="shared" ca="1" si="20"/>
        <v>60</v>
      </c>
      <c r="W19" t="str">
        <f t="shared" ca="1" si="21"/>
        <v>SI</v>
      </c>
      <c r="X19" t="str">
        <f t="shared" ca="1" si="22"/>
        <v>OTRO</v>
      </c>
      <c r="Y19">
        <f t="shared" ca="1" si="23"/>
        <v>1012423316</v>
      </c>
      <c r="Z19" t="str">
        <f t="shared" ca="1" si="24"/>
        <v>NO</v>
      </c>
      <c r="AA19" t="str">
        <f t="shared" ca="1" si="25"/>
        <v>Comer</v>
      </c>
      <c r="AC19" s="6" t="s">
        <v>42</v>
      </c>
      <c r="AD19" s="6" t="s">
        <v>114</v>
      </c>
      <c r="AF19" s="8" t="s">
        <v>84</v>
      </c>
      <c r="AQ19" t="s">
        <v>142</v>
      </c>
      <c r="AR19" t="s">
        <v>152</v>
      </c>
    </row>
    <row r="20" spans="1:44" x14ac:dyDescent="0.45">
      <c r="A20">
        <f t="shared" ca="1" si="0"/>
        <v>1637</v>
      </c>
      <c r="B20" t="str">
        <f t="shared" ca="1" si="1"/>
        <v>Willian</v>
      </c>
      <c r="C20" t="str">
        <f t="shared" ca="1" si="2"/>
        <v>BRAVO</v>
      </c>
      <c r="D20" t="str">
        <f t="shared" ca="1" si="2"/>
        <v>SOLER</v>
      </c>
      <c r="E20" s="9">
        <f t="shared" ca="1" si="3"/>
        <v>34532</v>
      </c>
      <c r="F20" t="str">
        <f t="shared" ca="1" si="4"/>
        <v>H</v>
      </c>
      <c r="G20" t="str">
        <f t="shared" ca="1" si="5"/>
        <v>WiBRSO17071994</v>
      </c>
      <c r="H20" s="4" t="str">
        <f t="shared" ca="1" si="6"/>
        <v>WBRAVO17@yahoo.mx</v>
      </c>
      <c r="I20" s="4" t="str">
        <f t="shared" ca="1" si="7"/>
        <v>WBRAVO17@itam.com.mx</v>
      </c>
      <c r="J20" s="4" t="str">
        <f t="shared" ca="1" si="8"/>
        <v>Computacion</v>
      </c>
      <c r="K20">
        <f t="shared" ca="1" si="9"/>
        <v>2013</v>
      </c>
      <c r="L20">
        <f t="shared" ca="1" si="10"/>
        <v>10</v>
      </c>
      <c r="M20">
        <f t="shared" ca="1" si="11"/>
        <v>10</v>
      </c>
      <c r="N20">
        <f t="shared" ca="1" si="12"/>
        <v>35</v>
      </c>
      <c r="O20">
        <f t="shared" ca="1" si="13"/>
        <v>23</v>
      </c>
      <c r="P20">
        <f t="shared" ca="1" si="14"/>
        <v>12</v>
      </c>
      <c r="Q20" t="str">
        <f t="shared" ca="1" si="15"/>
        <v>SI</v>
      </c>
      <c r="R20">
        <f t="shared" ca="1" si="16"/>
        <v>1</v>
      </c>
      <c r="S20" t="str">
        <f t="shared" ca="1" si="17"/>
        <v>NO</v>
      </c>
      <c r="T20" t="str">
        <f t="shared" ca="1" si="18"/>
        <v>Guadalajara</v>
      </c>
      <c r="U20" t="str">
        <f t="shared" ca="1" si="19"/>
        <v>SI</v>
      </c>
      <c r="V20">
        <f t="shared" ca="1" si="20"/>
        <v>121</v>
      </c>
      <c r="W20" t="str">
        <f t="shared" ca="1" si="21"/>
        <v>SI</v>
      </c>
      <c r="X20" t="str">
        <f t="shared" ca="1" si="22"/>
        <v>OTRO</v>
      </c>
      <c r="Y20">
        <f t="shared" ca="1" si="23"/>
        <v>1012380094</v>
      </c>
      <c r="Z20" t="str">
        <f t="shared" ca="1" si="24"/>
        <v>NO</v>
      </c>
      <c r="AA20" t="str">
        <f t="shared" ca="1" si="25"/>
        <v>Leer</v>
      </c>
      <c r="AC20" s="6" t="s">
        <v>43</v>
      </c>
      <c r="AD20" s="6" t="s">
        <v>114</v>
      </c>
      <c r="AF20" s="8" t="s">
        <v>85</v>
      </c>
      <c r="AQ20" t="s">
        <v>142</v>
      </c>
      <c r="AR20" t="s">
        <v>152</v>
      </c>
    </row>
    <row r="21" spans="1:44" x14ac:dyDescent="0.45">
      <c r="A21">
        <f t="shared" ca="1" si="0"/>
        <v>1438</v>
      </c>
      <c r="B21" t="str">
        <f t="shared" ca="1" si="1"/>
        <v>Irene</v>
      </c>
      <c r="C21" t="str">
        <f t="shared" ca="1" si="2"/>
        <v>CABRERA</v>
      </c>
      <c r="D21" t="str">
        <f t="shared" ca="1" si="2"/>
        <v>PARRA</v>
      </c>
      <c r="E21" s="9">
        <f t="shared" ca="1" si="3"/>
        <v>34246</v>
      </c>
      <c r="F21" t="str">
        <f t="shared" ca="1" si="4"/>
        <v>M</v>
      </c>
      <c r="G21" t="str">
        <f t="shared" ca="1" si="5"/>
        <v>IrCAPA04101993</v>
      </c>
      <c r="H21" s="4" t="str">
        <f t="shared" ca="1" si="6"/>
        <v>ICABRERA4@outlook.com</v>
      </c>
      <c r="I21" s="4" t="str">
        <f t="shared" ca="1" si="7"/>
        <v>ICABRERA4@itam.com.mx</v>
      </c>
      <c r="J21" s="4" t="str">
        <f t="shared" ca="1" si="8"/>
        <v>Contabilidad</v>
      </c>
      <c r="K21">
        <f t="shared" ca="1" si="9"/>
        <v>2013</v>
      </c>
      <c r="L21">
        <f t="shared" ca="1" si="10"/>
        <v>10</v>
      </c>
      <c r="M21">
        <f t="shared" ca="1" si="11"/>
        <v>7.4</v>
      </c>
      <c r="N21">
        <f t="shared" ca="1" si="12"/>
        <v>40</v>
      </c>
      <c r="O21">
        <f t="shared" ca="1" si="13"/>
        <v>33</v>
      </c>
      <c r="P21">
        <f t="shared" ca="1" si="14"/>
        <v>7</v>
      </c>
      <c r="Q21" t="str">
        <f t="shared" ca="1" si="15"/>
        <v>SI</v>
      </c>
      <c r="R21">
        <f t="shared" ca="1" si="16"/>
        <v>0.1</v>
      </c>
      <c r="S21" t="str">
        <f t="shared" ca="1" si="17"/>
        <v>SI</v>
      </c>
      <c r="T21" t="str">
        <f t="shared" ca="1" si="18"/>
        <v>CDMX</v>
      </c>
      <c r="U21" t="str">
        <f t="shared" ca="1" si="19"/>
        <v>NO</v>
      </c>
      <c r="V21">
        <f t="shared" ca="1" si="20"/>
        <v>62</v>
      </c>
      <c r="W21" t="str">
        <f t="shared" ca="1" si="21"/>
        <v>NO</v>
      </c>
      <c r="X21" t="str">
        <f t="shared" ca="1" si="22"/>
        <v>OTRO</v>
      </c>
      <c r="Y21">
        <f t="shared" ca="1" si="23"/>
        <v>1012557071</v>
      </c>
      <c r="Z21" t="str">
        <f t="shared" ca="1" si="24"/>
        <v>SI</v>
      </c>
      <c r="AA21" t="str">
        <f t="shared" ca="1" si="25"/>
        <v>Futbol</v>
      </c>
      <c r="AC21" s="6" t="s">
        <v>44</v>
      </c>
      <c r="AD21" s="6" t="s">
        <v>114</v>
      </c>
      <c r="AF21" s="8" t="s">
        <v>86</v>
      </c>
      <c r="AQ21" t="s">
        <v>142</v>
      </c>
      <c r="AR21" t="s">
        <v>152</v>
      </c>
    </row>
    <row r="22" spans="1:44" x14ac:dyDescent="0.45">
      <c r="A22">
        <f t="shared" ca="1" si="0"/>
        <v>1356</v>
      </c>
      <c r="B22" t="str">
        <f t="shared" ca="1" si="1"/>
        <v>John</v>
      </c>
      <c r="C22" t="str">
        <f t="shared" ca="1" si="2"/>
        <v>AGUILAR</v>
      </c>
      <c r="D22" t="str">
        <f t="shared" ca="1" si="2"/>
        <v>SAEZ</v>
      </c>
      <c r="E22" s="9">
        <f t="shared" ca="1" si="3"/>
        <v>34727</v>
      </c>
      <c r="F22" t="str">
        <f t="shared" ca="1" si="4"/>
        <v>H</v>
      </c>
      <c r="G22" t="str">
        <f t="shared" ca="1" si="5"/>
        <v>JoAGSA28011995</v>
      </c>
      <c r="H22" s="4" t="str">
        <f t="shared" ca="1" si="6"/>
        <v>JAGUILAR28@hotmail.com</v>
      </c>
      <c r="I22" s="4" t="str">
        <f t="shared" ca="1" si="7"/>
        <v>JAGUILAR28@itam.com.mx</v>
      </c>
      <c r="J22" s="4" t="str">
        <f t="shared" ca="1" si="8"/>
        <v>Economia</v>
      </c>
      <c r="K22">
        <f t="shared" ca="1" si="9"/>
        <v>2013</v>
      </c>
      <c r="L22">
        <f t="shared" ca="1" si="10"/>
        <v>10</v>
      </c>
      <c r="M22">
        <f t="shared" ca="1" si="11"/>
        <v>8.9</v>
      </c>
      <c r="N22">
        <f t="shared" ca="1" si="12"/>
        <v>36</v>
      </c>
      <c r="O22">
        <f t="shared" ca="1" si="13"/>
        <v>22</v>
      </c>
      <c r="P22">
        <f t="shared" ca="1" si="14"/>
        <v>14</v>
      </c>
      <c r="Q22" t="str">
        <f t="shared" ca="1" si="15"/>
        <v>SI</v>
      </c>
      <c r="R22">
        <f t="shared" ca="1" si="16"/>
        <v>0.8</v>
      </c>
      <c r="S22" t="str">
        <f t="shared" ca="1" si="17"/>
        <v>SI</v>
      </c>
      <c r="T22" t="str">
        <f t="shared" ca="1" si="18"/>
        <v>CDMX</v>
      </c>
      <c r="U22" t="str">
        <f t="shared" ca="1" si="19"/>
        <v>NO</v>
      </c>
      <c r="V22">
        <f t="shared" ca="1" si="20"/>
        <v>92</v>
      </c>
      <c r="W22" t="str">
        <f t="shared" ca="1" si="21"/>
        <v>SI</v>
      </c>
      <c r="X22" t="str">
        <f t="shared" ca="1" si="22"/>
        <v>ITAM</v>
      </c>
      <c r="Y22">
        <f t="shared" ca="1" si="23"/>
        <v>1012555325</v>
      </c>
      <c r="Z22" t="str">
        <f t="shared" ca="1" si="24"/>
        <v>SI</v>
      </c>
      <c r="AA22" t="str">
        <f t="shared" ca="1" si="25"/>
        <v>Comer</v>
      </c>
      <c r="AC22" s="6" t="s">
        <v>45</v>
      </c>
      <c r="AD22" s="6" t="s">
        <v>114</v>
      </c>
      <c r="AF22" s="8" t="s">
        <v>87</v>
      </c>
      <c r="AQ22" t="s">
        <v>142</v>
      </c>
      <c r="AR22" t="s">
        <v>152</v>
      </c>
    </row>
    <row r="23" spans="1:44" x14ac:dyDescent="0.45">
      <c r="A23">
        <f t="shared" ca="1" si="0"/>
        <v>1933</v>
      </c>
      <c r="B23" t="str">
        <f t="shared" ca="1" si="1"/>
        <v>Angela</v>
      </c>
      <c r="C23" t="str">
        <f t="shared" ca="1" si="2"/>
        <v>REYES</v>
      </c>
      <c r="D23" t="str">
        <f t="shared" ca="1" si="2"/>
        <v>DURAN</v>
      </c>
      <c r="E23" s="9">
        <f t="shared" ca="1" si="3"/>
        <v>33992</v>
      </c>
      <c r="F23" t="str">
        <f t="shared" ca="1" si="4"/>
        <v>M</v>
      </c>
      <c r="G23" t="str">
        <f t="shared" ca="1" si="5"/>
        <v>AnREDU23011993</v>
      </c>
      <c r="H23" s="4" t="str">
        <f t="shared" ca="1" si="6"/>
        <v>AREYES23@outlook.com</v>
      </c>
      <c r="I23" s="4" t="str">
        <f t="shared" ca="1" si="7"/>
        <v>AREYES23@itam.com.mx</v>
      </c>
      <c r="J23" s="4" t="str">
        <f t="shared" ca="1" si="8"/>
        <v>Computacion</v>
      </c>
      <c r="K23">
        <f t="shared" ca="1" si="9"/>
        <v>2011</v>
      </c>
      <c r="L23">
        <f t="shared" ca="1" si="10"/>
        <v>14</v>
      </c>
      <c r="M23">
        <f t="shared" ca="1" si="11"/>
        <v>7.9</v>
      </c>
      <c r="N23">
        <f t="shared" ca="1" si="12"/>
        <v>48</v>
      </c>
      <c r="O23">
        <f t="shared" ca="1" si="13"/>
        <v>48</v>
      </c>
      <c r="P23">
        <f t="shared" ca="1" si="14"/>
        <v>0</v>
      </c>
      <c r="Q23" t="str">
        <f t="shared" ca="1" si="15"/>
        <v>SI</v>
      </c>
      <c r="R23">
        <f t="shared" ca="1" si="16"/>
        <v>0.9</v>
      </c>
      <c r="S23" t="str">
        <f t="shared" ca="1" si="17"/>
        <v>NO</v>
      </c>
      <c r="T23" t="str">
        <f t="shared" ca="1" si="18"/>
        <v>Merida</v>
      </c>
      <c r="U23" t="str">
        <f t="shared" ca="1" si="19"/>
        <v>SI</v>
      </c>
      <c r="V23">
        <f t="shared" ca="1" si="20"/>
        <v>22</v>
      </c>
      <c r="W23" t="str">
        <f t="shared" ca="1" si="21"/>
        <v>SI</v>
      </c>
      <c r="X23" t="str">
        <f t="shared" ca="1" si="22"/>
        <v>ITAM</v>
      </c>
      <c r="Y23">
        <f t="shared" ca="1" si="23"/>
        <v>1012401331</v>
      </c>
      <c r="Z23" t="str">
        <f t="shared" ca="1" si="24"/>
        <v>NO</v>
      </c>
      <c r="AA23" t="str">
        <f t="shared" ca="1" si="25"/>
        <v>Comer</v>
      </c>
      <c r="AC23" s="7" t="s">
        <v>46</v>
      </c>
      <c r="AD23" s="6" t="s">
        <v>113</v>
      </c>
      <c r="AF23" s="8" t="s">
        <v>88</v>
      </c>
      <c r="AQ23" t="s">
        <v>142</v>
      </c>
      <c r="AR23" t="s">
        <v>152</v>
      </c>
    </row>
    <row r="24" spans="1:44" x14ac:dyDescent="0.45">
      <c r="A24">
        <f t="shared" ca="1" si="0"/>
        <v>1854</v>
      </c>
      <c r="B24" t="str">
        <f t="shared" ca="1" si="1"/>
        <v>Christopher</v>
      </c>
      <c r="C24" t="str">
        <f t="shared" ca="1" si="2"/>
        <v>SANTIAGO</v>
      </c>
      <c r="D24" t="str">
        <f t="shared" ca="1" si="2"/>
        <v>MORA</v>
      </c>
      <c r="E24" s="9">
        <f t="shared" ca="1" si="3"/>
        <v>34493</v>
      </c>
      <c r="F24" t="str">
        <f t="shared" ca="1" si="4"/>
        <v>H</v>
      </c>
      <c r="G24" t="str">
        <f t="shared" ca="1" si="5"/>
        <v>ChSAMO08061994</v>
      </c>
      <c r="H24" s="4" t="str">
        <f t="shared" ca="1" si="6"/>
        <v>CSANTIAGO8@yahoo.com</v>
      </c>
      <c r="I24" s="4" t="str">
        <f t="shared" ca="1" si="7"/>
        <v>CSANTIAGO8@itam.com.mx</v>
      </c>
      <c r="J24" s="4" t="str">
        <f t="shared" ca="1" si="8"/>
        <v>Administracion</v>
      </c>
      <c r="K24">
        <f t="shared" ca="1" si="9"/>
        <v>2011</v>
      </c>
      <c r="L24">
        <f t="shared" ca="1" si="10"/>
        <v>14</v>
      </c>
      <c r="M24">
        <f t="shared" ca="1" si="11"/>
        <v>8.8000000000000007</v>
      </c>
      <c r="N24">
        <f t="shared" ca="1" si="12"/>
        <v>48</v>
      </c>
      <c r="O24">
        <f t="shared" ca="1" si="13"/>
        <v>36</v>
      </c>
      <c r="P24">
        <f t="shared" ca="1" si="14"/>
        <v>12</v>
      </c>
      <c r="Q24" t="str">
        <f t="shared" ca="1" si="15"/>
        <v>SI</v>
      </c>
      <c r="R24">
        <f t="shared" ca="1" si="16"/>
        <v>1</v>
      </c>
      <c r="S24" t="str">
        <f t="shared" ca="1" si="17"/>
        <v>SI</v>
      </c>
      <c r="T24" t="str">
        <f t="shared" ca="1" si="18"/>
        <v>CDMX</v>
      </c>
      <c r="U24" t="str">
        <f t="shared" ca="1" si="19"/>
        <v>NO</v>
      </c>
      <c r="V24">
        <f t="shared" ca="1" si="20"/>
        <v>14</v>
      </c>
      <c r="W24" t="str">
        <f t="shared" ca="1" si="21"/>
        <v>SI</v>
      </c>
      <c r="X24" t="str">
        <f t="shared" ca="1" si="22"/>
        <v>OTRO</v>
      </c>
      <c r="Y24">
        <f t="shared" ca="1" si="23"/>
        <v>1012023035</v>
      </c>
      <c r="Z24" t="str">
        <f t="shared" ca="1" si="24"/>
        <v>NO</v>
      </c>
      <c r="AA24" t="str">
        <f t="shared" ca="1" si="25"/>
        <v>Nadar</v>
      </c>
      <c r="AC24" s="7" t="s">
        <v>47</v>
      </c>
      <c r="AD24" s="6" t="s">
        <v>113</v>
      </c>
      <c r="AF24" s="8" t="s">
        <v>89</v>
      </c>
    </row>
    <row r="25" spans="1:44" x14ac:dyDescent="0.45">
      <c r="A25">
        <f t="shared" ca="1" si="0"/>
        <v>1404</v>
      </c>
      <c r="B25" t="str">
        <f t="shared" ca="1" si="1"/>
        <v>Elizabeth</v>
      </c>
      <c r="C25" t="str">
        <f t="shared" ca="1" si="2"/>
        <v>BENITEZ</v>
      </c>
      <c r="D25" t="str">
        <f t="shared" ca="1" si="2"/>
        <v>GIMENEZ</v>
      </c>
      <c r="E25" s="9">
        <f t="shared" ca="1" si="3"/>
        <v>33972</v>
      </c>
      <c r="F25" t="str">
        <f t="shared" ca="1" si="4"/>
        <v>M</v>
      </c>
      <c r="G25" t="str">
        <f t="shared" ca="1" si="5"/>
        <v>ElBEGI03011993</v>
      </c>
      <c r="H25" s="4" t="str">
        <f t="shared" ca="1" si="6"/>
        <v>EBENITEZ3@yahoo.com</v>
      </c>
      <c r="I25" s="4" t="str">
        <f t="shared" ca="1" si="7"/>
        <v>EBENITEZ3@itam.com.mx</v>
      </c>
      <c r="J25" s="4" t="str">
        <f t="shared" ca="1" si="8"/>
        <v>Derecho</v>
      </c>
      <c r="K25">
        <f t="shared" ca="1" si="9"/>
        <v>2013</v>
      </c>
      <c r="L25">
        <f t="shared" ca="1" si="10"/>
        <v>10</v>
      </c>
      <c r="M25">
        <f t="shared" ca="1" si="11"/>
        <v>10</v>
      </c>
      <c r="N25">
        <f t="shared" ca="1" si="12"/>
        <v>34</v>
      </c>
      <c r="O25">
        <f t="shared" ca="1" si="13"/>
        <v>28</v>
      </c>
      <c r="P25">
        <f t="shared" ca="1" si="14"/>
        <v>6</v>
      </c>
      <c r="Q25" t="str">
        <f t="shared" ca="1" si="15"/>
        <v>SI</v>
      </c>
      <c r="R25">
        <f t="shared" ca="1" si="16"/>
        <v>0.3</v>
      </c>
      <c r="S25" t="str">
        <f t="shared" ca="1" si="17"/>
        <v>SI</v>
      </c>
      <c r="T25" t="str">
        <f t="shared" ca="1" si="18"/>
        <v>Leon</v>
      </c>
      <c r="U25" t="str">
        <f t="shared" ca="1" si="19"/>
        <v>SI</v>
      </c>
      <c r="V25">
        <f t="shared" ca="1" si="20"/>
        <v>133</v>
      </c>
      <c r="W25" t="str">
        <f t="shared" ca="1" si="21"/>
        <v>SI</v>
      </c>
      <c r="X25" t="str">
        <f t="shared" ca="1" si="22"/>
        <v>OTRO</v>
      </c>
      <c r="Y25">
        <f t="shared" ca="1" si="23"/>
        <v>1012684086</v>
      </c>
      <c r="Z25" t="str">
        <f t="shared" ca="1" si="24"/>
        <v>SI</v>
      </c>
      <c r="AA25" t="str">
        <f t="shared" ca="1" si="25"/>
        <v>Nadar</v>
      </c>
      <c r="AC25" s="7" t="s">
        <v>48</v>
      </c>
      <c r="AD25" s="6" t="s">
        <v>113</v>
      </c>
      <c r="AF25" s="8" t="s">
        <v>90</v>
      </c>
    </row>
    <row r="26" spans="1:44" x14ac:dyDescent="0.45">
      <c r="A26">
        <f t="shared" ca="1" si="0"/>
        <v>1166</v>
      </c>
      <c r="B26" t="str">
        <f t="shared" ca="1" si="1"/>
        <v>Thomas</v>
      </c>
      <c r="C26" t="str">
        <f t="shared" ca="1" si="2"/>
        <v>SOLER</v>
      </c>
      <c r="D26" t="str">
        <f t="shared" ca="1" si="2"/>
        <v>REYES</v>
      </c>
      <c r="E26" s="9">
        <f t="shared" ca="1" si="3"/>
        <v>34028</v>
      </c>
      <c r="F26" t="str">
        <f t="shared" ca="1" si="4"/>
        <v>H</v>
      </c>
      <c r="G26" t="str">
        <f t="shared" ca="1" si="5"/>
        <v>ThSORE28021993</v>
      </c>
      <c r="H26" s="4" t="str">
        <f t="shared" ca="1" si="6"/>
        <v>TSOLER28@gmail.com</v>
      </c>
      <c r="I26" s="4" t="str">
        <f t="shared" ca="1" si="7"/>
        <v>TSOLER28@itam.com.mx</v>
      </c>
      <c r="J26" s="4" t="str">
        <f t="shared" ca="1" si="8"/>
        <v>Matematicas y Computacion</v>
      </c>
      <c r="K26">
        <f t="shared" ca="1" si="9"/>
        <v>2013</v>
      </c>
      <c r="L26">
        <f t="shared" ca="1" si="10"/>
        <v>10</v>
      </c>
      <c r="M26">
        <f t="shared" ca="1" si="11"/>
        <v>8.1999999999999993</v>
      </c>
      <c r="N26">
        <f t="shared" ca="1" si="12"/>
        <v>41</v>
      </c>
      <c r="O26">
        <f t="shared" ca="1" si="13"/>
        <v>27</v>
      </c>
      <c r="P26">
        <f t="shared" ca="1" si="14"/>
        <v>14</v>
      </c>
      <c r="Q26" t="str">
        <f t="shared" ca="1" si="15"/>
        <v>SI</v>
      </c>
      <c r="R26">
        <f t="shared" ca="1" si="16"/>
        <v>0.8</v>
      </c>
      <c r="S26" t="str">
        <f t="shared" ca="1" si="17"/>
        <v>SI</v>
      </c>
      <c r="T26" t="str">
        <f t="shared" ca="1" si="18"/>
        <v>Cancun</v>
      </c>
      <c r="U26" t="str">
        <f t="shared" ca="1" si="19"/>
        <v>SI</v>
      </c>
      <c r="V26">
        <f t="shared" ca="1" si="20"/>
        <v>27</v>
      </c>
      <c r="W26" t="str">
        <f t="shared" ca="1" si="21"/>
        <v>NO</v>
      </c>
      <c r="X26" t="str">
        <f t="shared" ca="1" si="22"/>
        <v>OTRO</v>
      </c>
      <c r="Y26">
        <f t="shared" ca="1" si="23"/>
        <v>1012315940</v>
      </c>
      <c r="Z26" t="str">
        <f t="shared" ca="1" si="24"/>
        <v>SI</v>
      </c>
      <c r="AA26" t="str">
        <f t="shared" ca="1" si="25"/>
        <v>Viajes</v>
      </c>
      <c r="AC26" s="7" t="s">
        <v>49</v>
      </c>
      <c r="AD26" s="6" t="s">
        <v>113</v>
      </c>
      <c r="AF26" s="8" t="s">
        <v>91</v>
      </c>
    </row>
    <row r="27" spans="1:44" x14ac:dyDescent="0.45">
      <c r="A27">
        <f t="shared" ca="1" si="0"/>
        <v>1308</v>
      </c>
      <c r="B27" t="str">
        <f t="shared" ca="1" si="1"/>
        <v>Beth</v>
      </c>
      <c r="C27" t="str">
        <f t="shared" ca="1" si="2"/>
        <v>HIDALGO</v>
      </c>
      <c r="D27" t="str">
        <f t="shared" ca="1" si="2"/>
        <v>CAMPOS</v>
      </c>
      <c r="E27" s="9">
        <f t="shared" ca="1" si="3"/>
        <v>34378</v>
      </c>
      <c r="F27" t="str">
        <f t="shared" ca="1" si="4"/>
        <v>M</v>
      </c>
      <c r="G27" t="str">
        <f t="shared" ca="1" si="5"/>
        <v>BeHICA13021994</v>
      </c>
      <c r="H27" s="4" t="str">
        <f t="shared" ca="1" si="6"/>
        <v>BHIDALGO13@gmail.com</v>
      </c>
      <c r="I27" s="4" t="str">
        <f t="shared" ca="1" si="7"/>
        <v>BHIDALGO13@itam.com.mx</v>
      </c>
      <c r="J27" s="4" t="str">
        <f t="shared" ca="1" si="8"/>
        <v>Administracion</v>
      </c>
      <c r="K27">
        <f t="shared" ca="1" si="9"/>
        <v>2012</v>
      </c>
      <c r="L27">
        <f t="shared" ca="1" si="10"/>
        <v>12</v>
      </c>
      <c r="M27">
        <f t="shared" ca="1" si="11"/>
        <v>7.9</v>
      </c>
      <c r="N27">
        <f t="shared" ca="1" si="12"/>
        <v>47</v>
      </c>
      <c r="O27">
        <f t="shared" ca="1" si="13"/>
        <v>31</v>
      </c>
      <c r="P27">
        <f t="shared" ca="1" si="14"/>
        <v>16</v>
      </c>
      <c r="Q27" t="str">
        <f t="shared" ca="1" si="15"/>
        <v>SI</v>
      </c>
      <c r="R27">
        <f t="shared" ca="1" si="16"/>
        <v>0.5</v>
      </c>
      <c r="S27" t="str">
        <f t="shared" ca="1" si="17"/>
        <v>SI</v>
      </c>
      <c r="T27" t="str">
        <f t="shared" ca="1" si="18"/>
        <v>Cancun</v>
      </c>
      <c r="U27" t="str">
        <f t="shared" ca="1" si="19"/>
        <v>SI</v>
      </c>
      <c r="V27">
        <f t="shared" ca="1" si="20"/>
        <v>112</v>
      </c>
      <c r="W27" t="str">
        <f t="shared" ca="1" si="21"/>
        <v>SI</v>
      </c>
      <c r="X27" t="str">
        <f t="shared" ca="1" si="22"/>
        <v>OTRO</v>
      </c>
      <c r="Y27">
        <f t="shared" ca="1" si="23"/>
        <v>1012718389</v>
      </c>
      <c r="Z27" t="str">
        <f t="shared" ca="1" si="24"/>
        <v>SI</v>
      </c>
      <c r="AA27" t="str">
        <f t="shared" ca="1" si="25"/>
        <v>Comer</v>
      </c>
      <c r="AC27" s="7" t="s">
        <v>50</v>
      </c>
      <c r="AD27" s="6" t="s">
        <v>113</v>
      </c>
      <c r="AF27" s="8" t="s">
        <v>92</v>
      </c>
    </row>
    <row r="28" spans="1:44" x14ac:dyDescent="0.45">
      <c r="A28">
        <f t="shared" ca="1" si="0"/>
        <v>1208</v>
      </c>
      <c r="B28" t="str">
        <f t="shared" ca="1" si="1"/>
        <v>Joseph</v>
      </c>
      <c r="C28" t="str">
        <f t="shared" ca="1" si="2"/>
        <v>PASCUAL</v>
      </c>
      <c r="D28" t="str">
        <f t="shared" ca="1" si="2"/>
        <v>LORENZO</v>
      </c>
      <c r="E28" s="9">
        <f t="shared" ca="1" si="3"/>
        <v>34455</v>
      </c>
      <c r="F28" t="str">
        <f t="shared" ca="1" si="4"/>
        <v>H</v>
      </c>
      <c r="G28" t="str">
        <f t="shared" ca="1" si="5"/>
        <v>JoPALO01051994</v>
      </c>
      <c r="H28" s="4" t="str">
        <f t="shared" ca="1" si="6"/>
        <v>JPASCUAL1@gmail.com</v>
      </c>
      <c r="I28" s="4" t="str">
        <f t="shared" ca="1" si="7"/>
        <v>JPASCUAL1@itam.com.mx</v>
      </c>
      <c r="J28" s="4" t="str">
        <f t="shared" ca="1" si="8"/>
        <v>Administracion</v>
      </c>
      <c r="K28">
        <f t="shared" ca="1" si="9"/>
        <v>2013</v>
      </c>
      <c r="L28">
        <f t="shared" ca="1" si="10"/>
        <v>10</v>
      </c>
      <c r="M28">
        <f t="shared" ca="1" si="11"/>
        <v>7.5</v>
      </c>
      <c r="N28">
        <f t="shared" ca="1" si="12"/>
        <v>39</v>
      </c>
      <c r="O28">
        <f t="shared" ca="1" si="13"/>
        <v>30</v>
      </c>
      <c r="P28">
        <f t="shared" ca="1" si="14"/>
        <v>9</v>
      </c>
      <c r="Q28" t="str">
        <f t="shared" ca="1" si="15"/>
        <v>SI</v>
      </c>
      <c r="R28">
        <f t="shared" ca="1" si="16"/>
        <v>0.7</v>
      </c>
      <c r="S28" t="str">
        <f t="shared" ca="1" si="17"/>
        <v>SI</v>
      </c>
      <c r="T28" t="str">
        <f t="shared" ca="1" si="18"/>
        <v>CDMX</v>
      </c>
      <c r="U28" t="str">
        <f t="shared" ca="1" si="19"/>
        <v>NO</v>
      </c>
      <c r="V28">
        <f t="shared" ca="1" si="20"/>
        <v>82</v>
      </c>
      <c r="W28" t="str">
        <f t="shared" ca="1" si="21"/>
        <v>SI</v>
      </c>
      <c r="X28" t="str">
        <f t="shared" ca="1" si="22"/>
        <v>OTRO</v>
      </c>
      <c r="Y28">
        <f t="shared" ca="1" si="23"/>
        <v>1012710922</v>
      </c>
      <c r="Z28" t="str">
        <f t="shared" ca="1" si="24"/>
        <v>SI</v>
      </c>
      <c r="AA28" t="str">
        <f t="shared" ca="1" si="25"/>
        <v>Fiesta</v>
      </c>
      <c r="AC28" s="7" t="s">
        <v>51</v>
      </c>
      <c r="AD28" s="6" t="s">
        <v>113</v>
      </c>
      <c r="AF28" s="8" t="s">
        <v>93</v>
      </c>
    </row>
    <row r="29" spans="1:44" x14ac:dyDescent="0.45">
      <c r="A29">
        <f t="shared" ca="1" si="0"/>
        <v>1587</v>
      </c>
      <c r="B29" t="str">
        <f t="shared" ca="1" si="1"/>
        <v>John</v>
      </c>
      <c r="C29" t="str">
        <f t="shared" ca="1" si="2"/>
        <v>SAEZ</v>
      </c>
      <c r="D29" t="str">
        <f t="shared" ca="1" si="2"/>
        <v>FERRER</v>
      </c>
      <c r="E29" s="9">
        <f t="shared" ca="1" si="3"/>
        <v>34026</v>
      </c>
      <c r="F29" t="str">
        <f t="shared" ca="1" si="4"/>
        <v>H</v>
      </c>
      <c r="G29" t="str">
        <f t="shared" ca="1" si="5"/>
        <v>JoSAFE26021993</v>
      </c>
      <c r="H29" s="4" t="str">
        <f t="shared" ca="1" si="6"/>
        <v>JSAEZ26@yahoo.mx</v>
      </c>
      <c r="I29" s="4" t="str">
        <f t="shared" ca="1" si="7"/>
        <v>JSAEZ26@itam.com.mx</v>
      </c>
      <c r="J29" s="4" t="str">
        <f t="shared" ca="1" si="8"/>
        <v>Actuaria y Matematicas Aplicadas</v>
      </c>
      <c r="K29">
        <f t="shared" ca="1" si="9"/>
        <v>2011</v>
      </c>
      <c r="L29">
        <f t="shared" ca="1" si="10"/>
        <v>14</v>
      </c>
      <c r="M29">
        <f t="shared" ca="1" si="11"/>
        <v>9.1999999999999993</v>
      </c>
      <c r="N29">
        <f t="shared" ca="1" si="12"/>
        <v>48</v>
      </c>
      <c r="O29">
        <f t="shared" ca="1" si="13"/>
        <v>35</v>
      </c>
      <c r="P29">
        <f t="shared" ca="1" si="14"/>
        <v>13</v>
      </c>
      <c r="Q29" t="str">
        <f t="shared" ca="1" si="15"/>
        <v>SI</v>
      </c>
      <c r="R29">
        <f t="shared" ca="1" si="16"/>
        <v>0.7</v>
      </c>
      <c r="S29" t="str">
        <f t="shared" ca="1" si="17"/>
        <v>SI</v>
      </c>
      <c r="T29" t="str">
        <f t="shared" ca="1" si="18"/>
        <v>Toluca</v>
      </c>
      <c r="U29" t="str">
        <f t="shared" ca="1" si="19"/>
        <v>SI</v>
      </c>
      <c r="V29">
        <f t="shared" ca="1" si="20"/>
        <v>159</v>
      </c>
      <c r="W29" t="str">
        <f t="shared" ca="1" si="21"/>
        <v>SI</v>
      </c>
      <c r="X29" t="str">
        <f t="shared" ca="1" si="22"/>
        <v>OTRO</v>
      </c>
      <c r="Y29">
        <f t="shared" ca="1" si="23"/>
        <v>1012904540</v>
      </c>
      <c r="Z29" t="str">
        <f t="shared" ca="1" si="24"/>
        <v>NO</v>
      </c>
      <c r="AA29" t="str">
        <f t="shared" ca="1" si="25"/>
        <v>Caza</v>
      </c>
      <c r="AC29" s="7" t="s">
        <v>52</v>
      </c>
      <c r="AD29" s="6" t="s">
        <v>113</v>
      </c>
      <c r="AF29" s="8" t="s">
        <v>94</v>
      </c>
    </row>
    <row r="30" spans="1:44" x14ac:dyDescent="0.45">
      <c r="A30">
        <f t="shared" ca="1" si="0"/>
        <v>1173</v>
      </c>
      <c r="B30" t="str">
        <f t="shared" ca="1" si="1"/>
        <v>James</v>
      </c>
      <c r="C30" t="str">
        <f t="shared" ca="1" si="2"/>
        <v>CAMPOS</v>
      </c>
      <c r="D30" t="str">
        <f t="shared" ca="1" si="2"/>
        <v>CABALLERO</v>
      </c>
      <c r="E30" s="9">
        <f t="shared" ca="1" si="3"/>
        <v>34451</v>
      </c>
      <c r="F30" t="str">
        <f t="shared" ca="1" si="4"/>
        <v>H</v>
      </c>
      <c r="G30" t="str">
        <f t="shared" ca="1" si="5"/>
        <v>JaCACA27041994</v>
      </c>
      <c r="H30" s="4" t="str">
        <f t="shared" ca="1" si="6"/>
        <v>JCAMPOS27@yahoo.mx</v>
      </c>
      <c r="I30" s="4" t="str">
        <f t="shared" ca="1" si="7"/>
        <v>JCAMPOS27@itam.com.mx</v>
      </c>
      <c r="J30" s="4" t="str">
        <f t="shared" ca="1" si="8"/>
        <v>Telematica</v>
      </c>
      <c r="K30">
        <f t="shared" ca="1" si="9"/>
        <v>2013</v>
      </c>
      <c r="L30">
        <f t="shared" ca="1" si="10"/>
        <v>10</v>
      </c>
      <c r="M30">
        <f t="shared" ca="1" si="11"/>
        <v>8.6</v>
      </c>
      <c r="N30">
        <f t="shared" ca="1" si="12"/>
        <v>39</v>
      </c>
      <c r="O30">
        <f t="shared" ca="1" si="13"/>
        <v>33</v>
      </c>
      <c r="P30">
        <f t="shared" ca="1" si="14"/>
        <v>6</v>
      </c>
      <c r="Q30" t="str">
        <f t="shared" ca="1" si="15"/>
        <v>SI</v>
      </c>
      <c r="R30">
        <f t="shared" ca="1" si="16"/>
        <v>0.5</v>
      </c>
      <c r="S30" t="str">
        <f t="shared" ca="1" si="17"/>
        <v>SI</v>
      </c>
      <c r="T30" t="str">
        <f t="shared" ca="1" si="18"/>
        <v>Guadalajara</v>
      </c>
      <c r="U30" t="str">
        <f t="shared" ca="1" si="19"/>
        <v>SI</v>
      </c>
      <c r="V30">
        <f t="shared" ca="1" si="20"/>
        <v>148</v>
      </c>
      <c r="W30" t="str">
        <f t="shared" ca="1" si="21"/>
        <v>SI</v>
      </c>
      <c r="X30" t="str">
        <f t="shared" ca="1" si="22"/>
        <v>ITAM</v>
      </c>
      <c r="Y30">
        <f t="shared" ca="1" si="23"/>
        <v>1012356958</v>
      </c>
      <c r="Z30" t="str">
        <f t="shared" ca="1" si="24"/>
        <v>NO</v>
      </c>
      <c r="AA30" t="str">
        <f t="shared" ca="1" si="25"/>
        <v>Compras</v>
      </c>
      <c r="AC30" s="7" t="s">
        <v>53</v>
      </c>
      <c r="AD30" s="6" t="s">
        <v>113</v>
      </c>
      <c r="AF30" s="8" t="s">
        <v>95</v>
      </c>
    </row>
    <row r="31" spans="1:44" x14ac:dyDescent="0.45">
      <c r="A31">
        <f t="shared" ca="1" si="0"/>
        <v>1240</v>
      </c>
      <c r="B31" t="str">
        <f t="shared" ca="1" si="1"/>
        <v>Irene</v>
      </c>
      <c r="C31" t="str">
        <f t="shared" ca="1" si="2"/>
        <v>MORA</v>
      </c>
      <c r="D31" t="str">
        <f t="shared" ca="1" si="2"/>
        <v>MORA</v>
      </c>
      <c r="E31" s="9">
        <f t="shared" ca="1" si="3"/>
        <v>34690</v>
      </c>
      <c r="F31" t="str">
        <f t="shared" ca="1" si="4"/>
        <v>M</v>
      </c>
      <c r="G31" t="str">
        <f t="shared" ca="1" si="5"/>
        <v>IrMOMO22121994</v>
      </c>
      <c r="H31" s="4" t="str">
        <f t="shared" ca="1" si="6"/>
        <v>IMORA22@yahoo.mx</v>
      </c>
      <c r="I31" s="4" t="str">
        <f t="shared" ca="1" si="7"/>
        <v>IMORA22@itam.com.mx</v>
      </c>
      <c r="J31" s="4" t="str">
        <f t="shared" ca="1" si="8"/>
        <v>Economia</v>
      </c>
      <c r="K31">
        <f t="shared" ca="1" si="9"/>
        <v>2012</v>
      </c>
      <c r="L31">
        <f t="shared" ca="1" si="10"/>
        <v>12</v>
      </c>
      <c r="M31">
        <f t="shared" ca="1" si="11"/>
        <v>7.8</v>
      </c>
      <c r="N31">
        <f t="shared" ca="1" si="12"/>
        <v>47</v>
      </c>
      <c r="O31">
        <f t="shared" ca="1" si="13"/>
        <v>30</v>
      </c>
      <c r="P31">
        <f t="shared" ca="1" si="14"/>
        <v>17</v>
      </c>
      <c r="Q31" t="str">
        <f t="shared" ca="1" si="15"/>
        <v>SI</v>
      </c>
      <c r="R31">
        <f t="shared" ca="1" si="16"/>
        <v>0.3</v>
      </c>
      <c r="S31" t="str">
        <f t="shared" ca="1" si="17"/>
        <v>NO</v>
      </c>
      <c r="T31" t="str">
        <f t="shared" ca="1" si="18"/>
        <v>Toluca</v>
      </c>
      <c r="U31" t="str">
        <f t="shared" ca="1" si="19"/>
        <v>SI</v>
      </c>
      <c r="V31">
        <f t="shared" ca="1" si="20"/>
        <v>22</v>
      </c>
      <c r="W31" t="str">
        <f t="shared" ca="1" si="21"/>
        <v>SI</v>
      </c>
      <c r="X31" t="str">
        <f t="shared" ca="1" si="22"/>
        <v>ITAM</v>
      </c>
      <c r="Y31">
        <f t="shared" ca="1" si="23"/>
        <v>1012294307</v>
      </c>
      <c r="Z31" t="str">
        <f t="shared" ca="1" si="24"/>
        <v>SI</v>
      </c>
      <c r="AA31" t="str">
        <f t="shared" ca="1" si="25"/>
        <v>Fiesta</v>
      </c>
      <c r="AC31" s="7" t="s">
        <v>54</v>
      </c>
      <c r="AD31" s="6" t="s">
        <v>113</v>
      </c>
      <c r="AF31" s="8" t="s">
        <v>96</v>
      </c>
    </row>
    <row r="32" spans="1:44" x14ac:dyDescent="0.45">
      <c r="A32">
        <f t="shared" ca="1" si="0"/>
        <v>1062</v>
      </c>
      <c r="B32" t="str">
        <f t="shared" ca="1" si="1"/>
        <v>Irene</v>
      </c>
      <c r="C32" t="str">
        <f t="shared" ca="1" si="2"/>
        <v>NIETO</v>
      </c>
      <c r="D32" t="str">
        <f t="shared" ca="1" si="2"/>
        <v>ROMAN</v>
      </c>
      <c r="E32" s="9">
        <f t="shared" ca="1" si="3"/>
        <v>34689</v>
      </c>
      <c r="F32" t="str">
        <f t="shared" ca="1" si="4"/>
        <v>M</v>
      </c>
      <c r="G32" t="str">
        <f t="shared" ca="1" si="5"/>
        <v>IrNIRO21121994</v>
      </c>
      <c r="H32" s="4" t="str">
        <f t="shared" ca="1" si="6"/>
        <v>INIETO21@yahoo.com</v>
      </c>
      <c r="I32" s="4" t="str">
        <f t="shared" ca="1" si="7"/>
        <v>INIETO21@itam.com.mx</v>
      </c>
      <c r="J32" s="4" t="str">
        <f t="shared" ca="1" si="8"/>
        <v>Matematicas y Computacion</v>
      </c>
      <c r="K32">
        <f t="shared" ca="1" si="9"/>
        <v>2013</v>
      </c>
      <c r="L32">
        <f t="shared" ca="1" si="10"/>
        <v>10</v>
      </c>
      <c r="M32">
        <f t="shared" ca="1" si="11"/>
        <v>8.6</v>
      </c>
      <c r="N32">
        <f t="shared" ca="1" si="12"/>
        <v>46</v>
      </c>
      <c r="O32">
        <f t="shared" ca="1" si="13"/>
        <v>45</v>
      </c>
      <c r="P32">
        <f t="shared" ca="1" si="14"/>
        <v>1</v>
      </c>
      <c r="Q32" t="str">
        <f t="shared" ca="1" si="15"/>
        <v>SI</v>
      </c>
      <c r="R32">
        <f t="shared" ca="1" si="16"/>
        <v>0.4</v>
      </c>
      <c r="S32" t="str">
        <f t="shared" ca="1" si="17"/>
        <v>NO</v>
      </c>
      <c r="T32" t="str">
        <f t="shared" ca="1" si="18"/>
        <v>Acapulco</v>
      </c>
      <c r="U32" t="str">
        <f t="shared" ca="1" si="19"/>
        <v>SI</v>
      </c>
      <c r="V32">
        <f t="shared" ca="1" si="20"/>
        <v>122</v>
      </c>
      <c r="W32" t="str">
        <f t="shared" ca="1" si="21"/>
        <v>NO</v>
      </c>
      <c r="X32" t="str">
        <f t="shared" ca="1" si="22"/>
        <v>OTRO</v>
      </c>
      <c r="Y32">
        <f t="shared" ca="1" si="23"/>
        <v>1012218810</v>
      </c>
      <c r="Z32" t="str">
        <f t="shared" ca="1" si="24"/>
        <v>SI</v>
      </c>
      <c r="AA32" t="str">
        <f t="shared" ca="1" si="25"/>
        <v>Cocinar</v>
      </c>
      <c r="AC32" s="7" t="s">
        <v>55</v>
      </c>
      <c r="AD32" s="6" t="s">
        <v>113</v>
      </c>
      <c r="AF32" s="8" t="s">
        <v>97</v>
      </c>
    </row>
    <row r="33" spans="1:32" x14ac:dyDescent="0.45">
      <c r="A33">
        <f t="shared" ca="1" si="0"/>
        <v>1805</v>
      </c>
      <c r="B33" t="str">
        <f t="shared" ca="1" si="1"/>
        <v>Charles</v>
      </c>
      <c r="C33" t="str">
        <f t="shared" ca="1" si="2"/>
        <v>VICENTE</v>
      </c>
      <c r="D33" t="str">
        <f t="shared" ca="1" si="2"/>
        <v>NIETO</v>
      </c>
      <c r="E33" s="9">
        <f t="shared" ca="1" si="3"/>
        <v>34929</v>
      </c>
      <c r="F33" t="str">
        <f t="shared" ca="1" si="4"/>
        <v>H</v>
      </c>
      <c r="G33" t="str">
        <f t="shared" ca="1" si="5"/>
        <v>ChVINI18081995</v>
      </c>
      <c r="H33" s="4" t="str">
        <f t="shared" ca="1" si="6"/>
        <v>CVICENTE18@hotmail.com</v>
      </c>
      <c r="I33" s="4" t="str">
        <f t="shared" ca="1" si="7"/>
        <v>CVICENTE18@itam.com.mx</v>
      </c>
      <c r="J33" s="4" t="str">
        <f t="shared" ca="1" si="8"/>
        <v>Telematica</v>
      </c>
      <c r="K33">
        <f t="shared" ca="1" si="9"/>
        <v>2011</v>
      </c>
      <c r="L33">
        <f t="shared" ca="1" si="10"/>
        <v>14</v>
      </c>
      <c r="M33">
        <f t="shared" ca="1" si="11"/>
        <v>7.9</v>
      </c>
      <c r="N33">
        <f t="shared" ca="1" si="12"/>
        <v>48</v>
      </c>
      <c r="O33">
        <f t="shared" ca="1" si="13"/>
        <v>39</v>
      </c>
      <c r="P33">
        <f t="shared" ca="1" si="14"/>
        <v>9</v>
      </c>
      <c r="Q33" t="str">
        <f t="shared" ca="1" si="15"/>
        <v>SI</v>
      </c>
      <c r="R33">
        <f t="shared" ca="1" si="16"/>
        <v>0.9</v>
      </c>
      <c r="S33" t="str">
        <f t="shared" ca="1" si="17"/>
        <v>SI</v>
      </c>
      <c r="T33" t="str">
        <f t="shared" ca="1" si="18"/>
        <v>Puebla</v>
      </c>
      <c r="U33" t="str">
        <f t="shared" ca="1" si="19"/>
        <v>SI</v>
      </c>
      <c r="V33">
        <f t="shared" ca="1" si="20"/>
        <v>149</v>
      </c>
      <c r="W33" t="str">
        <f t="shared" ca="1" si="21"/>
        <v>NO</v>
      </c>
      <c r="X33" t="str">
        <f t="shared" ca="1" si="22"/>
        <v>ITAM</v>
      </c>
      <c r="Y33">
        <f t="shared" ca="1" si="23"/>
        <v>1012742748</v>
      </c>
      <c r="Z33" t="str">
        <f t="shared" ca="1" si="24"/>
        <v>NO</v>
      </c>
      <c r="AA33" t="str">
        <f t="shared" ca="1" si="25"/>
        <v>Compras</v>
      </c>
      <c r="AC33" s="7" t="s">
        <v>56</v>
      </c>
      <c r="AD33" s="6" t="s">
        <v>113</v>
      </c>
      <c r="AF33" s="8" t="s">
        <v>98</v>
      </c>
    </row>
    <row r="34" spans="1:32" x14ac:dyDescent="0.45">
      <c r="A34">
        <f t="shared" ca="1" si="0"/>
        <v>1390</v>
      </c>
      <c r="B34" t="str">
        <f t="shared" ca="1" si="1"/>
        <v>Joseph</v>
      </c>
      <c r="C34" t="str">
        <f t="shared" ca="1" si="2"/>
        <v>NIETO</v>
      </c>
      <c r="D34" t="str">
        <f t="shared" ca="1" si="2"/>
        <v>CARRASCO</v>
      </c>
      <c r="E34" s="9">
        <f t="shared" ca="1" si="3"/>
        <v>33998</v>
      </c>
      <c r="F34" t="str">
        <f t="shared" ca="1" si="4"/>
        <v>H</v>
      </c>
      <c r="G34" t="str">
        <f t="shared" ca="1" si="5"/>
        <v>JoNICA29011993</v>
      </c>
      <c r="H34" s="4" t="str">
        <f t="shared" ca="1" si="6"/>
        <v>JNIETO29@hotmail.com</v>
      </c>
      <c r="I34" s="4" t="str">
        <f t="shared" ca="1" si="7"/>
        <v>JNIETO29@itam.com.mx</v>
      </c>
      <c r="J34" s="4" t="str">
        <f t="shared" ca="1" si="8"/>
        <v>Mecatronica</v>
      </c>
      <c r="K34">
        <f t="shared" ca="1" si="9"/>
        <v>2013</v>
      </c>
      <c r="L34">
        <f t="shared" ca="1" si="10"/>
        <v>10</v>
      </c>
      <c r="M34">
        <f t="shared" ca="1" si="11"/>
        <v>9.5</v>
      </c>
      <c r="N34">
        <f t="shared" ca="1" si="12"/>
        <v>35</v>
      </c>
      <c r="O34">
        <f t="shared" ca="1" si="13"/>
        <v>23</v>
      </c>
      <c r="P34">
        <f t="shared" ca="1" si="14"/>
        <v>12</v>
      </c>
      <c r="Q34" t="str">
        <f t="shared" ca="1" si="15"/>
        <v>SI</v>
      </c>
      <c r="R34">
        <f t="shared" ca="1" si="16"/>
        <v>0.4</v>
      </c>
      <c r="S34" t="str">
        <f t="shared" ca="1" si="17"/>
        <v>NO</v>
      </c>
      <c r="T34" t="str">
        <f t="shared" ca="1" si="18"/>
        <v>Cancun</v>
      </c>
      <c r="U34" t="str">
        <f t="shared" ca="1" si="19"/>
        <v>SI</v>
      </c>
      <c r="V34">
        <f t="shared" ca="1" si="20"/>
        <v>32</v>
      </c>
      <c r="W34" t="str">
        <f t="shared" ca="1" si="21"/>
        <v>NO</v>
      </c>
      <c r="X34" t="str">
        <f t="shared" ca="1" si="22"/>
        <v>OTRO</v>
      </c>
      <c r="Y34">
        <f t="shared" ca="1" si="23"/>
        <v>1012086950</v>
      </c>
      <c r="Z34" t="str">
        <f t="shared" ca="1" si="24"/>
        <v>SI</v>
      </c>
      <c r="AA34" t="str">
        <f t="shared" ca="1" si="25"/>
        <v>Leer</v>
      </c>
      <c r="AC34" s="7" t="s">
        <v>57</v>
      </c>
      <c r="AD34" s="6" t="s">
        <v>113</v>
      </c>
      <c r="AF34" s="8" t="s">
        <v>99</v>
      </c>
    </row>
    <row r="35" spans="1:32" x14ac:dyDescent="0.45">
      <c r="A35">
        <f t="shared" ca="1" si="0"/>
        <v>1650</v>
      </c>
      <c r="B35" t="str">
        <f t="shared" ca="1" si="1"/>
        <v>Rose</v>
      </c>
      <c r="C35" t="str">
        <f t="shared" ca="1" si="2"/>
        <v>FUENTES</v>
      </c>
      <c r="D35" t="str">
        <f t="shared" ca="1" si="2"/>
        <v>MONTERO</v>
      </c>
      <c r="E35" s="9">
        <f t="shared" ca="1" si="3"/>
        <v>34029</v>
      </c>
      <c r="F35" t="str">
        <f t="shared" ca="1" si="4"/>
        <v>M</v>
      </c>
      <c r="G35" t="str">
        <f t="shared" ca="1" si="5"/>
        <v>RoFUMO01031993</v>
      </c>
      <c r="H35" s="4" t="str">
        <f t="shared" ca="1" si="6"/>
        <v>RFUENTES1@hotmail.com</v>
      </c>
      <c r="I35" s="4" t="str">
        <f t="shared" ca="1" si="7"/>
        <v>RFUENTES1@itam.com.mx</v>
      </c>
      <c r="J35" s="4" t="str">
        <f t="shared" ca="1" si="8"/>
        <v>Economia y Derecho</v>
      </c>
      <c r="K35">
        <f t="shared" ca="1" si="9"/>
        <v>2011</v>
      </c>
      <c r="L35">
        <f t="shared" ca="1" si="10"/>
        <v>14</v>
      </c>
      <c r="M35">
        <f t="shared" ca="1" si="11"/>
        <v>9.3000000000000007</v>
      </c>
      <c r="N35">
        <f t="shared" ca="1" si="12"/>
        <v>48</v>
      </c>
      <c r="O35">
        <f t="shared" ca="1" si="13"/>
        <v>48</v>
      </c>
      <c r="P35">
        <f t="shared" ca="1" si="14"/>
        <v>0</v>
      </c>
      <c r="Q35" t="str">
        <f t="shared" ca="1" si="15"/>
        <v>SI</v>
      </c>
      <c r="R35">
        <f t="shared" ca="1" si="16"/>
        <v>0.8</v>
      </c>
      <c r="S35" t="str">
        <f t="shared" ca="1" si="17"/>
        <v>SI</v>
      </c>
      <c r="T35" t="str">
        <f t="shared" ca="1" si="18"/>
        <v>Puebla</v>
      </c>
      <c r="U35" t="str">
        <f t="shared" ca="1" si="19"/>
        <v>SI</v>
      </c>
      <c r="V35">
        <f t="shared" ca="1" si="20"/>
        <v>143</v>
      </c>
      <c r="W35" t="str">
        <f t="shared" ca="1" si="21"/>
        <v>SI</v>
      </c>
      <c r="X35" t="str">
        <f t="shared" ca="1" si="22"/>
        <v>OTRO</v>
      </c>
      <c r="Y35">
        <f t="shared" ca="1" si="23"/>
        <v>1012053043</v>
      </c>
      <c r="Z35" t="str">
        <f t="shared" ca="1" si="24"/>
        <v>NO</v>
      </c>
      <c r="AA35" t="str">
        <f t="shared" ca="1" si="25"/>
        <v>Golf</v>
      </c>
      <c r="AC35" s="7" t="s">
        <v>58</v>
      </c>
      <c r="AD35" s="6" t="s">
        <v>113</v>
      </c>
      <c r="AF35" s="8" t="s">
        <v>100</v>
      </c>
    </row>
    <row r="36" spans="1:32" x14ac:dyDescent="0.45">
      <c r="A36">
        <f t="shared" ca="1" si="0"/>
        <v>1250</v>
      </c>
      <c r="B36" t="str">
        <f t="shared" ca="1" si="1"/>
        <v>Amanda</v>
      </c>
      <c r="C36" t="str">
        <f t="shared" ca="1" si="2"/>
        <v>SANTIAGO</v>
      </c>
      <c r="D36" t="str">
        <f t="shared" ca="1" si="2"/>
        <v>MOYA</v>
      </c>
      <c r="E36" s="9">
        <f t="shared" ca="1" si="3"/>
        <v>34182</v>
      </c>
      <c r="F36" t="str">
        <f t="shared" ca="1" si="4"/>
        <v>M</v>
      </c>
      <c r="G36" t="str">
        <f t="shared" ca="1" si="5"/>
        <v>AmSAMO01081993</v>
      </c>
      <c r="H36" s="4" t="str">
        <f t="shared" ca="1" si="6"/>
        <v>ASANTIAGO1@yahoo.com</v>
      </c>
      <c r="I36" s="4" t="str">
        <f t="shared" ca="1" si="7"/>
        <v>ASANTIAGO1@itam.com.mx</v>
      </c>
      <c r="J36" s="4" t="str">
        <f t="shared" ca="1" si="8"/>
        <v>Derecho</v>
      </c>
      <c r="K36">
        <f t="shared" ca="1" si="9"/>
        <v>2012</v>
      </c>
      <c r="L36">
        <f t="shared" ca="1" si="10"/>
        <v>12</v>
      </c>
      <c r="M36">
        <f t="shared" ca="1" si="11"/>
        <v>8.3000000000000007</v>
      </c>
      <c r="N36">
        <f t="shared" ca="1" si="12"/>
        <v>48</v>
      </c>
      <c r="O36">
        <f t="shared" ca="1" si="13"/>
        <v>30</v>
      </c>
      <c r="P36">
        <f t="shared" ca="1" si="14"/>
        <v>18</v>
      </c>
      <c r="Q36" t="str">
        <f t="shared" ca="1" si="15"/>
        <v>SI</v>
      </c>
      <c r="R36">
        <f t="shared" ca="1" si="16"/>
        <v>0.8</v>
      </c>
      <c r="S36" t="str">
        <f t="shared" ca="1" si="17"/>
        <v>NO</v>
      </c>
      <c r="T36" t="str">
        <f t="shared" ca="1" si="18"/>
        <v>Acapulco</v>
      </c>
      <c r="U36" t="str">
        <f t="shared" ca="1" si="19"/>
        <v>SI</v>
      </c>
      <c r="V36">
        <f t="shared" ca="1" si="20"/>
        <v>176</v>
      </c>
      <c r="W36" t="str">
        <f t="shared" ca="1" si="21"/>
        <v>NO</v>
      </c>
      <c r="X36" t="str">
        <f t="shared" ca="1" si="22"/>
        <v>OTRO</v>
      </c>
      <c r="Y36">
        <f t="shared" ca="1" si="23"/>
        <v>1012152143</v>
      </c>
      <c r="Z36" t="str">
        <f t="shared" ca="1" si="24"/>
        <v>SI</v>
      </c>
      <c r="AA36" t="str">
        <f t="shared" ca="1" si="25"/>
        <v>Viajes</v>
      </c>
      <c r="AC36" s="7" t="s">
        <v>59</v>
      </c>
      <c r="AD36" s="6" t="s">
        <v>113</v>
      </c>
      <c r="AF36" s="8" t="s">
        <v>101</v>
      </c>
    </row>
    <row r="37" spans="1:32" x14ac:dyDescent="0.45">
      <c r="A37">
        <f t="shared" ca="1" si="0"/>
        <v>1138</v>
      </c>
      <c r="B37" t="str">
        <f t="shared" ca="1" si="1"/>
        <v>David</v>
      </c>
      <c r="C37" t="str">
        <f t="shared" ca="1" si="2"/>
        <v>HIDALGO</v>
      </c>
      <c r="D37" t="str">
        <f t="shared" ca="1" si="2"/>
        <v>FERRER</v>
      </c>
      <c r="E37" s="9">
        <f t="shared" ca="1" si="3"/>
        <v>34887</v>
      </c>
      <c r="F37" t="str">
        <f t="shared" ca="1" si="4"/>
        <v>H</v>
      </c>
      <c r="G37" t="str">
        <f t="shared" ca="1" si="5"/>
        <v>DaHIFE07071995</v>
      </c>
      <c r="H37" s="4" t="str">
        <f t="shared" ca="1" si="6"/>
        <v>DHIDALGO7@hotmail.com</v>
      </c>
      <c r="I37" s="4" t="str">
        <f t="shared" ca="1" si="7"/>
        <v>DHIDALGO7@itam.com.mx</v>
      </c>
      <c r="J37" s="4" t="str">
        <f t="shared" ca="1" si="8"/>
        <v>Matematicas y Computacion</v>
      </c>
      <c r="K37">
        <f t="shared" ca="1" si="9"/>
        <v>2012</v>
      </c>
      <c r="L37">
        <f t="shared" ca="1" si="10"/>
        <v>12</v>
      </c>
      <c r="M37">
        <f t="shared" ca="1" si="11"/>
        <v>6.7</v>
      </c>
      <c r="N37">
        <f t="shared" ca="1" si="12"/>
        <v>48</v>
      </c>
      <c r="O37">
        <f t="shared" ca="1" si="13"/>
        <v>47</v>
      </c>
      <c r="P37">
        <f t="shared" ca="1" si="14"/>
        <v>1</v>
      </c>
      <c r="Q37" t="str">
        <f t="shared" ca="1" si="15"/>
        <v>SI</v>
      </c>
      <c r="R37">
        <f t="shared" ca="1" si="16"/>
        <v>0.4</v>
      </c>
      <c r="S37" t="str">
        <f t="shared" ca="1" si="17"/>
        <v>SI</v>
      </c>
      <c r="T37" t="str">
        <f t="shared" ca="1" si="18"/>
        <v>CDMX</v>
      </c>
      <c r="U37" t="str">
        <f t="shared" ca="1" si="19"/>
        <v>NO</v>
      </c>
      <c r="V37">
        <f t="shared" ca="1" si="20"/>
        <v>120</v>
      </c>
      <c r="W37" t="str">
        <f t="shared" ca="1" si="21"/>
        <v>SI</v>
      </c>
      <c r="X37" t="str">
        <f t="shared" ca="1" si="22"/>
        <v>ITAM</v>
      </c>
      <c r="Y37">
        <f t="shared" ca="1" si="23"/>
        <v>1012030386</v>
      </c>
      <c r="Z37" t="str">
        <f t="shared" ca="1" si="24"/>
        <v>NO</v>
      </c>
      <c r="AA37" t="str">
        <f t="shared" ca="1" si="25"/>
        <v>Nadar</v>
      </c>
      <c r="AC37" s="7" t="s">
        <v>60</v>
      </c>
      <c r="AD37" s="6" t="s">
        <v>113</v>
      </c>
      <c r="AF37" s="8" t="s">
        <v>102</v>
      </c>
    </row>
    <row r="38" spans="1:32" x14ac:dyDescent="0.45">
      <c r="A38">
        <f t="shared" ca="1" si="0"/>
        <v>1380</v>
      </c>
      <c r="B38" t="str">
        <f t="shared" ca="1" si="1"/>
        <v>Charlotte</v>
      </c>
      <c r="C38" t="str">
        <f t="shared" ca="1" si="2"/>
        <v>GIMENEZ</v>
      </c>
      <c r="D38" t="str">
        <f t="shared" ca="1" si="2"/>
        <v>BRAVO</v>
      </c>
      <c r="E38" s="9">
        <f t="shared" ca="1" si="3"/>
        <v>34072</v>
      </c>
      <c r="F38" t="str">
        <f t="shared" ca="1" si="4"/>
        <v>M</v>
      </c>
      <c r="G38" t="str">
        <f t="shared" ca="1" si="5"/>
        <v>ChGIBR13041993</v>
      </c>
      <c r="H38" s="4" t="str">
        <f t="shared" ca="1" si="6"/>
        <v>CGIMENEZ13@hotmail.com</v>
      </c>
      <c r="I38" s="4" t="str">
        <f t="shared" ca="1" si="7"/>
        <v>CGIMENEZ13@itam.com.mx</v>
      </c>
      <c r="J38" s="4" t="str">
        <f t="shared" ca="1" si="8"/>
        <v>Telematica</v>
      </c>
      <c r="K38">
        <f t="shared" ca="1" si="9"/>
        <v>2013</v>
      </c>
      <c r="L38">
        <f t="shared" ca="1" si="10"/>
        <v>10</v>
      </c>
      <c r="M38">
        <f t="shared" ca="1" si="11"/>
        <v>8</v>
      </c>
      <c r="N38">
        <f t="shared" ca="1" si="12"/>
        <v>40</v>
      </c>
      <c r="O38">
        <f t="shared" ca="1" si="13"/>
        <v>26</v>
      </c>
      <c r="P38">
        <f t="shared" ca="1" si="14"/>
        <v>14</v>
      </c>
      <c r="Q38" t="str">
        <f t="shared" ca="1" si="15"/>
        <v>SI</v>
      </c>
      <c r="R38">
        <f t="shared" ca="1" si="16"/>
        <v>1</v>
      </c>
      <c r="S38" t="str">
        <f t="shared" ca="1" si="17"/>
        <v>NO</v>
      </c>
      <c r="T38" t="str">
        <f t="shared" ca="1" si="18"/>
        <v>Guadalajara</v>
      </c>
      <c r="U38" t="str">
        <f t="shared" ca="1" si="19"/>
        <v>SI</v>
      </c>
      <c r="V38">
        <f t="shared" ca="1" si="20"/>
        <v>15</v>
      </c>
      <c r="W38" t="str">
        <f t="shared" ca="1" si="21"/>
        <v>SI</v>
      </c>
      <c r="X38" t="str">
        <f t="shared" ca="1" si="22"/>
        <v>OTRO</v>
      </c>
      <c r="Y38">
        <f t="shared" ca="1" si="23"/>
        <v>1012334460</v>
      </c>
      <c r="Z38" t="str">
        <f t="shared" ca="1" si="24"/>
        <v>SI</v>
      </c>
      <c r="AA38" t="str">
        <f t="shared" ca="1" si="25"/>
        <v>Futbol</v>
      </c>
      <c r="AC38" s="7" t="s">
        <v>61</v>
      </c>
      <c r="AD38" s="6" t="s">
        <v>113</v>
      </c>
      <c r="AF38" s="8" t="s">
        <v>103</v>
      </c>
    </row>
    <row r="39" spans="1:32" x14ac:dyDescent="0.45">
      <c r="A39">
        <f t="shared" ca="1" si="0"/>
        <v>1569</v>
      </c>
      <c r="B39" t="str">
        <f t="shared" ca="1" si="1"/>
        <v>Christine</v>
      </c>
      <c r="C39" t="str">
        <f t="shared" ca="1" si="2"/>
        <v>SANTANA</v>
      </c>
      <c r="D39" t="str">
        <f t="shared" ca="1" si="2"/>
        <v>CABALLERO</v>
      </c>
      <c r="E39" s="9">
        <f t="shared" ca="1" si="3"/>
        <v>34934</v>
      </c>
      <c r="F39" t="str">
        <f t="shared" ca="1" si="4"/>
        <v>M</v>
      </c>
      <c r="G39" t="str">
        <f t="shared" ca="1" si="5"/>
        <v>ChSACA23081995</v>
      </c>
      <c r="H39" s="4" t="str">
        <f t="shared" ca="1" si="6"/>
        <v>CSANTANA23@outlook.com</v>
      </c>
      <c r="I39" s="4" t="str">
        <f t="shared" ca="1" si="7"/>
        <v>CSANTANA23@itam.com.mx</v>
      </c>
      <c r="J39" s="4" t="str">
        <f t="shared" ca="1" si="8"/>
        <v>Contabilidad</v>
      </c>
      <c r="K39">
        <f t="shared" ca="1" si="9"/>
        <v>2011</v>
      </c>
      <c r="L39">
        <f t="shared" ca="1" si="10"/>
        <v>14</v>
      </c>
      <c r="M39">
        <f t="shared" ca="1" si="11"/>
        <v>6.6</v>
      </c>
      <c r="N39">
        <f t="shared" ca="1" si="12"/>
        <v>48</v>
      </c>
      <c r="O39">
        <f t="shared" ca="1" si="13"/>
        <v>45</v>
      </c>
      <c r="P39">
        <f t="shared" ca="1" si="14"/>
        <v>3</v>
      </c>
      <c r="Q39" t="str">
        <f t="shared" ca="1" si="15"/>
        <v>SI</v>
      </c>
      <c r="R39">
        <f t="shared" ca="1" si="16"/>
        <v>0.2</v>
      </c>
      <c r="S39" t="str">
        <f t="shared" ca="1" si="17"/>
        <v>SI</v>
      </c>
      <c r="T39" t="str">
        <f t="shared" ca="1" si="18"/>
        <v>Merida</v>
      </c>
      <c r="U39" t="str">
        <f t="shared" ca="1" si="19"/>
        <v>SI</v>
      </c>
      <c r="V39">
        <f t="shared" ca="1" si="20"/>
        <v>118</v>
      </c>
      <c r="W39" t="str">
        <f t="shared" ca="1" si="21"/>
        <v>NO</v>
      </c>
      <c r="X39" t="str">
        <f t="shared" ca="1" si="22"/>
        <v>ITAM</v>
      </c>
      <c r="Y39">
        <f t="shared" ca="1" si="23"/>
        <v>1012555340</v>
      </c>
      <c r="Z39" t="str">
        <f t="shared" ca="1" si="24"/>
        <v>SI</v>
      </c>
      <c r="AA39" t="str">
        <f t="shared" ca="1" si="25"/>
        <v>Nadar</v>
      </c>
      <c r="AC39" s="7" t="s">
        <v>62</v>
      </c>
      <c r="AD39" s="6" t="s">
        <v>113</v>
      </c>
      <c r="AF39" s="8" t="s">
        <v>104</v>
      </c>
    </row>
    <row r="40" spans="1:32" x14ac:dyDescent="0.45">
      <c r="A40">
        <f t="shared" ca="1" si="0"/>
        <v>1637</v>
      </c>
      <c r="B40" t="str">
        <f t="shared" ca="1" si="1"/>
        <v>Elizabeth</v>
      </c>
      <c r="C40" t="str">
        <f t="shared" ca="1" si="2"/>
        <v>IBAÑEZ</v>
      </c>
      <c r="D40" t="str">
        <f t="shared" ca="1" si="2"/>
        <v>SOTO</v>
      </c>
      <c r="E40" s="9">
        <f t="shared" ca="1" si="3"/>
        <v>34566</v>
      </c>
      <c r="F40" t="str">
        <f t="shared" ca="1" si="4"/>
        <v>M</v>
      </c>
      <c r="G40" t="str">
        <f t="shared" ca="1" si="5"/>
        <v>ElIBSO20081994</v>
      </c>
      <c r="H40" s="4" t="str">
        <f t="shared" ca="1" si="6"/>
        <v>EIBAÑEZ20@yahoo.com</v>
      </c>
      <c r="I40" s="4" t="str">
        <f t="shared" ca="1" si="7"/>
        <v>EIBAÑEZ20@itam.com.mx</v>
      </c>
      <c r="J40" s="4" t="str">
        <f t="shared" ca="1" si="8"/>
        <v>Matematicas y Computacion</v>
      </c>
      <c r="K40">
        <f t="shared" ca="1" si="9"/>
        <v>2011</v>
      </c>
      <c r="L40">
        <f t="shared" ca="1" si="10"/>
        <v>14</v>
      </c>
      <c r="M40">
        <f t="shared" ca="1" si="11"/>
        <v>8.1999999999999993</v>
      </c>
      <c r="N40">
        <f t="shared" ca="1" si="12"/>
        <v>48</v>
      </c>
      <c r="O40">
        <f t="shared" ca="1" si="13"/>
        <v>48</v>
      </c>
      <c r="P40">
        <f t="shared" ca="1" si="14"/>
        <v>0</v>
      </c>
      <c r="Q40" t="str">
        <f t="shared" ca="1" si="15"/>
        <v>SI</v>
      </c>
      <c r="R40">
        <f t="shared" ca="1" si="16"/>
        <v>0.6</v>
      </c>
      <c r="S40" t="str">
        <f t="shared" ca="1" si="17"/>
        <v>SI</v>
      </c>
      <c r="T40" t="str">
        <f t="shared" ca="1" si="18"/>
        <v>CDMX</v>
      </c>
      <c r="U40" t="str">
        <f t="shared" ca="1" si="19"/>
        <v>NO</v>
      </c>
      <c r="V40">
        <f t="shared" ca="1" si="20"/>
        <v>57</v>
      </c>
      <c r="W40" t="str">
        <f t="shared" ca="1" si="21"/>
        <v>NO</v>
      </c>
      <c r="X40" t="str">
        <f t="shared" ca="1" si="22"/>
        <v>OTRO</v>
      </c>
      <c r="Y40">
        <f t="shared" ca="1" si="23"/>
        <v>1012597705</v>
      </c>
      <c r="Z40" t="str">
        <f t="shared" ca="1" si="24"/>
        <v>NO</v>
      </c>
      <c r="AA40" t="str">
        <f t="shared" ca="1" si="25"/>
        <v>Leer</v>
      </c>
      <c r="AC40" s="7" t="s">
        <v>63</v>
      </c>
      <c r="AD40" s="6" t="s">
        <v>113</v>
      </c>
      <c r="AF40" s="8" t="s">
        <v>105</v>
      </c>
    </row>
    <row r="41" spans="1:32" x14ac:dyDescent="0.45">
      <c r="A41">
        <f t="shared" ca="1" si="0"/>
        <v>1602</v>
      </c>
      <c r="B41" t="str">
        <f t="shared" ca="1" si="1"/>
        <v>Angela</v>
      </c>
      <c r="C41" t="str">
        <f t="shared" ca="1" si="2"/>
        <v>CAMPOS</v>
      </c>
      <c r="D41" t="str">
        <f t="shared" ca="1" si="2"/>
        <v>HIDALGO</v>
      </c>
      <c r="E41" s="9">
        <f t="shared" ca="1" si="3"/>
        <v>34990</v>
      </c>
      <c r="F41" t="str">
        <f t="shared" ca="1" si="4"/>
        <v>M</v>
      </c>
      <c r="G41" t="str">
        <f t="shared" ca="1" si="5"/>
        <v>AnCAHI18101995</v>
      </c>
      <c r="H41" s="4" t="str">
        <f t="shared" ca="1" si="6"/>
        <v>ACAMPOS18@outlook.com</v>
      </c>
      <c r="I41" s="4" t="str">
        <f t="shared" ca="1" si="7"/>
        <v>ACAMPOS18@itam.com.mx</v>
      </c>
      <c r="J41" s="4" t="str">
        <f t="shared" ca="1" si="8"/>
        <v>Economia</v>
      </c>
      <c r="K41">
        <f t="shared" ca="1" si="9"/>
        <v>2013</v>
      </c>
      <c r="L41">
        <f t="shared" ca="1" si="10"/>
        <v>10</v>
      </c>
      <c r="M41">
        <f t="shared" ca="1" si="11"/>
        <v>9.1</v>
      </c>
      <c r="N41">
        <f t="shared" ca="1" si="12"/>
        <v>42</v>
      </c>
      <c r="O41">
        <f t="shared" ca="1" si="13"/>
        <v>34</v>
      </c>
      <c r="P41">
        <f t="shared" ca="1" si="14"/>
        <v>8</v>
      </c>
      <c r="Q41" t="str">
        <f t="shared" ca="1" si="15"/>
        <v>SI</v>
      </c>
      <c r="R41">
        <f t="shared" ca="1" si="16"/>
        <v>0.8</v>
      </c>
      <c r="S41" t="str">
        <f t="shared" ca="1" si="17"/>
        <v>NO</v>
      </c>
      <c r="T41" t="str">
        <f t="shared" ca="1" si="18"/>
        <v>CDMX</v>
      </c>
      <c r="U41" t="str">
        <f t="shared" ca="1" si="19"/>
        <v>NO</v>
      </c>
      <c r="V41">
        <f t="shared" ca="1" si="20"/>
        <v>49</v>
      </c>
      <c r="W41" t="str">
        <f t="shared" ca="1" si="21"/>
        <v>NO</v>
      </c>
      <c r="X41" t="str">
        <f t="shared" ca="1" si="22"/>
        <v>OTRO</v>
      </c>
      <c r="Y41">
        <f t="shared" ca="1" si="23"/>
        <v>1012977204</v>
      </c>
      <c r="Z41" t="str">
        <f t="shared" ca="1" si="24"/>
        <v>SI</v>
      </c>
      <c r="AA41" t="str">
        <f t="shared" ca="1" si="25"/>
        <v>Viajes</v>
      </c>
      <c r="AC41" s="7" t="s">
        <v>64</v>
      </c>
      <c r="AD41" s="6" t="s">
        <v>113</v>
      </c>
      <c r="AF41" s="8" t="s">
        <v>106</v>
      </c>
    </row>
    <row r="42" spans="1:32" x14ac:dyDescent="0.45">
      <c r="A42">
        <f t="shared" ca="1" si="0"/>
        <v>1540</v>
      </c>
      <c r="B42" t="str">
        <f t="shared" ca="1" si="1"/>
        <v>Victoria</v>
      </c>
      <c r="C42" t="str">
        <f t="shared" ca="1" si="2"/>
        <v>GIMENEZ</v>
      </c>
      <c r="D42" t="str">
        <f t="shared" ca="1" si="2"/>
        <v>AGUILAR</v>
      </c>
      <c r="E42" s="9">
        <f t="shared" ca="1" si="3"/>
        <v>34502</v>
      </c>
      <c r="F42" t="str">
        <f t="shared" ca="1" si="4"/>
        <v>M</v>
      </c>
      <c r="G42" t="str">
        <f t="shared" ca="1" si="5"/>
        <v>ViGIAG17061994</v>
      </c>
      <c r="H42" s="4" t="str">
        <f t="shared" ca="1" si="6"/>
        <v>VGIMENEZ17@yahoo.mx</v>
      </c>
      <c r="I42" s="4" t="str">
        <f t="shared" ca="1" si="7"/>
        <v>VGIMENEZ17@itam.com.mx</v>
      </c>
      <c r="J42" s="4" t="str">
        <f t="shared" ca="1" si="8"/>
        <v>Economia</v>
      </c>
      <c r="K42">
        <f t="shared" ca="1" si="9"/>
        <v>2013</v>
      </c>
      <c r="L42">
        <f t="shared" ca="1" si="10"/>
        <v>10</v>
      </c>
      <c r="M42">
        <f t="shared" ca="1" si="11"/>
        <v>9.1999999999999993</v>
      </c>
      <c r="N42">
        <f t="shared" ca="1" si="12"/>
        <v>44</v>
      </c>
      <c r="O42">
        <f t="shared" ca="1" si="13"/>
        <v>32</v>
      </c>
      <c r="P42">
        <f t="shared" ca="1" si="14"/>
        <v>12</v>
      </c>
      <c r="Q42" t="str">
        <f t="shared" ca="1" si="15"/>
        <v>SI</v>
      </c>
      <c r="R42">
        <f t="shared" ca="1" si="16"/>
        <v>1</v>
      </c>
      <c r="S42" t="str">
        <f t="shared" ca="1" si="17"/>
        <v>NO</v>
      </c>
      <c r="T42" t="str">
        <f t="shared" ca="1" si="18"/>
        <v>Monterrey</v>
      </c>
      <c r="U42" t="str">
        <f t="shared" ca="1" si="19"/>
        <v>SI</v>
      </c>
      <c r="V42">
        <f t="shared" ca="1" si="20"/>
        <v>18</v>
      </c>
      <c r="W42" t="str">
        <f t="shared" ca="1" si="21"/>
        <v>NO</v>
      </c>
      <c r="X42" t="str">
        <f t="shared" ca="1" si="22"/>
        <v>OTRO</v>
      </c>
      <c r="Y42">
        <f t="shared" ca="1" si="23"/>
        <v>1012584502</v>
      </c>
      <c r="Z42" t="str">
        <f t="shared" ca="1" si="24"/>
        <v>NO</v>
      </c>
      <c r="AA42" t="str">
        <f t="shared" ca="1" si="25"/>
        <v>Futbol</v>
      </c>
      <c r="AC42" s="7" t="s">
        <v>65</v>
      </c>
      <c r="AD42" s="6" t="s">
        <v>113</v>
      </c>
      <c r="AF42" s="8" t="s">
        <v>107</v>
      </c>
    </row>
    <row r="43" spans="1:32" x14ac:dyDescent="0.45">
      <c r="A43">
        <f t="shared" ca="1" si="0"/>
        <v>1680</v>
      </c>
      <c r="B43" t="str">
        <f t="shared" ca="1" si="1"/>
        <v>Robert</v>
      </c>
      <c r="C43" t="str">
        <f t="shared" ca="1" si="2"/>
        <v>REYES</v>
      </c>
      <c r="D43" t="str">
        <f t="shared" ca="1" si="2"/>
        <v>NIETO</v>
      </c>
      <c r="E43" s="9">
        <f t="shared" ca="1" si="3"/>
        <v>34467</v>
      </c>
      <c r="F43" t="str">
        <f t="shared" ca="1" si="4"/>
        <v>H</v>
      </c>
      <c r="G43" t="str">
        <f t="shared" ca="1" si="5"/>
        <v>RoRENI13051994</v>
      </c>
      <c r="H43" s="4" t="str">
        <f t="shared" ca="1" si="6"/>
        <v>RREYES13@gmail.com</v>
      </c>
      <c r="I43" s="4" t="str">
        <f t="shared" ca="1" si="7"/>
        <v>RREYES13@itam.com.mx</v>
      </c>
      <c r="J43" s="4" t="str">
        <f t="shared" ca="1" si="8"/>
        <v>Telematica</v>
      </c>
      <c r="K43">
        <f t="shared" ca="1" si="9"/>
        <v>2012</v>
      </c>
      <c r="L43">
        <f t="shared" ca="1" si="10"/>
        <v>12</v>
      </c>
      <c r="M43">
        <f t="shared" ca="1" si="11"/>
        <v>9.9</v>
      </c>
      <c r="N43">
        <f t="shared" ca="1" si="12"/>
        <v>48</v>
      </c>
      <c r="O43">
        <f t="shared" ca="1" si="13"/>
        <v>45</v>
      </c>
      <c r="P43">
        <f t="shared" ca="1" si="14"/>
        <v>3</v>
      </c>
      <c r="Q43" t="str">
        <f t="shared" ca="1" si="15"/>
        <v>SI</v>
      </c>
      <c r="R43">
        <f t="shared" ca="1" si="16"/>
        <v>0.4</v>
      </c>
      <c r="S43" t="str">
        <f t="shared" ca="1" si="17"/>
        <v>SI</v>
      </c>
      <c r="T43" t="str">
        <f t="shared" ca="1" si="18"/>
        <v>Toluca</v>
      </c>
      <c r="U43" t="str">
        <f t="shared" ca="1" si="19"/>
        <v>SI</v>
      </c>
      <c r="V43">
        <f t="shared" ca="1" si="20"/>
        <v>93</v>
      </c>
      <c r="W43" t="str">
        <f t="shared" ca="1" si="21"/>
        <v>SI</v>
      </c>
      <c r="X43" t="str">
        <f t="shared" ca="1" si="22"/>
        <v>ITAM</v>
      </c>
      <c r="Y43">
        <f t="shared" ca="1" si="23"/>
        <v>1012940058</v>
      </c>
      <c r="Z43" t="str">
        <f t="shared" ca="1" si="24"/>
        <v>SI</v>
      </c>
      <c r="AA43" t="str">
        <f t="shared" ca="1" si="25"/>
        <v>Comer</v>
      </c>
      <c r="AC43" s="7" t="s">
        <v>66</v>
      </c>
      <c r="AD43" s="6" t="s">
        <v>113</v>
      </c>
      <c r="AF43" s="8" t="s">
        <v>108</v>
      </c>
    </row>
    <row r="44" spans="1:32" x14ac:dyDescent="0.45">
      <c r="A44">
        <f t="shared" ca="1" si="0"/>
        <v>1071</v>
      </c>
      <c r="B44" t="str">
        <f t="shared" ca="1" si="1"/>
        <v>Paul</v>
      </c>
      <c r="C44" t="str">
        <f t="shared" ca="1" si="2"/>
        <v>ESTEBAN</v>
      </c>
      <c r="D44" t="str">
        <f t="shared" ca="1" si="2"/>
        <v>AGUILAR</v>
      </c>
      <c r="E44" s="9">
        <f t="shared" ca="1" si="3"/>
        <v>34582</v>
      </c>
      <c r="F44" t="str">
        <f t="shared" ca="1" si="4"/>
        <v>H</v>
      </c>
      <c r="G44" t="str">
        <f t="shared" ca="1" si="5"/>
        <v>PaESAG05091994</v>
      </c>
      <c r="H44" s="4" t="str">
        <f t="shared" ca="1" si="6"/>
        <v>PESTEBAN5@live.mx</v>
      </c>
      <c r="I44" s="4" t="str">
        <f t="shared" ca="1" si="7"/>
        <v>PESTEBAN5@itam.com.mx</v>
      </c>
      <c r="J44" s="4" t="str">
        <f t="shared" ca="1" si="8"/>
        <v>Administracion</v>
      </c>
      <c r="K44">
        <f t="shared" ca="1" si="9"/>
        <v>2013</v>
      </c>
      <c r="L44">
        <f t="shared" ca="1" si="10"/>
        <v>10</v>
      </c>
      <c r="M44">
        <f t="shared" ca="1" si="11"/>
        <v>6.8</v>
      </c>
      <c r="N44">
        <f t="shared" ca="1" si="12"/>
        <v>46</v>
      </c>
      <c r="O44">
        <f t="shared" ca="1" si="13"/>
        <v>43</v>
      </c>
      <c r="P44">
        <f t="shared" ca="1" si="14"/>
        <v>3</v>
      </c>
      <c r="Q44" t="str">
        <f t="shared" ca="1" si="15"/>
        <v>SI</v>
      </c>
      <c r="R44">
        <f t="shared" ca="1" si="16"/>
        <v>0.2</v>
      </c>
      <c r="S44" t="str">
        <f t="shared" ca="1" si="17"/>
        <v>NO</v>
      </c>
      <c r="T44" t="str">
        <f t="shared" ca="1" si="18"/>
        <v>Monterrey</v>
      </c>
      <c r="U44" t="str">
        <f t="shared" ca="1" si="19"/>
        <v>SI</v>
      </c>
      <c r="V44">
        <f t="shared" ca="1" si="20"/>
        <v>41</v>
      </c>
      <c r="W44" t="str">
        <f t="shared" ca="1" si="21"/>
        <v>SI</v>
      </c>
      <c r="X44" t="str">
        <f t="shared" ca="1" si="22"/>
        <v>ITAM</v>
      </c>
      <c r="Y44">
        <f t="shared" ca="1" si="23"/>
        <v>1012894941</v>
      </c>
      <c r="Z44" t="str">
        <f t="shared" ca="1" si="24"/>
        <v>SI</v>
      </c>
      <c r="AA44" t="str">
        <f t="shared" ca="1" si="25"/>
        <v>Futbol</v>
      </c>
      <c r="AC44" s="7" t="s">
        <v>67</v>
      </c>
      <c r="AD44" s="6" t="s">
        <v>113</v>
      </c>
      <c r="AF44" s="8" t="s">
        <v>109</v>
      </c>
    </row>
    <row r="45" spans="1:32" x14ac:dyDescent="0.45">
      <c r="A45">
        <f t="shared" ca="1" si="0"/>
        <v>1930</v>
      </c>
      <c r="B45" t="str">
        <f t="shared" ca="1" si="1"/>
        <v>Barbara</v>
      </c>
      <c r="C45" t="str">
        <f t="shared" ca="1" si="2"/>
        <v>FLORES</v>
      </c>
      <c r="D45" t="str">
        <f t="shared" ca="1" si="2"/>
        <v>REYES</v>
      </c>
      <c r="E45" s="9">
        <f t="shared" ca="1" si="3"/>
        <v>34092</v>
      </c>
      <c r="F45" t="str">
        <f t="shared" ca="1" si="4"/>
        <v>M</v>
      </c>
      <c r="G45" t="str">
        <f t="shared" ca="1" si="5"/>
        <v>BaFLRE03051993</v>
      </c>
      <c r="H45" s="4" t="str">
        <f t="shared" ca="1" si="6"/>
        <v>BFLORES3@outlook.com</v>
      </c>
      <c r="I45" s="4" t="str">
        <f t="shared" ca="1" si="7"/>
        <v>BFLORES3@itam.com.mx</v>
      </c>
      <c r="J45" s="4" t="str">
        <f t="shared" ca="1" si="8"/>
        <v>Telematica</v>
      </c>
      <c r="K45">
        <f t="shared" ca="1" si="9"/>
        <v>2012</v>
      </c>
      <c r="L45">
        <f t="shared" ca="1" si="10"/>
        <v>12</v>
      </c>
      <c r="M45">
        <f t="shared" ca="1" si="11"/>
        <v>8.5</v>
      </c>
      <c r="N45">
        <f t="shared" ca="1" si="12"/>
        <v>48</v>
      </c>
      <c r="O45">
        <f t="shared" ca="1" si="13"/>
        <v>30</v>
      </c>
      <c r="P45">
        <f t="shared" ca="1" si="14"/>
        <v>18</v>
      </c>
      <c r="Q45" t="str">
        <f t="shared" ca="1" si="15"/>
        <v>SI</v>
      </c>
      <c r="R45">
        <f t="shared" ca="1" si="16"/>
        <v>0.3</v>
      </c>
      <c r="S45" t="str">
        <f t="shared" ca="1" si="17"/>
        <v>SI</v>
      </c>
      <c r="T45" t="str">
        <f t="shared" ca="1" si="18"/>
        <v>Guadalajara</v>
      </c>
      <c r="U45" t="str">
        <f t="shared" ca="1" si="19"/>
        <v>SI</v>
      </c>
      <c r="V45">
        <f t="shared" ca="1" si="20"/>
        <v>88</v>
      </c>
      <c r="W45" t="str">
        <f t="shared" ca="1" si="21"/>
        <v>SI</v>
      </c>
      <c r="X45" t="str">
        <f t="shared" ca="1" si="22"/>
        <v>OTRO</v>
      </c>
      <c r="Y45">
        <f t="shared" ca="1" si="23"/>
        <v>1012961409</v>
      </c>
      <c r="Z45" t="str">
        <f t="shared" ca="1" si="24"/>
        <v>NO</v>
      </c>
      <c r="AA45" t="str">
        <f t="shared" ca="1" si="25"/>
        <v>Comer</v>
      </c>
      <c r="AC45" s="7" t="s">
        <v>68</v>
      </c>
      <c r="AD45" s="6" t="s">
        <v>113</v>
      </c>
      <c r="AF45" s="8" t="s">
        <v>110</v>
      </c>
    </row>
    <row r="46" spans="1:32" x14ac:dyDescent="0.45">
      <c r="A46">
        <f t="shared" ca="1" si="0"/>
        <v>1392</v>
      </c>
      <c r="B46" t="str">
        <f t="shared" ca="1" si="1"/>
        <v>Sharon</v>
      </c>
      <c r="C46" t="str">
        <f t="shared" ca="1" si="2"/>
        <v>ARIAS</v>
      </c>
      <c r="D46" t="str">
        <f t="shared" ca="1" si="2"/>
        <v>HIDALGO</v>
      </c>
      <c r="E46" s="9">
        <f t="shared" ca="1" si="3"/>
        <v>34468</v>
      </c>
      <c r="F46" t="str">
        <f t="shared" ca="1" si="4"/>
        <v>M</v>
      </c>
      <c r="G46" t="str">
        <f t="shared" ca="1" si="5"/>
        <v>ShARHI14051994</v>
      </c>
      <c r="H46" s="4" t="str">
        <f t="shared" ca="1" si="6"/>
        <v>SARIAS14@outlook.com</v>
      </c>
      <c r="I46" s="4" t="str">
        <f t="shared" ca="1" si="7"/>
        <v>SARIAS14@itam.com.mx</v>
      </c>
      <c r="J46" s="4" t="str">
        <f t="shared" ca="1" si="8"/>
        <v>Computacion</v>
      </c>
      <c r="K46">
        <f t="shared" ca="1" si="9"/>
        <v>2011</v>
      </c>
      <c r="L46">
        <f t="shared" ca="1" si="10"/>
        <v>14</v>
      </c>
      <c r="M46">
        <f t="shared" ca="1" si="11"/>
        <v>9.8000000000000007</v>
      </c>
      <c r="N46">
        <f t="shared" ca="1" si="12"/>
        <v>48</v>
      </c>
      <c r="O46">
        <f t="shared" ca="1" si="13"/>
        <v>33</v>
      </c>
      <c r="P46">
        <f t="shared" ca="1" si="14"/>
        <v>15</v>
      </c>
      <c r="Q46" t="str">
        <f t="shared" ca="1" si="15"/>
        <v>SI</v>
      </c>
      <c r="R46">
        <f t="shared" ca="1" si="16"/>
        <v>0.1</v>
      </c>
      <c r="S46" t="str">
        <f t="shared" ca="1" si="17"/>
        <v>SI</v>
      </c>
      <c r="T46" t="str">
        <f t="shared" ca="1" si="18"/>
        <v>Monterrey</v>
      </c>
      <c r="U46" t="str">
        <f t="shared" ca="1" si="19"/>
        <v>SI</v>
      </c>
      <c r="V46">
        <f t="shared" ca="1" si="20"/>
        <v>162</v>
      </c>
      <c r="W46" t="str">
        <f t="shared" ca="1" si="21"/>
        <v>SI</v>
      </c>
      <c r="X46" t="str">
        <f t="shared" ca="1" si="22"/>
        <v>OTRO</v>
      </c>
      <c r="Y46">
        <f t="shared" ca="1" si="23"/>
        <v>1012161878</v>
      </c>
      <c r="Z46" t="str">
        <f t="shared" ca="1" si="24"/>
        <v>NO</v>
      </c>
      <c r="AA46" t="str">
        <f t="shared" ca="1" si="25"/>
        <v>Comer</v>
      </c>
      <c r="AC46" s="7" t="s">
        <v>69</v>
      </c>
      <c r="AD46" s="6" t="s">
        <v>113</v>
      </c>
      <c r="AF46" s="8" t="s">
        <v>111</v>
      </c>
    </row>
    <row r="47" spans="1:32" x14ac:dyDescent="0.45">
      <c r="A47">
        <f t="shared" ca="1" si="0"/>
        <v>1874</v>
      </c>
      <c r="B47" t="str">
        <f t="shared" ca="1" si="1"/>
        <v>John</v>
      </c>
      <c r="C47" t="str">
        <f t="shared" ca="1" si="2"/>
        <v>VEGA</v>
      </c>
      <c r="D47" t="str">
        <f t="shared" ca="1" si="2"/>
        <v>CARMONA</v>
      </c>
      <c r="E47" s="9">
        <f t="shared" ca="1" si="3"/>
        <v>34974</v>
      </c>
      <c r="F47" t="str">
        <f t="shared" ca="1" si="4"/>
        <v>H</v>
      </c>
      <c r="G47" t="str">
        <f t="shared" ca="1" si="5"/>
        <v>JoVECA02101995</v>
      </c>
      <c r="H47" s="4" t="str">
        <f t="shared" ca="1" si="6"/>
        <v>JVEGA2@live.mx</v>
      </c>
      <c r="I47" s="4" t="str">
        <f t="shared" ca="1" si="7"/>
        <v>JVEGA2@itam.com.mx</v>
      </c>
      <c r="J47" s="4" t="str">
        <f t="shared" ca="1" si="8"/>
        <v>Contabilidad</v>
      </c>
      <c r="K47">
        <f t="shared" ca="1" si="9"/>
        <v>2012</v>
      </c>
      <c r="L47">
        <f t="shared" ca="1" si="10"/>
        <v>12</v>
      </c>
      <c r="M47">
        <f t="shared" ca="1" si="11"/>
        <v>9.1999999999999993</v>
      </c>
      <c r="N47">
        <f t="shared" ca="1" si="12"/>
        <v>48</v>
      </c>
      <c r="O47">
        <f t="shared" ca="1" si="13"/>
        <v>38</v>
      </c>
      <c r="P47">
        <f t="shared" ca="1" si="14"/>
        <v>10</v>
      </c>
      <c r="Q47" t="str">
        <f t="shared" ca="1" si="15"/>
        <v>SI</v>
      </c>
      <c r="R47">
        <f t="shared" ca="1" si="16"/>
        <v>0.5</v>
      </c>
      <c r="S47" t="str">
        <f t="shared" ca="1" si="17"/>
        <v>SI</v>
      </c>
      <c r="T47" t="str">
        <f t="shared" ca="1" si="18"/>
        <v>Monterrey</v>
      </c>
      <c r="U47" t="str">
        <f t="shared" ca="1" si="19"/>
        <v>SI</v>
      </c>
      <c r="V47">
        <f t="shared" ca="1" si="20"/>
        <v>134</v>
      </c>
      <c r="W47" t="str">
        <f t="shared" ca="1" si="21"/>
        <v>NO</v>
      </c>
      <c r="X47" t="str">
        <f t="shared" ca="1" si="22"/>
        <v>ITAM</v>
      </c>
      <c r="Y47">
        <f t="shared" ca="1" si="23"/>
        <v>1012484756</v>
      </c>
      <c r="Z47" t="str">
        <f t="shared" ca="1" si="24"/>
        <v>NO</v>
      </c>
      <c r="AA47" t="str">
        <f t="shared" ca="1" si="25"/>
        <v>Comer</v>
      </c>
      <c r="AC47" s="7" t="s">
        <v>70</v>
      </c>
      <c r="AD47" s="7" t="s">
        <v>113</v>
      </c>
      <c r="AF47" s="8" t="s">
        <v>112</v>
      </c>
    </row>
    <row r="48" spans="1:32" x14ac:dyDescent="0.45">
      <c r="A48">
        <f t="shared" ca="1" si="0"/>
        <v>1463</v>
      </c>
      <c r="B48" t="str">
        <f t="shared" ca="1" si="1"/>
        <v>Maria</v>
      </c>
      <c r="C48" t="str">
        <f t="shared" ca="1" si="2"/>
        <v>GALLARDO</v>
      </c>
      <c r="D48" t="str">
        <f t="shared" ca="1" si="2"/>
        <v>MOYA</v>
      </c>
      <c r="E48" s="9">
        <f t="shared" ca="1" si="3"/>
        <v>34117</v>
      </c>
      <c r="F48" t="str">
        <f t="shared" ca="1" si="4"/>
        <v>M</v>
      </c>
      <c r="G48" t="str">
        <f t="shared" ca="1" si="5"/>
        <v>MaGAMO28051993</v>
      </c>
      <c r="H48" s="4" t="str">
        <f t="shared" ca="1" si="6"/>
        <v>MGALLARDO28@outlook.com</v>
      </c>
      <c r="I48" s="4" t="str">
        <f t="shared" ca="1" si="7"/>
        <v>MGALLARDO28@itam.com.mx</v>
      </c>
      <c r="J48" s="4" t="str">
        <f t="shared" ca="1" si="8"/>
        <v>Computacion</v>
      </c>
      <c r="K48">
        <f t="shared" ca="1" si="9"/>
        <v>2012</v>
      </c>
      <c r="L48">
        <f t="shared" ca="1" si="10"/>
        <v>12</v>
      </c>
      <c r="M48">
        <f t="shared" ca="1" si="11"/>
        <v>9.6999999999999993</v>
      </c>
      <c r="N48">
        <f t="shared" ca="1" si="12"/>
        <v>48</v>
      </c>
      <c r="O48">
        <f t="shared" ca="1" si="13"/>
        <v>45</v>
      </c>
      <c r="P48">
        <f t="shared" ca="1" si="14"/>
        <v>3</v>
      </c>
      <c r="Q48" t="str">
        <f t="shared" ca="1" si="15"/>
        <v>SI</v>
      </c>
      <c r="R48">
        <f t="shared" ca="1" si="16"/>
        <v>0.6</v>
      </c>
      <c r="S48" t="str">
        <f t="shared" ca="1" si="17"/>
        <v>SI</v>
      </c>
      <c r="T48" t="str">
        <f t="shared" ca="1" si="18"/>
        <v>Acapulco</v>
      </c>
      <c r="U48" t="str">
        <f t="shared" ca="1" si="19"/>
        <v>SI</v>
      </c>
      <c r="V48">
        <f t="shared" ca="1" si="20"/>
        <v>138</v>
      </c>
      <c r="W48" t="str">
        <f t="shared" ca="1" si="21"/>
        <v>SI</v>
      </c>
      <c r="X48" t="str">
        <f t="shared" ca="1" si="22"/>
        <v>ITAM</v>
      </c>
      <c r="Y48">
        <f t="shared" ca="1" si="23"/>
        <v>1012551011</v>
      </c>
      <c r="Z48" t="str">
        <f t="shared" ca="1" si="24"/>
        <v>SI</v>
      </c>
      <c r="AA48" t="str">
        <f t="shared" ca="1" si="25"/>
        <v>Golf</v>
      </c>
    </row>
    <row r="49" spans="1:27" x14ac:dyDescent="0.45">
      <c r="A49">
        <f t="shared" ca="1" si="0"/>
        <v>1659</v>
      </c>
      <c r="B49" t="str">
        <f t="shared" ca="1" si="1"/>
        <v>Richard</v>
      </c>
      <c r="C49" t="str">
        <f t="shared" ca="1" si="2"/>
        <v>CABALLERO</v>
      </c>
      <c r="D49" t="str">
        <f t="shared" ca="1" si="2"/>
        <v>CRESPO</v>
      </c>
      <c r="E49" s="9">
        <f t="shared" ca="1" si="3"/>
        <v>34359</v>
      </c>
      <c r="F49" t="str">
        <f t="shared" ca="1" si="4"/>
        <v>H</v>
      </c>
      <c r="G49" t="str">
        <f t="shared" ca="1" si="5"/>
        <v>RiCACR25011994</v>
      </c>
      <c r="H49" s="4" t="str">
        <f t="shared" ca="1" si="6"/>
        <v>RCABALLERO25@yahoo.com</v>
      </c>
      <c r="I49" s="4" t="str">
        <f t="shared" ca="1" si="7"/>
        <v>RCABALLERO25@itam.com.mx</v>
      </c>
      <c r="J49" s="4" t="str">
        <f t="shared" ca="1" si="8"/>
        <v>Economia y Derecho</v>
      </c>
      <c r="K49">
        <f t="shared" ca="1" si="9"/>
        <v>2013</v>
      </c>
      <c r="L49">
        <f t="shared" ca="1" si="10"/>
        <v>10</v>
      </c>
      <c r="M49">
        <f t="shared" ca="1" si="11"/>
        <v>7.2</v>
      </c>
      <c r="N49">
        <f t="shared" ca="1" si="12"/>
        <v>35</v>
      </c>
      <c r="O49">
        <f t="shared" ca="1" si="13"/>
        <v>28</v>
      </c>
      <c r="P49">
        <f t="shared" ca="1" si="14"/>
        <v>7</v>
      </c>
      <c r="Q49" t="str">
        <f t="shared" ca="1" si="15"/>
        <v>SI</v>
      </c>
      <c r="R49">
        <f t="shared" ca="1" si="16"/>
        <v>0.1</v>
      </c>
      <c r="S49" t="str">
        <f t="shared" ca="1" si="17"/>
        <v>NO</v>
      </c>
      <c r="T49" t="str">
        <f t="shared" ca="1" si="18"/>
        <v>Merida</v>
      </c>
      <c r="U49" t="str">
        <f t="shared" ca="1" si="19"/>
        <v>SI</v>
      </c>
      <c r="V49">
        <f t="shared" ca="1" si="20"/>
        <v>20</v>
      </c>
      <c r="W49" t="str">
        <f t="shared" ca="1" si="21"/>
        <v>NO</v>
      </c>
      <c r="X49" t="str">
        <f t="shared" ca="1" si="22"/>
        <v>OTRO</v>
      </c>
      <c r="Y49">
        <f t="shared" ca="1" si="23"/>
        <v>1012006688</v>
      </c>
      <c r="Z49" t="str">
        <f t="shared" ca="1" si="24"/>
        <v>NO</v>
      </c>
      <c r="AA49" t="str">
        <f t="shared" ca="1" si="25"/>
        <v>Comer</v>
      </c>
    </row>
    <row r="50" spans="1:27" x14ac:dyDescent="0.45">
      <c r="A50">
        <f t="shared" ca="1" si="0"/>
        <v>1007</v>
      </c>
      <c r="B50" t="str">
        <f t="shared" ca="1" si="1"/>
        <v>Joseph</v>
      </c>
      <c r="C50" t="str">
        <f t="shared" ca="1" si="2"/>
        <v>ARIAS</v>
      </c>
      <c r="D50" t="str">
        <f t="shared" ca="1" si="2"/>
        <v>CABRERA</v>
      </c>
      <c r="E50" s="9">
        <f t="shared" ca="1" si="3"/>
        <v>34778</v>
      </c>
      <c r="F50" t="str">
        <f t="shared" ca="1" si="4"/>
        <v>H</v>
      </c>
      <c r="G50" t="str">
        <f t="shared" ca="1" si="5"/>
        <v>JoARCA20031995</v>
      </c>
      <c r="H50" s="4" t="str">
        <f t="shared" ca="1" si="6"/>
        <v>JARIAS20@yahoo.mx</v>
      </c>
      <c r="I50" s="4" t="str">
        <f t="shared" ca="1" si="7"/>
        <v>JARIAS20@itam.com.mx</v>
      </c>
      <c r="J50" s="4" t="str">
        <f t="shared" ca="1" si="8"/>
        <v>Computacion</v>
      </c>
      <c r="K50">
        <f t="shared" ca="1" si="9"/>
        <v>2012</v>
      </c>
      <c r="L50">
        <f t="shared" ca="1" si="10"/>
        <v>12</v>
      </c>
      <c r="M50">
        <f t="shared" ca="1" si="11"/>
        <v>8.6999999999999993</v>
      </c>
      <c r="N50">
        <f t="shared" ca="1" si="12"/>
        <v>48</v>
      </c>
      <c r="O50">
        <f t="shared" ca="1" si="13"/>
        <v>31</v>
      </c>
      <c r="P50">
        <f t="shared" ca="1" si="14"/>
        <v>17</v>
      </c>
      <c r="Q50" t="str">
        <f t="shared" ca="1" si="15"/>
        <v>SI</v>
      </c>
      <c r="R50">
        <f t="shared" ca="1" si="16"/>
        <v>0.8</v>
      </c>
      <c r="S50" t="str">
        <f t="shared" ca="1" si="17"/>
        <v>NO</v>
      </c>
      <c r="T50" t="str">
        <f t="shared" ca="1" si="18"/>
        <v>Toluca</v>
      </c>
      <c r="U50" t="str">
        <f t="shared" ca="1" si="19"/>
        <v>SI</v>
      </c>
      <c r="V50">
        <f t="shared" ca="1" si="20"/>
        <v>92</v>
      </c>
      <c r="W50" t="str">
        <f t="shared" ca="1" si="21"/>
        <v>SI</v>
      </c>
      <c r="X50" t="str">
        <f t="shared" ca="1" si="22"/>
        <v>ITAM</v>
      </c>
      <c r="Y50">
        <f t="shared" ca="1" si="23"/>
        <v>1012342062</v>
      </c>
      <c r="Z50" t="str">
        <f t="shared" ca="1" si="24"/>
        <v>SI</v>
      </c>
      <c r="AA50" t="str">
        <f t="shared" ca="1" si="25"/>
        <v>Futbol</v>
      </c>
    </row>
    <row r="51" spans="1:27" x14ac:dyDescent="0.45">
      <c r="A51">
        <f t="shared" ca="1" si="0"/>
        <v>1834</v>
      </c>
      <c r="B51" t="str">
        <f t="shared" ca="1" si="1"/>
        <v>Christopher</v>
      </c>
      <c r="C51" t="str">
        <f t="shared" ca="1" si="2"/>
        <v>SANTANA</v>
      </c>
      <c r="D51" t="str">
        <f t="shared" ca="1" si="2"/>
        <v>PARRA</v>
      </c>
      <c r="E51" s="9">
        <f t="shared" ca="1" si="3"/>
        <v>34750</v>
      </c>
      <c r="F51" t="str">
        <f t="shared" ca="1" si="4"/>
        <v>H</v>
      </c>
      <c r="G51" t="str">
        <f t="shared" ca="1" si="5"/>
        <v>ChSAPA20021995</v>
      </c>
      <c r="H51" s="4" t="str">
        <f t="shared" ca="1" si="6"/>
        <v>CSANTANA20@gmail.com</v>
      </c>
      <c r="I51" s="4" t="str">
        <f t="shared" ca="1" si="7"/>
        <v>CSANTANA20@itam.com.mx</v>
      </c>
      <c r="J51" s="4" t="str">
        <f t="shared" ca="1" si="8"/>
        <v>Actuaria y Matematicas Aplicadas</v>
      </c>
      <c r="K51">
        <f t="shared" ca="1" si="9"/>
        <v>2011</v>
      </c>
      <c r="L51">
        <f t="shared" ca="1" si="10"/>
        <v>14</v>
      </c>
      <c r="M51">
        <f t="shared" ca="1" si="11"/>
        <v>8.9</v>
      </c>
      <c r="N51">
        <f t="shared" ca="1" si="12"/>
        <v>48</v>
      </c>
      <c r="O51">
        <f t="shared" ca="1" si="13"/>
        <v>36</v>
      </c>
      <c r="P51">
        <f t="shared" ca="1" si="14"/>
        <v>12</v>
      </c>
      <c r="Q51" t="str">
        <f t="shared" ca="1" si="15"/>
        <v>SI</v>
      </c>
      <c r="R51">
        <f t="shared" ca="1" si="16"/>
        <v>0.2</v>
      </c>
      <c r="S51" t="str">
        <f t="shared" ca="1" si="17"/>
        <v>NO</v>
      </c>
      <c r="T51" t="str">
        <f t="shared" ca="1" si="18"/>
        <v>Monterrey</v>
      </c>
      <c r="U51" t="str">
        <f t="shared" ca="1" si="19"/>
        <v>SI</v>
      </c>
      <c r="V51">
        <f t="shared" ca="1" si="20"/>
        <v>107</v>
      </c>
      <c r="W51" t="str">
        <f t="shared" ca="1" si="21"/>
        <v>SI</v>
      </c>
      <c r="X51" t="str">
        <f t="shared" ca="1" si="22"/>
        <v>OTRO</v>
      </c>
      <c r="Y51">
        <f t="shared" ca="1" si="23"/>
        <v>1012797728</v>
      </c>
      <c r="Z51" t="str">
        <f t="shared" ca="1" si="24"/>
        <v>NO</v>
      </c>
      <c r="AA51" t="str">
        <f t="shared" ca="1" si="25"/>
        <v>Compras</v>
      </c>
    </row>
    <row r="52" spans="1:27" x14ac:dyDescent="0.45">
      <c r="A52">
        <f t="shared" ca="1" si="0"/>
        <v>1855</v>
      </c>
      <c r="B52" t="str">
        <f t="shared" ca="1" si="1"/>
        <v>Karen</v>
      </c>
      <c r="C52" t="str">
        <f t="shared" ca="1" si="2"/>
        <v>VELASCO</v>
      </c>
      <c r="D52" t="str">
        <f t="shared" ca="1" si="2"/>
        <v>CABALLERO</v>
      </c>
      <c r="E52" s="9">
        <f t="shared" ca="1" si="3"/>
        <v>34240</v>
      </c>
      <c r="F52" t="str">
        <f t="shared" ca="1" si="4"/>
        <v>M</v>
      </c>
      <c r="G52" t="str">
        <f t="shared" ca="1" si="5"/>
        <v>KaVECA28091993</v>
      </c>
      <c r="H52" s="4" t="str">
        <f t="shared" ca="1" si="6"/>
        <v>KVELASCO28@outlook.com</v>
      </c>
      <c r="I52" s="4" t="str">
        <f t="shared" ca="1" si="7"/>
        <v>KVELASCO28@itam.com.mx</v>
      </c>
      <c r="J52" s="4" t="str">
        <f t="shared" ca="1" si="8"/>
        <v>Mecatronica</v>
      </c>
      <c r="K52">
        <f t="shared" ca="1" si="9"/>
        <v>2012</v>
      </c>
      <c r="L52">
        <f t="shared" ca="1" si="10"/>
        <v>12</v>
      </c>
      <c r="M52">
        <f t="shared" ca="1" si="11"/>
        <v>7.6</v>
      </c>
      <c r="N52">
        <f t="shared" ca="1" si="12"/>
        <v>52</v>
      </c>
      <c r="O52">
        <f t="shared" ca="1" si="13"/>
        <v>44</v>
      </c>
      <c r="P52">
        <f t="shared" ca="1" si="14"/>
        <v>8</v>
      </c>
      <c r="Q52" t="str">
        <f t="shared" ca="1" si="15"/>
        <v>SI</v>
      </c>
      <c r="R52">
        <f t="shared" ca="1" si="16"/>
        <v>1</v>
      </c>
      <c r="S52" t="str">
        <f t="shared" ca="1" si="17"/>
        <v>SI</v>
      </c>
      <c r="T52" t="str">
        <f t="shared" ca="1" si="18"/>
        <v>Acapulco</v>
      </c>
      <c r="U52" t="str">
        <f t="shared" ca="1" si="19"/>
        <v>SI</v>
      </c>
      <c r="V52">
        <f t="shared" ca="1" si="20"/>
        <v>118</v>
      </c>
      <c r="W52" t="str">
        <f t="shared" ca="1" si="21"/>
        <v>NO</v>
      </c>
      <c r="X52" t="str">
        <f t="shared" ca="1" si="22"/>
        <v>OTRO</v>
      </c>
      <c r="Y52">
        <f t="shared" ca="1" si="23"/>
        <v>1012361579</v>
      </c>
      <c r="Z52" t="str">
        <f t="shared" ca="1" si="24"/>
        <v>NO</v>
      </c>
      <c r="AA52" t="str">
        <f t="shared" ca="1" si="25"/>
        <v>Fiesta</v>
      </c>
    </row>
    <row r="53" spans="1:27" x14ac:dyDescent="0.45">
      <c r="A53">
        <f t="shared" ca="1" si="0"/>
        <v>1698</v>
      </c>
      <c r="B53" t="str">
        <f t="shared" ca="1" si="1"/>
        <v>Christopher</v>
      </c>
      <c r="C53" t="str">
        <f t="shared" ca="1" si="2"/>
        <v>HERRERO</v>
      </c>
      <c r="D53" t="str">
        <f t="shared" ca="1" si="2"/>
        <v>SOLER</v>
      </c>
      <c r="E53" s="9">
        <f t="shared" ca="1" si="3"/>
        <v>34810</v>
      </c>
      <c r="F53" t="str">
        <f t="shared" ca="1" si="4"/>
        <v>H</v>
      </c>
      <c r="G53" t="str">
        <f t="shared" ca="1" si="5"/>
        <v>ChHESO21041995</v>
      </c>
      <c r="H53" s="4" t="str">
        <f t="shared" ca="1" si="6"/>
        <v>CHERRERO21@gmail.com</v>
      </c>
      <c r="I53" s="4" t="str">
        <f t="shared" ca="1" si="7"/>
        <v>CHERRERO21@itam.com.mx</v>
      </c>
      <c r="J53" s="4" t="str">
        <f t="shared" ca="1" si="8"/>
        <v>Actuaria</v>
      </c>
      <c r="K53">
        <f t="shared" ca="1" si="9"/>
        <v>2011</v>
      </c>
      <c r="L53">
        <f t="shared" ca="1" si="10"/>
        <v>14</v>
      </c>
      <c r="M53">
        <f t="shared" ca="1" si="11"/>
        <v>7.4</v>
      </c>
      <c r="N53">
        <f t="shared" ca="1" si="12"/>
        <v>48</v>
      </c>
      <c r="O53">
        <f t="shared" ca="1" si="13"/>
        <v>39</v>
      </c>
      <c r="P53">
        <f t="shared" ca="1" si="14"/>
        <v>9</v>
      </c>
      <c r="Q53" t="str">
        <f t="shared" ca="1" si="15"/>
        <v>SI</v>
      </c>
      <c r="R53">
        <f t="shared" ca="1" si="16"/>
        <v>0.7</v>
      </c>
      <c r="S53" t="str">
        <f t="shared" ca="1" si="17"/>
        <v>SI</v>
      </c>
      <c r="T53" t="str">
        <f t="shared" ca="1" si="18"/>
        <v>CDMX</v>
      </c>
      <c r="U53" t="str">
        <f t="shared" ca="1" si="19"/>
        <v>NO</v>
      </c>
      <c r="V53">
        <f t="shared" ca="1" si="20"/>
        <v>3</v>
      </c>
      <c r="W53" t="str">
        <f t="shared" ca="1" si="21"/>
        <v>NO</v>
      </c>
      <c r="X53" t="str">
        <f t="shared" ca="1" si="22"/>
        <v>ITAM</v>
      </c>
      <c r="Y53">
        <f t="shared" ca="1" si="23"/>
        <v>1012189627</v>
      </c>
      <c r="Z53" t="str">
        <f t="shared" ca="1" si="24"/>
        <v>NO</v>
      </c>
      <c r="AA53" t="str">
        <f t="shared" ca="1" si="25"/>
        <v>Leer</v>
      </c>
    </row>
    <row r="54" spans="1:27" x14ac:dyDescent="0.45">
      <c r="A54">
        <f t="shared" ca="1" si="0"/>
        <v>1257</v>
      </c>
      <c r="B54" t="str">
        <f t="shared" ca="1" si="1"/>
        <v>Edward</v>
      </c>
      <c r="C54" t="str">
        <f t="shared" ca="1" si="2"/>
        <v>REYES</v>
      </c>
      <c r="D54" t="str">
        <f t="shared" ca="1" si="2"/>
        <v>VEGA</v>
      </c>
      <c r="E54" s="9">
        <f t="shared" ca="1" si="3"/>
        <v>34583</v>
      </c>
      <c r="F54" t="str">
        <f t="shared" ca="1" si="4"/>
        <v>H</v>
      </c>
      <c r="G54" t="str">
        <f t="shared" ca="1" si="5"/>
        <v>EdREVE06091994</v>
      </c>
      <c r="H54" s="4" t="str">
        <f t="shared" ca="1" si="6"/>
        <v>EREYES6@yahoo.com</v>
      </c>
      <c r="I54" s="4" t="str">
        <f t="shared" ca="1" si="7"/>
        <v>EREYES6@itam.com.mx</v>
      </c>
      <c r="J54" s="4" t="str">
        <f t="shared" ca="1" si="8"/>
        <v>Actuaria</v>
      </c>
      <c r="K54">
        <f t="shared" ca="1" si="9"/>
        <v>2011</v>
      </c>
      <c r="L54">
        <f t="shared" ca="1" si="10"/>
        <v>14</v>
      </c>
      <c r="M54">
        <f t="shared" ca="1" si="11"/>
        <v>7.3</v>
      </c>
      <c r="N54">
        <f t="shared" ca="1" si="12"/>
        <v>48</v>
      </c>
      <c r="O54">
        <f t="shared" ca="1" si="13"/>
        <v>45</v>
      </c>
      <c r="P54">
        <f t="shared" ca="1" si="14"/>
        <v>3</v>
      </c>
      <c r="Q54" t="str">
        <f t="shared" ca="1" si="15"/>
        <v>SI</v>
      </c>
      <c r="R54">
        <f t="shared" ca="1" si="16"/>
        <v>0.7</v>
      </c>
      <c r="S54" t="str">
        <f t="shared" ca="1" si="17"/>
        <v>SI</v>
      </c>
      <c r="T54" t="str">
        <f t="shared" ca="1" si="18"/>
        <v>CDMX</v>
      </c>
      <c r="U54" t="str">
        <f t="shared" ca="1" si="19"/>
        <v>NO</v>
      </c>
      <c r="V54">
        <f t="shared" ca="1" si="20"/>
        <v>76</v>
      </c>
      <c r="W54" t="str">
        <f t="shared" ca="1" si="21"/>
        <v>NO</v>
      </c>
      <c r="X54" t="str">
        <f t="shared" ca="1" si="22"/>
        <v>OTRO</v>
      </c>
      <c r="Y54">
        <f t="shared" ca="1" si="23"/>
        <v>1012978828</v>
      </c>
      <c r="Z54" t="str">
        <f t="shared" ca="1" si="24"/>
        <v>NO</v>
      </c>
      <c r="AA54" t="str">
        <f t="shared" ca="1" si="25"/>
        <v>Caza</v>
      </c>
    </row>
    <row r="55" spans="1:27" x14ac:dyDescent="0.45">
      <c r="A55">
        <f t="shared" ca="1" si="0"/>
        <v>1834</v>
      </c>
      <c r="B55" t="str">
        <f t="shared" ca="1" si="1"/>
        <v>Charles</v>
      </c>
      <c r="C55" t="str">
        <f t="shared" ca="1" si="2"/>
        <v>LORENZO</v>
      </c>
      <c r="D55" t="str">
        <f t="shared" ca="1" si="2"/>
        <v>BENITEZ</v>
      </c>
      <c r="E55" s="9">
        <f t="shared" ca="1" si="3"/>
        <v>34836</v>
      </c>
      <c r="F55" t="str">
        <f t="shared" ca="1" si="4"/>
        <v>H</v>
      </c>
      <c r="G55" t="str">
        <f t="shared" ca="1" si="5"/>
        <v>ChLOBE17051995</v>
      </c>
      <c r="H55" s="4" t="str">
        <f t="shared" ca="1" si="6"/>
        <v>CLORENZO17@outlook.com</v>
      </c>
      <c r="I55" s="4" t="str">
        <f t="shared" ca="1" si="7"/>
        <v>CLORENZO17@itam.com.mx</v>
      </c>
      <c r="J55" s="4" t="str">
        <f t="shared" ca="1" si="8"/>
        <v>Actuaria</v>
      </c>
      <c r="K55">
        <f t="shared" ca="1" si="9"/>
        <v>2013</v>
      </c>
      <c r="L55">
        <f t="shared" ca="1" si="10"/>
        <v>10</v>
      </c>
      <c r="M55">
        <f t="shared" ca="1" si="11"/>
        <v>7.5</v>
      </c>
      <c r="N55">
        <f t="shared" ca="1" si="12"/>
        <v>35</v>
      </c>
      <c r="O55">
        <f t="shared" ca="1" si="13"/>
        <v>27</v>
      </c>
      <c r="P55">
        <f t="shared" ca="1" si="14"/>
        <v>8</v>
      </c>
      <c r="Q55" t="str">
        <f t="shared" ca="1" si="15"/>
        <v>SI</v>
      </c>
      <c r="R55">
        <f t="shared" ca="1" si="16"/>
        <v>0.9</v>
      </c>
      <c r="S55" t="str">
        <f t="shared" ca="1" si="17"/>
        <v>SI</v>
      </c>
      <c r="T55" t="str">
        <f t="shared" ca="1" si="18"/>
        <v>Cancun</v>
      </c>
      <c r="U55" t="str">
        <f t="shared" ca="1" si="19"/>
        <v>SI</v>
      </c>
      <c r="V55">
        <f t="shared" ca="1" si="20"/>
        <v>148</v>
      </c>
      <c r="W55" t="str">
        <f t="shared" ca="1" si="21"/>
        <v>NO</v>
      </c>
      <c r="X55" t="str">
        <f t="shared" ca="1" si="22"/>
        <v>OTRO</v>
      </c>
      <c r="Y55">
        <f t="shared" ca="1" si="23"/>
        <v>1012199112</v>
      </c>
      <c r="Z55" t="str">
        <f t="shared" ca="1" si="24"/>
        <v>SI</v>
      </c>
      <c r="AA55" t="str">
        <f t="shared" ca="1" si="25"/>
        <v>Cocinar</v>
      </c>
    </row>
    <row r="56" spans="1:27" x14ac:dyDescent="0.45">
      <c r="A56">
        <f t="shared" ca="1" si="0"/>
        <v>1199</v>
      </c>
      <c r="B56" t="str">
        <f t="shared" ca="1" si="1"/>
        <v>Bernard</v>
      </c>
      <c r="C56" t="str">
        <f t="shared" ca="1" si="2"/>
        <v>BRAVO</v>
      </c>
      <c r="D56" t="str">
        <f t="shared" ca="1" si="2"/>
        <v>CABRERA</v>
      </c>
      <c r="E56" s="9">
        <f t="shared" ca="1" si="3"/>
        <v>34201</v>
      </c>
      <c r="F56" t="str">
        <f t="shared" ca="1" si="4"/>
        <v>H</v>
      </c>
      <c r="G56" t="str">
        <f t="shared" ca="1" si="5"/>
        <v>BeBRCA20081993</v>
      </c>
      <c r="H56" s="4" t="str">
        <f t="shared" ca="1" si="6"/>
        <v>BBRAVO20@yahoo.mx</v>
      </c>
      <c r="I56" s="4" t="str">
        <f t="shared" ca="1" si="7"/>
        <v>BBRAVO20@itam.com.mx</v>
      </c>
      <c r="J56" s="4" t="str">
        <f t="shared" ca="1" si="8"/>
        <v>Derecho</v>
      </c>
      <c r="K56">
        <f t="shared" ca="1" si="9"/>
        <v>2013</v>
      </c>
      <c r="L56">
        <f t="shared" ca="1" si="10"/>
        <v>10</v>
      </c>
      <c r="M56">
        <f t="shared" ca="1" si="11"/>
        <v>8.6999999999999993</v>
      </c>
      <c r="N56">
        <f t="shared" ca="1" si="12"/>
        <v>43</v>
      </c>
      <c r="O56">
        <f t="shared" ca="1" si="13"/>
        <v>26</v>
      </c>
      <c r="P56">
        <f t="shared" ca="1" si="14"/>
        <v>17</v>
      </c>
      <c r="Q56" t="str">
        <f t="shared" ca="1" si="15"/>
        <v>SI</v>
      </c>
      <c r="R56">
        <f t="shared" ca="1" si="16"/>
        <v>0.9</v>
      </c>
      <c r="S56" t="str">
        <f t="shared" ca="1" si="17"/>
        <v>NO</v>
      </c>
      <c r="T56" t="str">
        <f t="shared" ca="1" si="18"/>
        <v>Puebla</v>
      </c>
      <c r="U56" t="str">
        <f t="shared" ca="1" si="19"/>
        <v>SI</v>
      </c>
      <c r="V56">
        <f t="shared" ca="1" si="20"/>
        <v>24</v>
      </c>
      <c r="W56" t="str">
        <f t="shared" ca="1" si="21"/>
        <v>NO</v>
      </c>
      <c r="X56" t="str">
        <f t="shared" ca="1" si="22"/>
        <v>OTRO</v>
      </c>
      <c r="Y56">
        <f t="shared" ca="1" si="23"/>
        <v>1012686103</v>
      </c>
      <c r="Z56" t="str">
        <f t="shared" ca="1" si="24"/>
        <v>NO</v>
      </c>
      <c r="AA56" t="str">
        <f t="shared" ca="1" si="25"/>
        <v>Fiesta</v>
      </c>
    </row>
    <row r="57" spans="1:27" x14ac:dyDescent="0.45">
      <c r="A57">
        <f t="shared" ca="1" si="0"/>
        <v>1828</v>
      </c>
      <c r="B57" t="str">
        <f t="shared" ca="1" si="1"/>
        <v>Willian</v>
      </c>
      <c r="C57" t="str">
        <f t="shared" ca="1" si="2"/>
        <v>ROMAN</v>
      </c>
      <c r="D57" t="str">
        <f t="shared" ca="1" si="2"/>
        <v>CABALLERO</v>
      </c>
      <c r="E57" s="9">
        <f t="shared" ca="1" si="3"/>
        <v>34182</v>
      </c>
      <c r="F57" t="str">
        <f t="shared" ca="1" si="4"/>
        <v>H</v>
      </c>
      <c r="G57" t="str">
        <f t="shared" ca="1" si="5"/>
        <v>WiROCA01081993</v>
      </c>
      <c r="H57" s="4" t="str">
        <f t="shared" ca="1" si="6"/>
        <v>WROMAN1@yahoo.mx</v>
      </c>
      <c r="I57" s="4" t="str">
        <f t="shared" ca="1" si="7"/>
        <v>WROMAN1@itam.com.mx</v>
      </c>
      <c r="J57" s="4" t="str">
        <f t="shared" ca="1" si="8"/>
        <v>Economia</v>
      </c>
      <c r="K57">
        <f t="shared" ca="1" si="9"/>
        <v>2011</v>
      </c>
      <c r="L57">
        <f t="shared" ca="1" si="10"/>
        <v>14</v>
      </c>
      <c r="M57">
        <f t="shared" ca="1" si="11"/>
        <v>7.4</v>
      </c>
      <c r="N57">
        <f t="shared" ca="1" si="12"/>
        <v>48</v>
      </c>
      <c r="O57">
        <f t="shared" ca="1" si="13"/>
        <v>48</v>
      </c>
      <c r="P57">
        <f t="shared" ca="1" si="14"/>
        <v>0</v>
      </c>
      <c r="Q57" t="str">
        <f t="shared" ca="1" si="15"/>
        <v>SI</v>
      </c>
      <c r="R57">
        <f t="shared" ca="1" si="16"/>
        <v>0.2</v>
      </c>
      <c r="S57" t="str">
        <f t="shared" ca="1" si="17"/>
        <v>NO</v>
      </c>
      <c r="T57" t="str">
        <f t="shared" ca="1" si="18"/>
        <v>Guadalajara</v>
      </c>
      <c r="U57" t="str">
        <f t="shared" ca="1" si="19"/>
        <v>SI</v>
      </c>
      <c r="V57">
        <f t="shared" ca="1" si="20"/>
        <v>167</v>
      </c>
      <c r="W57" t="str">
        <f t="shared" ca="1" si="21"/>
        <v>SI</v>
      </c>
      <c r="X57" t="str">
        <f t="shared" ca="1" si="22"/>
        <v>OTRO</v>
      </c>
      <c r="Y57">
        <f t="shared" ca="1" si="23"/>
        <v>1012652874</v>
      </c>
      <c r="Z57" t="str">
        <f t="shared" ca="1" si="24"/>
        <v>SI</v>
      </c>
      <c r="AA57" t="str">
        <f t="shared" ca="1" si="25"/>
        <v>Compras</v>
      </c>
    </row>
    <row r="58" spans="1:27" x14ac:dyDescent="0.45">
      <c r="A58">
        <f t="shared" ca="1" si="0"/>
        <v>1691</v>
      </c>
      <c r="B58" t="str">
        <f t="shared" ca="1" si="1"/>
        <v>Christine</v>
      </c>
      <c r="C58" t="str">
        <f t="shared" ca="1" si="2"/>
        <v>AGUILAR</v>
      </c>
      <c r="D58" t="str">
        <f t="shared" ca="1" si="2"/>
        <v>DURAN</v>
      </c>
      <c r="E58" s="9">
        <f t="shared" ca="1" si="3"/>
        <v>34451</v>
      </c>
      <c r="F58" t="str">
        <f t="shared" ca="1" si="4"/>
        <v>M</v>
      </c>
      <c r="G58" t="str">
        <f t="shared" ca="1" si="5"/>
        <v>ChAGDU27041994</v>
      </c>
      <c r="H58" s="4" t="str">
        <f t="shared" ca="1" si="6"/>
        <v>CAGUILAR27@hotmail.com</v>
      </c>
      <c r="I58" s="4" t="str">
        <f t="shared" ca="1" si="7"/>
        <v>CAGUILAR27@itam.com.mx</v>
      </c>
      <c r="J58" s="4" t="str">
        <f t="shared" ca="1" si="8"/>
        <v>Derecho</v>
      </c>
      <c r="K58">
        <f t="shared" ca="1" si="9"/>
        <v>2012</v>
      </c>
      <c r="L58">
        <f t="shared" ca="1" si="10"/>
        <v>12</v>
      </c>
      <c r="M58">
        <f t="shared" ca="1" si="11"/>
        <v>8.6999999999999993</v>
      </c>
      <c r="N58">
        <f t="shared" ca="1" si="12"/>
        <v>48</v>
      </c>
      <c r="O58">
        <f t="shared" ca="1" si="13"/>
        <v>32</v>
      </c>
      <c r="P58">
        <f t="shared" ca="1" si="14"/>
        <v>16</v>
      </c>
      <c r="Q58" t="str">
        <f t="shared" ca="1" si="15"/>
        <v>SI</v>
      </c>
      <c r="R58">
        <f t="shared" ca="1" si="16"/>
        <v>0.5</v>
      </c>
      <c r="S58" t="str">
        <f t="shared" ca="1" si="17"/>
        <v>NO</v>
      </c>
      <c r="T58" t="str">
        <f t="shared" ca="1" si="18"/>
        <v>Cancun</v>
      </c>
      <c r="U58" t="str">
        <f t="shared" ca="1" si="19"/>
        <v>SI</v>
      </c>
      <c r="V58">
        <f t="shared" ca="1" si="20"/>
        <v>86</v>
      </c>
      <c r="W58" t="str">
        <f t="shared" ca="1" si="21"/>
        <v>NO</v>
      </c>
      <c r="X58" t="str">
        <f t="shared" ca="1" si="22"/>
        <v>OTRO</v>
      </c>
      <c r="Y58">
        <f t="shared" ca="1" si="23"/>
        <v>1012898485</v>
      </c>
      <c r="Z58" t="str">
        <f t="shared" ca="1" si="24"/>
        <v>SI</v>
      </c>
      <c r="AA58" t="str">
        <f t="shared" ca="1" si="25"/>
        <v>Nadar</v>
      </c>
    </row>
    <row r="59" spans="1:27" x14ac:dyDescent="0.45">
      <c r="A59">
        <f t="shared" ca="1" si="0"/>
        <v>1831</v>
      </c>
      <c r="B59" t="str">
        <f t="shared" ca="1" si="1"/>
        <v>Barbara</v>
      </c>
      <c r="C59" t="str">
        <f t="shared" ca="1" si="2"/>
        <v>ESTEBAN</v>
      </c>
      <c r="D59" t="str">
        <f t="shared" ca="1" si="2"/>
        <v>VARGAS</v>
      </c>
      <c r="E59" s="9">
        <f t="shared" ca="1" si="3"/>
        <v>34177</v>
      </c>
      <c r="F59" t="str">
        <f t="shared" ca="1" si="4"/>
        <v>M</v>
      </c>
      <c r="G59" t="str">
        <f t="shared" ca="1" si="5"/>
        <v>BaESVA27071993</v>
      </c>
      <c r="H59" s="4" t="str">
        <f t="shared" ca="1" si="6"/>
        <v>BESTEBAN27@yahoo.com</v>
      </c>
      <c r="I59" s="4" t="str">
        <f t="shared" ca="1" si="7"/>
        <v>BESTEBAN27@itam.com.mx</v>
      </c>
      <c r="J59" s="4" t="str">
        <f t="shared" ca="1" si="8"/>
        <v>Administracion</v>
      </c>
      <c r="K59">
        <f t="shared" ca="1" si="9"/>
        <v>2013</v>
      </c>
      <c r="L59">
        <f t="shared" ca="1" si="10"/>
        <v>10</v>
      </c>
      <c r="M59">
        <f t="shared" ca="1" si="11"/>
        <v>8.9</v>
      </c>
      <c r="N59">
        <f t="shared" ca="1" si="12"/>
        <v>38</v>
      </c>
      <c r="O59">
        <f t="shared" ca="1" si="13"/>
        <v>25</v>
      </c>
      <c r="P59">
        <f t="shared" ca="1" si="14"/>
        <v>13</v>
      </c>
      <c r="Q59" t="str">
        <f t="shared" ca="1" si="15"/>
        <v>SI</v>
      </c>
      <c r="R59">
        <f t="shared" ca="1" si="16"/>
        <v>0.6</v>
      </c>
      <c r="S59" t="str">
        <f t="shared" ca="1" si="17"/>
        <v>SI</v>
      </c>
      <c r="T59" t="str">
        <f t="shared" ca="1" si="18"/>
        <v>Monterrey</v>
      </c>
      <c r="U59" t="str">
        <f t="shared" ca="1" si="19"/>
        <v>SI</v>
      </c>
      <c r="V59">
        <f t="shared" ca="1" si="20"/>
        <v>112</v>
      </c>
      <c r="W59" t="str">
        <f t="shared" ca="1" si="21"/>
        <v>SI</v>
      </c>
      <c r="X59" t="str">
        <f t="shared" ca="1" si="22"/>
        <v>OTRO</v>
      </c>
      <c r="Y59">
        <f t="shared" ca="1" si="23"/>
        <v>1012029052</v>
      </c>
      <c r="Z59" t="str">
        <f t="shared" ca="1" si="24"/>
        <v>NO</v>
      </c>
      <c r="AA59" t="str">
        <f t="shared" ca="1" si="25"/>
        <v>Compras</v>
      </c>
    </row>
    <row r="60" spans="1:27" x14ac:dyDescent="0.45">
      <c r="A60">
        <f t="shared" ca="1" si="0"/>
        <v>1366</v>
      </c>
      <c r="B60" t="str">
        <f t="shared" ca="1" si="1"/>
        <v>Linda</v>
      </c>
      <c r="C60" t="str">
        <f t="shared" ca="1" si="2"/>
        <v>FLORES</v>
      </c>
      <c r="D60" t="str">
        <f t="shared" ca="1" si="2"/>
        <v>CRESPO</v>
      </c>
      <c r="E60" s="9">
        <f t="shared" ca="1" si="3"/>
        <v>34139</v>
      </c>
      <c r="F60" t="str">
        <f t="shared" ca="1" si="4"/>
        <v>M</v>
      </c>
      <c r="G60" t="str">
        <f t="shared" ca="1" si="5"/>
        <v>LiFLCR19061993</v>
      </c>
      <c r="H60" s="4" t="str">
        <f t="shared" ca="1" si="6"/>
        <v>LFLORES19@live.mx</v>
      </c>
      <c r="I60" s="4" t="str">
        <f t="shared" ca="1" si="7"/>
        <v>LFLORES19@itam.com.mx</v>
      </c>
      <c r="J60" s="4" t="str">
        <f t="shared" ca="1" si="8"/>
        <v>Contabilidad</v>
      </c>
      <c r="K60">
        <f t="shared" ca="1" si="9"/>
        <v>2012</v>
      </c>
      <c r="L60">
        <f t="shared" ca="1" si="10"/>
        <v>12</v>
      </c>
      <c r="M60">
        <f t="shared" ca="1" si="11"/>
        <v>9.1999999999999993</v>
      </c>
      <c r="N60">
        <f t="shared" ca="1" si="12"/>
        <v>48</v>
      </c>
      <c r="O60">
        <f t="shared" ca="1" si="13"/>
        <v>46</v>
      </c>
      <c r="P60">
        <f t="shared" ca="1" si="14"/>
        <v>2</v>
      </c>
      <c r="Q60" t="str">
        <f t="shared" ca="1" si="15"/>
        <v>SI</v>
      </c>
      <c r="R60">
        <f t="shared" ca="1" si="16"/>
        <v>0.5</v>
      </c>
      <c r="S60" t="str">
        <f t="shared" ca="1" si="17"/>
        <v>NO</v>
      </c>
      <c r="T60" t="str">
        <f t="shared" ca="1" si="18"/>
        <v>Monterrey</v>
      </c>
      <c r="U60" t="str">
        <f t="shared" ca="1" si="19"/>
        <v>SI</v>
      </c>
      <c r="V60">
        <f t="shared" ca="1" si="20"/>
        <v>35</v>
      </c>
      <c r="W60" t="str">
        <f t="shared" ca="1" si="21"/>
        <v>NO</v>
      </c>
      <c r="X60" t="str">
        <f t="shared" ca="1" si="22"/>
        <v>ITAM</v>
      </c>
      <c r="Y60">
        <f t="shared" ca="1" si="23"/>
        <v>1012384517</v>
      </c>
      <c r="Z60" t="str">
        <f t="shared" ca="1" si="24"/>
        <v>NO</v>
      </c>
      <c r="AA60" t="str">
        <f t="shared" ca="1" si="25"/>
        <v>Futbol</v>
      </c>
    </row>
    <row r="61" spans="1:27" x14ac:dyDescent="0.45">
      <c r="A61">
        <f t="shared" ca="1" si="0"/>
        <v>1434</v>
      </c>
      <c r="B61" t="str">
        <f t="shared" ca="1" si="1"/>
        <v>Angela</v>
      </c>
      <c r="C61" t="str">
        <f t="shared" ca="1" si="2"/>
        <v>SANTIAGO</v>
      </c>
      <c r="D61" t="str">
        <f t="shared" ca="1" si="2"/>
        <v>FUENTES</v>
      </c>
      <c r="E61" s="9">
        <f t="shared" ca="1" si="3"/>
        <v>35017</v>
      </c>
      <c r="F61" t="str">
        <f t="shared" ca="1" si="4"/>
        <v>M</v>
      </c>
      <c r="G61" t="str">
        <f t="shared" ca="1" si="5"/>
        <v>AnSAFU14111995</v>
      </c>
      <c r="H61" s="4" t="str">
        <f t="shared" ca="1" si="6"/>
        <v>ASANTIAGO14@live.mx</v>
      </c>
      <c r="I61" s="4" t="str">
        <f t="shared" ca="1" si="7"/>
        <v>ASANTIAGO14@itam.com.mx</v>
      </c>
      <c r="J61" s="4" t="str">
        <f t="shared" ca="1" si="8"/>
        <v>Actuaria</v>
      </c>
      <c r="K61">
        <f t="shared" ca="1" si="9"/>
        <v>2011</v>
      </c>
      <c r="L61">
        <f t="shared" ca="1" si="10"/>
        <v>14</v>
      </c>
      <c r="M61">
        <f t="shared" ca="1" si="11"/>
        <v>7.2</v>
      </c>
      <c r="N61">
        <f t="shared" ca="1" si="12"/>
        <v>48</v>
      </c>
      <c r="O61">
        <f t="shared" ca="1" si="13"/>
        <v>30</v>
      </c>
      <c r="P61">
        <f t="shared" ca="1" si="14"/>
        <v>18</v>
      </c>
      <c r="Q61" t="str">
        <f t="shared" ca="1" si="15"/>
        <v>SI</v>
      </c>
      <c r="R61">
        <f t="shared" ca="1" si="16"/>
        <v>0.8</v>
      </c>
      <c r="S61" t="str">
        <f t="shared" ca="1" si="17"/>
        <v>NO</v>
      </c>
      <c r="T61" t="str">
        <f t="shared" ca="1" si="18"/>
        <v>Puebla</v>
      </c>
      <c r="U61" t="str">
        <f t="shared" ca="1" si="19"/>
        <v>SI</v>
      </c>
      <c r="V61">
        <f t="shared" ca="1" si="20"/>
        <v>85</v>
      </c>
      <c r="W61" t="str">
        <f t="shared" ca="1" si="21"/>
        <v>SI</v>
      </c>
      <c r="X61" t="str">
        <f t="shared" ca="1" si="22"/>
        <v>OTRO</v>
      </c>
      <c r="Y61">
        <f t="shared" ca="1" si="23"/>
        <v>1012110982</v>
      </c>
      <c r="Z61" t="str">
        <f t="shared" ca="1" si="24"/>
        <v>NO</v>
      </c>
      <c r="AA61" t="str">
        <f t="shared" ca="1" si="25"/>
        <v>Viajes</v>
      </c>
    </row>
    <row r="62" spans="1:27" x14ac:dyDescent="0.45">
      <c r="A62">
        <f t="shared" ca="1" si="0"/>
        <v>1557</v>
      </c>
      <c r="B62" t="str">
        <f t="shared" ca="1" si="1"/>
        <v>Linda</v>
      </c>
      <c r="C62" t="str">
        <f t="shared" ca="1" si="2"/>
        <v>VELASCO</v>
      </c>
      <c r="D62" t="str">
        <f t="shared" ca="1" si="2"/>
        <v>PASCUAL</v>
      </c>
      <c r="E62" s="9">
        <f t="shared" ca="1" si="3"/>
        <v>34050</v>
      </c>
      <c r="F62" t="str">
        <f t="shared" ca="1" si="4"/>
        <v>M</v>
      </c>
      <c r="G62" t="str">
        <f t="shared" ca="1" si="5"/>
        <v>LiVEPA22031993</v>
      </c>
      <c r="H62" s="4" t="str">
        <f t="shared" ca="1" si="6"/>
        <v>LVELASCO22@outlook.com</v>
      </c>
      <c r="I62" s="4" t="str">
        <f t="shared" ca="1" si="7"/>
        <v>LVELASCO22@itam.com.mx</v>
      </c>
      <c r="J62" s="4" t="str">
        <f t="shared" ca="1" si="8"/>
        <v>Derecho</v>
      </c>
      <c r="K62">
        <f t="shared" ca="1" si="9"/>
        <v>2013</v>
      </c>
      <c r="L62">
        <f t="shared" ca="1" si="10"/>
        <v>10</v>
      </c>
      <c r="M62">
        <f t="shared" ca="1" si="11"/>
        <v>6</v>
      </c>
      <c r="N62">
        <f t="shared" ca="1" si="12"/>
        <v>44</v>
      </c>
      <c r="O62">
        <f t="shared" ca="1" si="13"/>
        <v>26</v>
      </c>
      <c r="P62">
        <f t="shared" ca="1" si="14"/>
        <v>18</v>
      </c>
      <c r="Q62" t="str">
        <f t="shared" ca="1" si="15"/>
        <v>SI</v>
      </c>
      <c r="R62">
        <f t="shared" ca="1" si="16"/>
        <v>0.1</v>
      </c>
      <c r="S62" t="str">
        <f t="shared" ca="1" si="17"/>
        <v>NO</v>
      </c>
      <c r="T62" t="str">
        <f t="shared" ca="1" si="18"/>
        <v>Toluca</v>
      </c>
      <c r="U62" t="str">
        <f t="shared" ca="1" si="19"/>
        <v>SI</v>
      </c>
      <c r="V62">
        <f t="shared" ca="1" si="20"/>
        <v>7</v>
      </c>
      <c r="W62" t="str">
        <f t="shared" ca="1" si="21"/>
        <v>NO</v>
      </c>
      <c r="X62" t="str">
        <f t="shared" ca="1" si="22"/>
        <v>OTRO</v>
      </c>
      <c r="Y62">
        <f t="shared" ca="1" si="23"/>
        <v>1012704642</v>
      </c>
      <c r="Z62" t="str">
        <f t="shared" ca="1" si="24"/>
        <v>NO</v>
      </c>
      <c r="AA62" t="str">
        <f t="shared" ca="1" si="25"/>
        <v>Caza</v>
      </c>
    </row>
    <row r="63" spans="1:27" x14ac:dyDescent="0.45">
      <c r="A63">
        <f t="shared" ca="1" si="0"/>
        <v>1824</v>
      </c>
      <c r="B63" t="str">
        <f t="shared" ca="1" si="1"/>
        <v>Alice</v>
      </c>
      <c r="C63" t="str">
        <f t="shared" ca="1" si="2"/>
        <v>AGUILAR</v>
      </c>
      <c r="D63" t="str">
        <f t="shared" ca="1" si="2"/>
        <v>MONTERO</v>
      </c>
      <c r="E63" s="9">
        <f t="shared" ca="1" si="3"/>
        <v>34054</v>
      </c>
      <c r="F63" t="str">
        <f t="shared" ca="1" si="4"/>
        <v>M</v>
      </c>
      <c r="G63" t="str">
        <f t="shared" ca="1" si="5"/>
        <v>AlAGMO26031993</v>
      </c>
      <c r="H63" s="4" t="str">
        <f t="shared" ca="1" si="6"/>
        <v>AAGUILAR26@hotmail.com</v>
      </c>
      <c r="I63" s="4" t="str">
        <f t="shared" ca="1" si="7"/>
        <v>AAGUILAR26@itam.com.mx</v>
      </c>
      <c r="J63" s="4" t="str">
        <f t="shared" ca="1" si="8"/>
        <v>Economia y Derecho</v>
      </c>
      <c r="K63">
        <f t="shared" ca="1" si="9"/>
        <v>2013</v>
      </c>
      <c r="L63">
        <f t="shared" ca="1" si="10"/>
        <v>10</v>
      </c>
      <c r="M63">
        <f t="shared" ca="1" si="11"/>
        <v>9.3000000000000007</v>
      </c>
      <c r="N63">
        <f t="shared" ca="1" si="12"/>
        <v>46</v>
      </c>
      <c r="O63">
        <f t="shared" ca="1" si="13"/>
        <v>42</v>
      </c>
      <c r="P63">
        <f t="shared" ca="1" si="14"/>
        <v>4</v>
      </c>
      <c r="Q63" t="str">
        <f t="shared" ca="1" si="15"/>
        <v>SI</v>
      </c>
      <c r="R63">
        <f t="shared" ca="1" si="16"/>
        <v>0.1</v>
      </c>
      <c r="S63" t="str">
        <f t="shared" ca="1" si="17"/>
        <v>SI</v>
      </c>
      <c r="T63" t="str">
        <f t="shared" ca="1" si="18"/>
        <v>CDMX</v>
      </c>
      <c r="U63" t="str">
        <f t="shared" ca="1" si="19"/>
        <v>NO</v>
      </c>
      <c r="V63">
        <f t="shared" ca="1" si="20"/>
        <v>15</v>
      </c>
      <c r="W63" t="str">
        <f t="shared" ca="1" si="21"/>
        <v>NO</v>
      </c>
      <c r="X63" t="str">
        <f t="shared" ca="1" si="22"/>
        <v>ITAM</v>
      </c>
      <c r="Y63">
        <f t="shared" ca="1" si="23"/>
        <v>1012675536</v>
      </c>
      <c r="Z63" t="str">
        <f t="shared" ca="1" si="24"/>
        <v>SI</v>
      </c>
      <c r="AA63" t="str">
        <f t="shared" ca="1" si="25"/>
        <v>Leer</v>
      </c>
    </row>
    <row r="64" spans="1:27" x14ac:dyDescent="0.45">
      <c r="A64">
        <f t="shared" ca="1" si="0"/>
        <v>1794</v>
      </c>
      <c r="B64" t="str">
        <f t="shared" ca="1" si="1"/>
        <v>Barbara</v>
      </c>
      <c r="C64" t="str">
        <f t="shared" ca="1" si="2"/>
        <v>PARRA</v>
      </c>
      <c r="D64" t="str">
        <f t="shared" ca="1" si="2"/>
        <v>MOYA</v>
      </c>
      <c r="E64" s="9">
        <f t="shared" ca="1" si="3"/>
        <v>34780</v>
      </c>
      <c r="F64" t="str">
        <f t="shared" ca="1" si="4"/>
        <v>M</v>
      </c>
      <c r="G64" t="str">
        <f t="shared" ca="1" si="5"/>
        <v>BaPAMO22031995</v>
      </c>
      <c r="H64" s="4" t="str">
        <f t="shared" ca="1" si="6"/>
        <v>BPARRA22@hotmail.com</v>
      </c>
      <c r="I64" s="4" t="str">
        <f t="shared" ca="1" si="7"/>
        <v>BPARRA22@itam.com.mx</v>
      </c>
      <c r="J64" s="4" t="str">
        <f t="shared" ca="1" si="8"/>
        <v>Contabilidad</v>
      </c>
      <c r="K64">
        <f t="shared" ca="1" si="9"/>
        <v>2013</v>
      </c>
      <c r="L64">
        <f t="shared" ca="1" si="10"/>
        <v>10</v>
      </c>
      <c r="M64">
        <f t="shared" ca="1" si="11"/>
        <v>7.8</v>
      </c>
      <c r="N64">
        <f t="shared" ca="1" si="12"/>
        <v>41</v>
      </c>
      <c r="O64">
        <f t="shared" ca="1" si="13"/>
        <v>36</v>
      </c>
      <c r="P64">
        <f t="shared" ca="1" si="14"/>
        <v>5</v>
      </c>
      <c r="Q64" t="str">
        <f t="shared" ca="1" si="15"/>
        <v>SI</v>
      </c>
      <c r="R64">
        <f t="shared" ca="1" si="16"/>
        <v>0.9</v>
      </c>
      <c r="S64" t="str">
        <f t="shared" ca="1" si="17"/>
        <v>NO</v>
      </c>
      <c r="T64" t="str">
        <f t="shared" ca="1" si="18"/>
        <v>Monterrey</v>
      </c>
      <c r="U64" t="str">
        <f t="shared" ca="1" si="19"/>
        <v>SI</v>
      </c>
      <c r="V64">
        <f t="shared" ca="1" si="20"/>
        <v>101</v>
      </c>
      <c r="W64" t="str">
        <f t="shared" ca="1" si="21"/>
        <v>NO</v>
      </c>
      <c r="X64" t="str">
        <f t="shared" ca="1" si="22"/>
        <v>ITAM</v>
      </c>
      <c r="Y64">
        <f t="shared" ca="1" si="23"/>
        <v>1012064151</v>
      </c>
      <c r="Z64" t="str">
        <f t="shared" ca="1" si="24"/>
        <v>NO</v>
      </c>
      <c r="AA64" t="str">
        <f t="shared" ca="1" si="25"/>
        <v>Futbol</v>
      </c>
    </row>
    <row r="65" spans="1:27" x14ac:dyDescent="0.45">
      <c r="A65">
        <f t="shared" ca="1" si="0"/>
        <v>1404</v>
      </c>
      <c r="B65" t="str">
        <f t="shared" ca="1" si="1"/>
        <v>Angela</v>
      </c>
      <c r="C65" t="str">
        <f t="shared" ca="1" si="2"/>
        <v>NIETO</v>
      </c>
      <c r="D65" t="str">
        <f t="shared" ca="1" si="2"/>
        <v>FLORES</v>
      </c>
      <c r="E65" s="9">
        <f t="shared" ca="1" si="3"/>
        <v>35005</v>
      </c>
      <c r="F65" t="str">
        <f t="shared" ca="1" si="4"/>
        <v>M</v>
      </c>
      <c r="G65" t="str">
        <f t="shared" ca="1" si="5"/>
        <v>AnNIFL02111995</v>
      </c>
      <c r="H65" s="4" t="str">
        <f t="shared" ca="1" si="6"/>
        <v>ANIETO2@yahoo.mx</v>
      </c>
      <c r="I65" s="4" t="str">
        <f t="shared" ca="1" si="7"/>
        <v>ANIETO2@itam.com.mx</v>
      </c>
      <c r="J65" s="4" t="str">
        <f t="shared" ca="1" si="8"/>
        <v>Administracion</v>
      </c>
      <c r="K65">
        <f t="shared" ca="1" si="9"/>
        <v>2013</v>
      </c>
      <c r="L65">
        <f t="shared" ca="1" si="10"/>
        <v>10</v>
      </c>
      <c r="M65">
        <f t="shared" ca="1" si="11"/>
        <v>6</v>
      </c>
      <c r="N65">
        <f t="shared" ca="1" si="12"/>
        <v>37</v>
      </c>
      <c r="O65">
        <f t="shared" ca="1" si="13"/>
        <v>36</v>
      </c>
      <c r="P65">
        <f t="shared" ca="1" si="14"/>
        <v>1</v>
      </c>
      <c r="Q65" t="str">
        <f t="shared" ca="1" si="15"/>
        <v>SI</v>
      </c>
      <c r="R65">
        <f t="shared" ca="1" si="16"/>
        <v>0.1</v>
      </c>
      <c r="S65" t="str">
        <f t="shared" ca="1" si="17"/>
        <v>SI</v>
      </c>
      <c r="T65" t="str">
        <f t="shared" ca="1" si="18"/>
        <v>Merida</v>
      </c>
      <c r="U65" t="str">
        <f t="shared" ca="1" si="19"/>
        <v>SI</v>
      </c>
      <c r="V65">
        <f t="shared" ca="1" si="20"/>
        <v>168</v>
      </c>
      <c r="W65" t="str">
        <f t="shared" ca="1" si="21"/>
        <v>NO</v>
      </c>
      <c r="X65" t="str">
        <f t="shared" ca="1" si="22"/>
        <v>OTRO</v>
      </c>
      <c r="Y65">
        <f t="shared" ca="1" si="23"/>
        <v>1012654369</v>
      </c>
      <c r="Z65" t="str">
        <f t="shared" ca="1" si="24"/>
        <v>NO</v>
      </c>
      <c r="AA65" t="str">
        <f t="shared" ca="1" si="25"/>
        <v>Comer</v>
      </c>
    </row>
    <row r="66" spans="1:27" x14ac:dyDescent="0.45">
      <c r="A66">
        <f t="shared" ca="1" si="0"/>
        <v>1360</v>
      </c>
      <c r="B66" t="str">
        <f t="shared" ca="1" si="1"/>
        <v>Angela</v>
      </c>
      <c r="C66" t="str">
        <f t="shared" ca="1" si="2"/>
        <v>AGUILAR</v>
      </c>
      <c r="D66" t="str">
        <f t="shared" ca="1" si="2"/>
        <v>FUENTES</v>
      </c>
      <c r="E66" s="9">
        <f t="shared" ca="1" si="3"/>
        <v>34558</v>
      </c>
      <c r="F66" t="str">
        <f t="shared" ca="1" si="4"/>
        <v>M</v>
      </c>
      <c r="G66" t="str">
        <f t="shared" ca="1" si="5"/>
        <v>AnAGFU12081994</v>
      </c>
      <c r="H66" s="4" t="str">
        <f t="shared" ca="1" si="6"/>
        <v>AAGUILAR12@live.mx</v>
      </c>
      <c r="I66" s="4" t="str">
        <f t="shared" ca="1" si="7"/>
        <v>AAGUILAR12@itam.com.mx</v>
      </c>
      <c r="J66" s="4" t="str">
        <f t="shared" ca="1" si="8"/>
        <v>Mecatronica</v>
      </c>
      <c r="K66">
        <f t="shared" ca="1" si="9"/>
        <v>2013</v>
      </c>
      <c r="L66">
        <f t="shared" ca="1" si="10"/>
        <v>10</v>
      </c>
      <c r="M66">
        <f t="shared" ca="1" si="11"/>
        <v>8.3000000000000007</v>
      </c>
      <c r="N66">
        <f t="shared" ca="1" si="12"/>
        <v>43</v>
      </c>
      <c r="O66">
        <f t="shared" ca="1" si="13"/>
        <v>35</v>
      </c>
      <c r="P66">
        <f t="shared" ca="1" si="14"/>
        <v>8</v>
      </c>
      <c r="Q66" t="str">
        <f t="shared" ca="1" si="15"/>
        <v>SI</v>
      </c>
      <c r="R66">
        <f t="shared" ca="1" si="16"/>
        <v>0.2</v>
      </c>
      <c r="S66" t="str">
        <f t="shared" ca="1" si="17"/>
        <v>SI</v>
      </c>
      <c r="T66" t="str">
        <f t="shared" ca="1" si="18"/>
        <v>Guadalajara</v>
      </c>
      <c r="U66" t="str">
        <f t="shared" ca="1" si="19"/>
        <v>SI</v>
      </c>
      <c r="V66">
        <f t="shared" ca="1" si="20"/>
        <v>24</v>
      </c>
      <c r="W66" t="str">
        <f t="shared" ca="1" si="21"/>
        <v>SI</v>
      </c>
      <c r="X66" t="str">
        <f t="shared" ca="1" si="22"/>
        <v>OTRO</v>
      </c>
      <c r="Y66">
        <f t="shared" ca="1" si="23"/>
        <v>1012823954</v>
      </c>
      <c r="Z66" t="str">
        <f t="shared" ca="1" si="24"/>
        <v>SI</v>
      </c>
      <c r="AA66" t="str">
        <f t="shared" ca="1" si="25"/>
        <v>Leer</v>
      </c>
    </row>
    <row r="67" spans="1:27" x14ac:dyDescent="0.45">
      <c r="A67">
        <f t="shared" ca="1" si="0"/>
        <v>1816</v>
      </c>
      <c r="B67" t="str">
        <f t="shared" ca="1" si="1"/>
        <v>Elizabeth</v>
      </c>
      <c r="C67" t="str">
        <f t="shared" ca="1" si="2"/>
        <v>FUENTES</v>
      </c>
      <c r="D67" t="str">
        <f t="shared" ca="1" si="2"/>
        <v>VEGA</v>
      </c>
      <c r="E67" s="9">
        <f t="shared" ca="1" si="3"/>
        <v>34988</v>
      </c>
      <c r="F67" t="str">
        <f t="shared" ca="1" si="4"/>
        <v>M</v>
      </c>
      <c r="G67" t="str">
        <f t="shared" ca="1" si="5"/>
        <v>ElFUVE16101995</v>
      </c>
      <c r="H67" s="4" t="str">
        <f t="shared" ca="1" si="6"/>
        <v>EFUENTES16@yahoo.com</v>
      </c>
      <c r="I67" s="4" t="str">
        <f t="shared" ca="1" si="7"/>
        <v>EFUENTES16@itam.com.mx</v>
      </c>
      <c r="J67" s="4" t="str">
        <f t="shared" ca="1" si="8"/>
        <v>Matematicas y Computacion</v>
      </c>
      <c r="K67">
        <f t="shared" ca="1" si="9"/>
        <v>2011</v>
      </c>
      <c r="L67">
        <f t="shared" ca="1" si="10"/>
        <v>14</v>
      </c>
      <c r="M67">
        <f t="shared" ca="1" si="11"/>
        <v>8</v>
      </c>
      <c r="N67">
        <f t="shared" ca="1" si="12"/>
        <v>48</v>
      </c>
      <c r="O67">
        <f t="shared" ca="1" si="13"/>
        <v>39</v>
      </c>
      <c r="P67">
        <f t="shared" ca="1" si="14"/>
        <v>9</v>
      </c>
      <c r="Q67" t="str">
        <f t="shared" ca="1" si="15"/>
        <v>SI</v>
      </c>
      <c r="R67">
        <f t="shared" ca="1" si="16"/>
        <v>0.1</v>
      </c>
      <c r="S67" t="str">
        <f t="shared" ca="1" si="17"/>
        <v>NO</v>
      </c>
      <c r="T67" t="str">
        <f t="shared" ca="1" si="18"/>
        <v>Acapulco</v>
      </c>
      <c r="U67" t="str">
        <f t="shared" ca="1" si="19"/>
        <v>SI</v>
      </c>
      <c r="V67">
        <f t="shared" ca="1" si="20"/>
        <v>116</v>
      </c>
      <c r="W67" t="str">
        <f t="shared" ca="1" si="21"/>
        <v>SI</v>
      </c>
      <c r="X67" t="str">
        <f t="shared" ca="1" si="22"/>
        <v>OTRO</v>
      </c>
      <c r="Y67">
        <f t="shared" ca="1" si="23"/>
        <v>1012554245</v>
      </c>
      <c r="Z67" t="str">
        <f t="shared" ca="1" si="24"/>
        <v>NO</v>
      </c>
      <c r="AA67" t="str">
        <f t="shared" ca="1" si="25"/>
        <v>Compras</v>
      </c>
    </row>
    <row r="68" spans="1:27" x14ac:dyDescent="0.45">
      <c r="A68">
        <f t="shared" ca="1" si="0"/>
        <v>1336</v>
      </c>
      <c r="B68" t="str">
        <f t="shared" ca="1" si="1"/>
        <v>John</v>
      </c>
      <c r="C68" t="str">
        <f t="shared" ca="1" si="2"/>
        <v>IBAÑEZ</v>
      </c>
      <c r="D68" t="str">
        <f t="shared" ca="1" si="2"/>
        <v>BRAVO</v>
      </c>
      <c r="E68" s="9">
        <f t="shared" ca="1" si="3"/>
        <v>33973</v>
      </c>
      <c r="F68" t="str">
        <f t="shared" ca="1" si="4"/>
        <v>H</v>
      </c>
      <c r="G68" t="str">
        <f t="shared" ca="1" si="5"/>
        <v>JoIBBR04011993</v>
      </c>
      <c r="H68" s="4" t="str">
        <f t="shared" ca="1" si="6"/>
        <v>JIBAÑEZ4@yahoo.mx</v>
      </c>
      <c r="I68" s="4" t="str">
        <f t="shared" ca="1" si="7"/>
        <v>JIBAÑEZ4@itam.com.mx</v>
      </c>
      <c r="J68" s="4" t="str">
        <f t="shared" ca="1" si="8"/>
        <v>Actuaria y Matematicas Aplicadas</v>
      </c>
      <c r="K68">
        <f t="shared" ca="1" si="9"/>
        <v>2013</v>
      </c>
      <c r="L68">
        <f t="shared" ca="1" si="10"/>
        <v>10</v>
      </c>
      <c r="M68">
        <f t="shared" ca="1" si="11"/>
        <v>9.9</v>
      </c>
      <c r="N68">
        <f t="shared" ca="1" si="12"/>
        <v>45</v>
      </c>
      <c r="O68">
        <f t="shared" ca="1" si="13"/>
        <v>35</v>
      </c>
      <c r="P68">
        <f t="shared" ca="1" si="14"/>
        <v>10</v>
      </c>
      <c r="Q68" t="str">
        <f t="shared" ca="1" si="15"/>
        <v>SI</v>
      </c>
      <c r="R68">
        <f t="shared" ca="1" si="16"/>
        <v>0.9</v>
      </c>
      <c r="S68" t="str">
        <f t="shared" ca="1" si="17"/>
        <v>NO</v>
      </c>
      <c r="T68" t="str">
        <f t="shared" ca="1" si="18"/>
        <v>Acapulco</v>
      </c>
      <c r="U68" t="str">
        <f t="shared" ca="1" si="19"/>
        <v>SI</v>
      </c>
      <c r="V68">
        <f t="shared" ca="1" si="20"/>
        <v>70</v>
      </c>
      <c r="W68" t="str">
        <f t="shared" ca="1" si="21"/>
        <v>NO</v>
      </c>
      <c r="X68" t="str">
        <f t="shared" ca="1" si="22"/>
        <v>OTRO</v>
      </c>
      <c r="Y68">
        <f t="shared" ca="1" si="23"/>
        <v>1012536424</v>
      </c>
      <c r="Z68" t="str">
        <f t="shared" ca="1" si="24"/>
        <v>SI</v>
      </c>
      <c r="AA68" t="str">
        <f t="shared" ca="1" si="25"/>
        <v>Fiesta</v>
      </c>
    </row>
    <row r="69" spans="1:27" x14ac:dyDescent="0.45">
      <c r="A69">
        <f t="shared" ca="1" si="0"/>
        <v>1424</v>
      </c>
      <c r="B69" t="str">
        <f t="shared" ca="1" si="1"/>
        <v>Charlotte</v>
      </c>
      <c r="C69" t="str">
        <f t="shared" ca="1" si="2"/>
        <v>HERRERO</v>
      </c>
      <c r="D69" t="str">
        <f t="shared" ca="1" si="2"/>
        <v>FLORES</v>
      </c>
      <c r="E69" s="9">
        <f t="shared" ca="1" si="3"/>
        <v>34448</v>
      </c>
      <c r="F69" t="str">
        <f t="shared" ca="1" si="4"/>
        <v>M</v>
      </c>
      <c r="G69" t="str">
        <f t="shared" ca="1" si="5"/>
        <v>ChHEFL24041994</v>
      </c>
      <c r="H69" s="4" t="str">
        <f t="shared" ca="1" si="6"/>
        <v>CHERRERO24@yahoo.mx</v>
      </c>
      <c r="I69" s="4" t="str">
        <f t="shared" ca="1" si="7"/>
        <v>CHERRERO24@itam.com.mx</v>
      </c>
      <c r="J69" s="4" t="str">
        <f t="shared" ca="1" si="8"/>
        <v>Actuaria y Matematicas Aplicadas</v>
      </c>
      <c r="K69">
        <f t="shared" ca="1" si="9"/>
        <v>2011</v>
      </c>
      <c r="L69">
        <f t="shared" ca="1" si="10"/>
        <v>14</v>
      </c>
      <c r="M69">
        <f t="shared" ca="1" si="11"/>
        <v>8.6</v>
      </c>
      <c r="N69">
        <f t="shared" ca="1" si="12"/>
        <v>48</v>
      </c>
      <c r="O69">
        <f t="shared" ca="1" si="13"/>
        <v>34</v>
      </c>
      <c r="P69">
        <f t="shared" ca="1" si="14"/>
        <v>14</v>
      </c>
      <c r="Q69" t="str">
        <f t="shared" ca="1" si="15"/>
        <v>SI</v>
      </c>
      <c r="R69">
        <f t="shared" ca="1" si="16"/>
        <v>0.5</v>
      </c>
      <c r="S69" t="str">
        <f t="shared" ca="1" si="17"/>
        <v>SI</v>
      </c>
      <c r="T69" t="str">
        <f t="shared" ca="1" si="18"/>
        <v>Cancun</v>
      </c>
      <c r="U69" t="str">
        <f t="shared" ca="1" si="19"/>
        <v>SI</v>
      </c>
      <c r="V69">
        <f t="shared" ca="1" si="20"/>
        <v>165</v>
      </c>
      <c r="W69" t="str">
        <f t="shared" ca="1" si="21"/>
        <v>SI</v>
      </c>
      <c r="X69" t="str">
        <f t="shared" ca="1" si="22"/>
        <v>ITAM</v>
      </c>
      <c r="Y69">
        <f t="shared" ca="1" si="23"/>
        <v>1012636834</v>
      </c>
      <c r="Z69" t="str">
        <f t="shared" ca="1" si="24"/>
        <v>NO</v>
      </c>
      <c r="AA69" t="str">
        <f t="shared" ca="1" si="25"/>
        <v>Comer</v>
      </c>
    </row>
    <row r="70" spans="1:27" x14ac:dyDescent="0.45">
      <c r="A70">
        <f t="shared" ref="A70:A105" ca="1" si="26">RANDBETWEEN(1000,2000)</f>
        <v>1868</v>
      </c>
      <c r="B70" t="str">
        <f t="shared" ref="B70:B105" ca="1" si="27">INDEX($AC$7:$AD$46,RANDBETWEEN(1,39),1)</f>
        <v>Beth</v>
      </c>
      <c r="C70" t="str">
        <f t="shared" ref="C70:D105" ca="1" si="28">INDEX($AF$7:$AF$47,RANDBETWEEN(1,40),1)</f>
        <v>BENITEZ</v>
      </c>
      <c r="D70" t="str">
        <f t="shared" ca="1" si="28"/>
        <v>SANTIAGO</v>
      </c>
      <c r="E70" s="9">
        <f t="shared" ref="E70:E105" ca="1" si="29">RANDBETWEEN("01/01/1993","12/31/1995")</f>
        <v>34301</v>
      </c>
      <c r="F70" t="str">
        <f t="shared" ref="F70:F105" ca="1" si="30">VLOOKUP(B70,$AC$7:$AD$47,2,FALSE)</f>
        <v>M</v>
      </c>
      <c r="G70" t="str">
        <f t="shared" ref="G70:G105" ca="1" si="31">_xlfn.CONCAT(LEFT(B70,2),LEFT(C70,2),LEFT(D70,2),IF(DAY(E70)&lt;10,_xlfn.CONCAT(0,DAY(E70)),DAY(E70)),IF(MONTH(E70)&lt;10,_xlfn.CONCAT(0,MONTH(E70)),MONTH(E70)),YEAR(E70))</f>
        <v>BeBESA28111993</v>
      </c>
      <c r="H70" s="4" t="str">
        <f t="shared" ref="H70:H105" ca="1" si="32">_xlfn.CONCAT(LEFT(B70,1),C70,DAY(E70),"@",INDEX($AI$6:$AI$11,RANDBETWEEN(1,6)))</f>
        <v>BBENITEZ28@yahoo.mx</v>
      </c>
      <c r="I70" s="4" t="str">
        <f t="shared" ref="I70:I105" ca="1" si="33">_xlfn.CONCAT(LEFT(B70,1),C70,DAY(E70),"@","itam.com.mx")</f>
        <v>BBENITEZ28@itam.com.mx</v>
      </c>
      <c r="J70" s="4" t="str">
        <f t="shared" ref="J70:J105" ca="1" si="34">INDEX($AL$7:$AO$18,RANDBETWEEN(1,12),1)</f>
        <v>Actuaria</v>
      </c>
      <c r="K70">
        <f t="shared" ref="K70:K105" ca="1" si="35">YEAR(RANDBETWEEN("01/01/2011","12/31/2013"))</f>
        <v>2013</v>
      </c>
      <c r="L70">
        <f t="shared" ref="L70:L105" ca="1" si="36">(2018-K70)*2</f>
        <v>10</v>
      </c>
      <c r="M70">
        <f t="shared" ref="M70:M105" ca="1" si="37">ROUND(RAND()*(6-10)+10,1)</f>
        <v>8.8000000000000007</v>
      </c>
      <c r="N70">
        <f t="shared" ref="N70:N105" ca="1" si="38">IF(RANDBETWEEN((L70*4)-6,(L70*4)+6)&gt;48,48,RANDBETWEEN((L70*4)-6,(L70*4)+6))</f>
        <v>42</v>
      </c>
      <c r="O70">
        <f t="shared" ref="O70:O105" ca="1" si="39">ROUND((RANDBETWEEN(60,100)/100)*N70,0)</f>
        <v>30</v>
      </c>
      <c r="P70">
        <f t="shared" ref="P70:P105" ca="1" si="40">N70-O70</f>
        <v>12</v>
      </c>
      <c r="Q70" t="str">
        <f t="shared" ref="Q70:Q105" ca="1" si="41">IF(R70&gt;0,"SI","NO")</f>
        <v>SI</v>
      </c>
      <c r="R70">
        <f t="shared" ref="R70:R105" ca="1" si="42">(RANDBETWEEN(1,10)*10)/100</f>
        <v>1</v>
      </c>
      <c r="S70" t="str">
        <f t="shared" ref="S70:S105" ca="1" si="43">CHOOSE(RANDBETWEEN(1,2),"SI","NO")</f>
        <v>SI</v>
      </c>
      <c r="T70" t="str">
        <f t="shared" ref="T70:T105" ca="1" si="44">INDEX($AQ$7:$AR$23,RANDBETWEEN(1,9),1)</f>
        <v>Acapulco</v>
      </c>
      <c r="U70" t="str">
        <f t="shared" ref="U70:U105" ca="1" si="45">VLOOKUP(T70,$AQ$7:$AR$16,2,FALSE)</f>
        <v>SI</v>
      </c>
      <c r="V70">
        <f t="shared" ref="V70:V105" ca="1" si="46">RANDBETWEEN(0,180)</f>
        <v>111</v>
      </c>
      <c r="W70" t="str">
        <f t="shared" ref="W70:W105" ca="1" si="47">CHOOSE(RANDBETWEEN(1,2),"SI","NO")</f>
        <v>SI</v>
      </c>
      <c r="X70" t="str">
        <f t="shared" ref="X70:X105" ca="1" si="48">CHOOSE(RANDBETWEEN(1,2),"ITAM","OTRO")</f>
        <v>ITAM</v>
      </c>
      <c r="Y70">
        <f t="shared" ref="Y70:Y105" ca="1" si="49">RANDBETWEEN(1012000000,1012999999)</f>
        <v>1012723481</v>
      </c>
      <c r="Z70" t="str">
        <f t="shared" ref="Z70:Z105" ca="1" si="50">CHOOSE(RANDBETWEEN(1,2),"SI","NO")</f>
        <v>NO</v>
      </c>
      <c r="AA70" t="str">
        <f t="shared" ref="AA70:AA105" ca="1" si="51">INDEX($AT$6:$AT$16,RANDBETWEEN(1,10))</f>
        <v>Futbol</v>
      </c>
    </row>
    <row r="71" spans="1:27" x14ac:dyDescent="0.45">
      <c r="A71">
        <f t="shared" ca="1" si="26"/>
        <v>1199</v>
      </c>
      <c r="B71" t="str">
        <f t="shared" ca="1" si="27"/>
        <v>Diane</v>
      </c>
      <c r="C71" t="str">
        <f t="shared" ca="1" si="28"/>
        <v>GIMENEZ</v>
      </c>
      <c r="D71" t="str">
        <f t="shared" ca="1" si="28"/>
        <v>DURAN</v>
      </c>
      <c r="E71" s="9">
        <f t="shared" ca="1" si="29"/>
        <v>34289</v>
      </c>
      <c r="F71" t="str">
        <f t="shared" ca="1" si="30"/>
        <v>M</v>
      </c>
      <c r="G71" t="str">
        <f t="shared" ca="1" si="31"/>
        <v>DiGIDU16111993</v>
      </c>
      <c r="H71" s="4" t="str">
        <f t="shared" ca="1" si="32"/>
        <v>DGIMENEZ16@hotmail.com</v>
      </c>
      <c r="I71" s="4" t="str">
        <f t="shared" ca="1" si="33"/>
        <v>DGIMENEZ16@itam.com.mx</v>
      </c>
      <c r="J71" s="4" t="str">
        <f t="shared" ca="1" si="34"/>
        <v>Administracion</v>
      </c>
      <c r="K71">
        <f t="shared" ca="1" si="35"/>
        <v>2011</v>
      </c>
      <c r="L71">
        <f t="shared" ca="1" si="36"/>
        <v>14</v>
      </c>
      <c r="M71">
        <f t="shared" ca="1" si="37"/>
        <v>9</v>
      </c>
      <c r="N71">
        <f t="shared" ca="1" si="38"/>
        <v>48</v>
      </c>
      <c r="O71">
        <f t="shared" ca="1" si="39"/>
        <v>33</v>
      </c>
      <c r="P71">
        <f t="shared" ca="1" si="40"/>
        <v>15</v>
      </c>
      <c r="Q71" t="str">
        <f t="shared" ca="1" si="41"/>
        <v>SI</v>
      </c>
      <c r="R71">
        <f t="shared" ca="1" si="42"/>
        <v>0.8</v>
      </c>
      <c r="S71" t="str">
        <f t="shared" ca="1" si="43"/>
        <v>SI</v>
      </c>
      <c r="T71" t="str">
        <f t="shared" ca="1" si="44"/>
        <v>Puebla</v>
      </c>
      <c r="U71" t="str">
        <f t="shared" ca="1" si="45"/>
        <v>SI</v>
      </c>
      <c r="V71">
        <f t="shared" ca="1" si="46"/>
        <v>41</v>
      </c>
      <c r="W71" t="str">
        <f t="shared" ca="1" si="47"/>
        <v>SI</v>
      </c>
      <c r="X71" t="str">
        <f t="shared" ca="1" si="48"/>
        <v>ITAM</v>
      </c>
      <c r="Y71">
        <f t="shared" ca="1" si="49"/>
        <v>1012939322</v>
      </c>
      <c r="Z71" t="str">
        <f t="shared" ca="1" si="50"/>
        <v>NO</v>
      </c>
      <c r="AA71" t="str">
        <f t="shared" ca="1" si="51"/>
        <v>Leer</v>
      </c>
    </row>
    <row r="72" spans="1:27" x14ac:dyDescent="0.45">
      <c r="A72">
        <f t="shared" ca="1" si="26"/>
        <v>1788</v>
      </c>
      <c r="B72" t="str">
        <f t="shared" ca="1" si="27"/>
        <v>Mary</v>
      </c>
      <c r="C72" t="str">
        <f t="shared" ca="1" si="28"/>
        <v>AGUILAR</v>
      </c>
      <c r="D72" t="str">
        <f t="shared" ca="1" si="28"/>
        <v>FUENTES</v>
      </c>
      <c r="E72" s="9">
        <f t="shared" ca="1" si="29"/>
        <v>34913</v>
      </c>
      <c r="F72" t="str">
        <f t="shared" ca="1" si="30"/>
        <v>M</v>
      </c>
      <c r="G72" t="str">
        <f t="shared" ca="1" si="31"/>
        <v>MaAGFU02081995</v>
      </c>
      <c r="H72" s="4" t="str">
        <f t="shared" ca="1" si="32"/>
        <v>MAGUILAR2@yahoo.mx</v>
      </c>
      <c r="I72" s="4" t="str">
        <f t="shared" ca="1" si="33"/>
        <v>MAGUILAR2@itam.com.mx</v>
      </c>
      <c r="J72" s="4" t="str">
        <f t="shared" ca="1" si="34"/>
        <v>Mecatronica</v>
      </c>
      <c r="K72">
        <f t="shared" ca="1" si="35"/>
        <v>2013</v>
      </c>
      <c r="L72">
        <f t="shared" ca="1" si="36"/>
        <v>10</v>
      </c>
      <c r="M72">
        <f t="shared" ca="1" si="37"/>
        <v>8.5</v>
      </c>
      <c r="N72">
        <f t="shared" ca="1" si="38"/>
        <v>42</v>
      </c>
      <c r="O72">
        <f t="shared" ca="1" si="39"/>
        <v>41</v>
      </c>
      <c r="P72">
        <f t="shared" ca="1" si="40"/>
        <v>1</v>
      </c>
      <c r="Q72" t="str">
        <f t="shared" ca="1" si="41"/>
        <v>SI</v>
      </c>
      <c r="R72">
        <f t="shared" ca="1" si="42"/>
        <v>0.2</v>
      </c>
      <c r="S72" t="str">
        <f t="shared" ca="1" si="43"/>
        <v>NO</v>
      </c>
      <c r="T72" t="str">
        <f t="shared" ca="1" si="44"/>
        <v>Acapulco</v>
      </c>
      <c r="U72" t="str">
        <f t="shared" ca="1" si="45"/>
        <v>SI</v>
      </c>
      <c r="V72">
        <f t="shared" ca="1" si="46"/>
        <v>74</v>
      </c>
      <c r="W72" t="str">
        <f t="shared" ca="1" si="47"/>
        <v>NO</v>
      </c>
      <c r="X72" t="str">
        <f t="shared" ca="1" si="48"/>
        <v>ITAM</v>
      </c>
      <c r="Y72">
        <f t="shared" ca="1" si="49"/>
        <v>1012716676</v>
      </c>
      <c r="Z72" t="str">
        <f t="shared" ca="1" si="50"/>
        <v>SI</v>
      </c>
      <c r="AA72" t="str">
        <f t="shared" ca="1" si="51"/>
        <v>Caza</v>
      </c>
    </row>
    <row r="73" spans="1:27" x14ac:dyDescent="0.45">
      <c r="A73">
        <f t="shared" ca="1" si="26"/>
        <v>1575</v>
      </c>
      <c r="B73" t="str">
        <f t="shared" ca="1" si="27"/>
        <v>Christine</v>
      </c>
      <c r="C73" t="str">
        <f t="shared" ca="1" si="28"/>
        <v>PASCUAL</v>
      </c>
      <c r="D73" t="str">
        <f t="shared" ca="1" si="28"/>
        <v>CRESPO</v>
      </c>
      <c r="E73" s="9">
        <f t="shared" ca="1" si="29"/>
        <v>34435</v>
      </c>
      <c r="F73" t="str">
        <f t="shared" ca="1" si="30"/>
        <v>M</v>
      </c>
      <c r="G73" t="str">
        <f t="shared" ca="1" si="31"/>
        <v>ChPACR11041994</v>
      </c>
      <c r="H73" s="4" t="str">
        <f t="shared" ca="1" si="32"/>
        <v>CPASCUAL11@outlook.com</v>
      </c>
      <c r="I73" s="4" t="str">
        <f t="shared" ca="1" si="33"/>
        <v>CPASCUAL11@itam.com.mx</v>
      </c>
      <c r="J73" s="4" t="str">
        <f t="shared" ca="1" si="34"/>
        <v>Contabilidad</v>
      </c>
      <c r="K73">
        <f t="shared" ca="1" si="35"/>
        <v>2013</v>
      </c>
      <c r="L73">
        <f t="shared" ca="1" si="36"/>
        <v>10</v>
      </c>
      <c r="M73">
        <f t="shared" ca="1" si="37"/>
        <v>9</v>
      </c>
      <c r="N73">
        <f t="shared" ca="1" si="38"/>
        <v>42</v>
      </c>
      <c r="O73">
        <f t="shared" ca="1" si="39"/>
        <v>27</v>
      </c>
      <c r="P73">
        <f t="shared" ca="1" si="40"/>
        <v>15</v>
      </c>
      <c r="Q73" t="str">
        <f t="shared" ca="1" si="41"/>
        <v>SI</v>
      </c>
      <c r="R73">
        <f t="shared" ca="1" si="42"/>
        <v>0.8</v>
      </c>
      <c r="S73" t="str">
        <f t="shared" ca="1" si="43"/>
        <v>NO</v>
      </c>
      <c r="T73" t="str">
        <f t="shared" ca="1" si="44"/>
        <v>CDMX</v>
      </c>
      <c r="U73" t="str">
        <f t="shared" ca="1" si="45"/>
        <v>NO</v>
      </c>
      <c r="V73">
        <f t="shared" ca="1" si="46"/>
        <v>152</v>
      </c>
      <c r="W73" t="str">
        <f t="shared" ca="1" si="47"/>
        <v>NO</v>
      </c>
      <c r="X73" t="str">
        <f t="shared" ca="1" si="48"/>
        <v>ITAM</v>
      </c>
      <c r="Y73">
        <f t="shared" ca="1" si="49"/>
        <v>1012198663</v>
      </c>
      <c r="Z73" t="str">
        <f t="shared" ca="1" si="50"/>
        <v>NO</v>
      </c>
      <c r="AA73" t="str">
        <f t="shared" ca="1" si="51"/>
        <v>Viajes</v>
      </c>
    </row>
    <row r="74" spans="1:27" x14ac:dyDescent="0.45">
      <c r="A74">
        <f t="shared" ca="1" si="26"/>
        <v>1178</v>
      </c>
      <c r="B74" t="str">
        <f t="shared" ca="1" si="27"/>
        <v>Angela</v>
      </c>
      <c r="C74" t="str">
        <f t="shared" ca="1" si="28"/>
        <v>DURAN</v>
      </c>
      <c r="D74" t="str">
        <f t="shared" ca="1" si="28"/>
        <v>ESTEBAN</v>
      </c>
      <c r="E74" s="9">
        <f t="shared" ca="1" si="29"/>
        <v>35029</v>
      </c>
      <c r="F74" t="str">
        <f t="shared" ca="1" si="30"/>
        <v>M</v>
      </c>
      <c r="G74" t="str">
        <f t="shared" ca="1" si="31"/>
        <v>AnDUES26111995</v>
      </c>
      <c r="H74" s="4" t="str">
        <f t="shared" ca="1" si="32"/>
        <v>ADURAN26@gmail.com</v>
      </c>
      <c r="I74" s="4" t="str">
        <f t="shared" ca="1" si="33"/>
        <v>ADURAN26@itam.com.mx</v>
      </c>
      <c r="J74" s="4" t="str">
        <f t="shared" ca="1" si="34"/>
        <v>Actuaria</v>
      </c>
      <c r="K74">
        <f t="shared" ca="1" si="35"/>
        <v>2011</v>
      </c>
      <c r="L74">
        <f t="shared" ca="1" si="36"/>
        <v>14</v>
      </c>
      <c r="M74">
        <f t="shared" ca="1" si="37"/>
        <v>7.7</v>
      </c>
      <c r="N74">
        <f t="shared" ca="1" si="38"/>
        <v>48</v>
      </c>
      <c r="O74">
        <f t="shared" ca="1" si="39"/>
        <v>41</v>
      </c>
      <c r="P74">
        <f t="shared" ca="1" si="40"/>
        <v>7</v>
      </c>
      <c r="Q74" t="str">
        <f t="shared" ca="1" si="41"/>
        <v>SI</v>
      </c>
      <c r="R74">
        <f t="shared" ca="1" si="42"/>
        <v>0.2</v>
      </c>
      <c r="S74" t="str">
        <f t="shared" ca="1" si="43"/>
        <v>NO</v>
      </c>
      <c r="T74" t="str">
        <f t="shared" ca="1" si="44"/>
        <v>Monterrey</v>
      </c>
      <c r="U74" t="str">
        <f t="shared" ca="1" si="45"/>
        <v>SI</v>
      </c>
      <c r="V74">
        <f t="shared" ca="1" si="46"/>
        <v>47</v>
      </c>
      <c r="W74" t="str">
        <f t="shared" ca="1" si="47"/>
        <v>NO</v>
      </c>
      <c r="X74" t="str">
        <f t="shared" ca="1" si="48"/>
        <v>OTRO</v>
      </c>
      <c r="Y74">
        <f t="shared" ca="1" si="49"/>
        <v>1012148707</v>
      </c>
      <c r="Z74" t="str">
        <f t="shared" ca="1" si="50"/>
        <v>SI</v>
      </c>
      <c r="AA74" t="str">
        <f t="shared" ca="1" si="51"/>
        <v>Fiesta</v>
      </c>
    </row>
    <row r="75" spans="1:27" x14ac:dyDescent="0.45">
      <c r="A75">
        <f t="shared" ca="1" si="26"/>
        <v>1749</v>
      </c>
      <c r="B75" t="str">
        <f t="shared" ca="1" si="27"/>
        <v>Victoria</v>
      </c>
      <c r="C75" t="str">
        <f t="shared" ca="1" si="28"/>
        <v>HERRERO</v>
      </c>
      <c r="D75" t="str">
        <f t="shared" ca="1" si="28"/>
        <v>REYES</v>
      </c>
      <c r="E75" s="9">
        <f t="shared" ca="1" si="29"/>
        <v>34827</v>
      </c>
      <c r="F75" t="str">
        <f t="shared" ca="1" si="30"/>
        <v>M</v>
      </c>
      <c r="G75" t="str">
        <f t="shared" ca="1" si="31"/>
        <v>ViHERE08051995</v>
      </c>
      <c r="H75" s="4" t="str">
        <f t="shared" ca="1" si="32"/>
        <v>VHERRERO8@yahoo.mx</v>
      </c>
      <c r="I75" s="4" t="str">
        <f t="shared" ca="1" si="33"/>
        <v>VHERRERO8@itam.com.mx</v>
      </c>
      <c r="J75" s="4" t="str">
        <f t="shared" ca="1" si="34"/>
        <v>Actuaria</v>
      </c>
      <c r="K75">
        <f t="shared" ca="1" si="35"/>
        <v>2013</v>
      </c>
      <c r="L75">
        <f t="shared" ca="1" si="36"/>
        <v>10</v>
      </c>
      <c r="M75">
        <f t="shared" ca="1" si="37"/>
        <v>6.6</v>
      </c>
      <c r="N75">
        <f t="shared" ca="1" si="38"/>
        <v>40</v>
      </c>
      <c r="O75">
        <f t="shared" ca="1" si="39"/>
        <v>37</v>
      </c>
      <c r="P75">
        <f t="shared" ca="1" si="40"/>
        <v>3</v>
      </c>
      <c r="Q75" t="str">
        <f t="shared" ca="1" si="41"/>
        <v>SI</v>
      </c>
      <c r="R75">
        <f t="shared" ca="1" si="42"/>
        <v>0.2</v>
      </c>
      <c r="S75" t="str">
        <f t="shared" ca="1" si="43"/>
        <v>NO</v>
      </c>
      <c r="T75" t="str">
        <f t="shared" ca="1" si="44"/>
        <v>Cancun</v>
      </c>
      <c r="U75" t="str">
        <f t="shared" ca="1" si="45"/>
        <v>SI</v>
      </c>
      <c r="V75">
        <f t="shared" ca="1" si="46"/>
        <v>139</v>
      </c>
      <c r="W75" t="str">
        <f t="shared" ca="1" si="47"/>
        <v>SI</v>
      </c>
      <c r="X75" t="str">
        <f t="shared" ca="1" si="48"/>
        <v>ITAM</v>
      </c>
      <c r="Y75">
        <f t="shared" ca="1" si="49"/>
        <v>1012930525</v>
      </c>
      <c r="Z75" t="str">
        <f t="shared" ca="1" si="50"/>
        <v>SI</v>
      </c>
      <c r="AA75" t="str">
        <f t="shared" ca="1" si="51"/>
        <v>Futbol</v>
      </c>
    </row>
    <row r="76" spans="1:27" x14ac:dyDescent="0.45">
      <c r="A76">
        <f t="shared" ca="1" si="26"/>
        <v>1224</v>
      </c>
      <c r="B76" t="str">
        <f t="shared" ca="1" si="27"/>
        <v>Barbara</v>
      </c>
      <c r="C76" t="str">
        <f t="shared" ca="1" si="28"/>
        <v>BENITEZ</v>
      </c>
      <c r="D76" t="str">
        <f t="shared" ca="1" si="28"/>
        <v>ARIAS</v>
      </c>
      <c r="E76" s="9">
        <f t="shared" ca="1" si="29"/>
        <v>34799</v>
      </c>
      <c r="F76" t="str">
        <f t="shared" ca="1" si="30"/>
        <v>M</v>
      </c>
      <c r="G76" t="str">
        <f t="shared" ca="1" si="31"/>
        <v>BaBEAR10041995</v>
      </c>
      <c r="H76" s="4" t="str">
        <f t="shared" ca="1" si="32"/>
        <v>BBENITEZ10@live.mx</v>
      </c>
      <c r="I76" s="4" t="str">
        <f t="shared" ca="1" si="33"/>
        <v>BBENITEZ10@itam.com.mx</v>
      </c>
      <c r="J76" s="4" t="str">
        <f t="shared" ca="1" si="34"/>
        <v>Mecatronica</v>
      </c>
      <c r="K76">
        <f t="shared" ca="1" si="35"/>
        <v>2011</v>
      </c>
      <c r="L76">
        <f t="shared" ca="1" si="36"/>
        <v>14</v>
      </c>
      <c r="M76">
        <f t="shared" ca="1" si="37"/>
        <v>8.9</v>
      </c>
      <c r="N76">
        <f t="shared" ca="1" si="38"/>
        <v>48</v>
      </c>
      <c r="O76">
        <f t="shared" ca="1" si="39"/>
        <v>41</v>
      </c>
      <c r="P76">
        <f t="shared" ca="1" si="40"/>
        <v>7</v>
      </c>
      <c r="Q76" t="str">
        <f t="shared" ca="1" si="41"/>
        <v>SI</v>
      </c>
      <c r="R76">
        <f t="shared" ca="1" si="42"/>
        <v>0.9</v>
      </c>
      <c r="S76" t="str">
        <f t="shared" ca="1" si="43"/>
        <v>NO</v>
      </c>
      <c r="T76" t="str">
        <f t="shared" ca="1" si="44"/>
        <v>Leon</v>
      </c>
      <c r="U76" t="str">
        <f t="shared" ca="1" si="45"/>
        <v>SI</v>
      </c>
      <c r="V76">
        <f t="shared" ca="1" si="46"/>
        <v>102</v>
      </c>
      <c r="W76" t="str">
        <f t="shared" ca="1" si="47"/>
        <v>NO</v>
      </c>
      <c r="X76" t="str">
        <f t="shared" ca="1" si="48"/>
        <v>ITAM</v>
      </c>
      <c r="Y76">
        <f t="shared" ca="1" si="49"/>
        <v>1012000684</v>
      </c>
      <c r="Z76" t="str">
        <f t="shared" ca="1" si="50"/>
        <v>NO</v>
      </c>
      <c r="AA76" t="str">
        <f t="shared" ca="1" si="51"/>
        <v>Comer</v>
      </c>
    </row>
    <row r="77" spans="1:27" x14ac:dyDescent="0.45">
      <c r="A77">
        <f t="shared" ca="1" si="26"/>
        <v>1884</v>
      </c>
      <c r="B77" t="str">
        <f t="shared" ca="1" si="27"/>
        <v>Richard</v>
      </c>
      <c r="C77" t="str">
        <f t="shared" ca="1" si="28"/>
        <v>MONTERO</v>
      </c>
      <c r="D77" t="str">
        <f t="shared" ca="1" si="28"/>
        <v>PASTOR</v>
      </c>
      <c r="E77" s="9">
        <f t="shared" ca="1" si="29"/>
        <v>34638</v>
      </c>
      <c r="F77" t="str">
        <f t="shared" ca="1" si="30"/>
        <v>H</v>
      </c>
      <c r="G77" t="str">
        <f t="shared" ca="1" si="31"/>
        <v>RiMOPA31101994</v>
      </c>
      <c r="H77" s="4" t="str">
        <f t="shared" ca="1" si="32"/>
        <v>RMONTERO31@outlook.com</v>
      </c>
      <c r="I77" s="4" t="str">
        <f t="shared" ca="1" si="33"/>
        <v>RMONTERO31@itam.com.mx</v>
      </c>
      <c r="J77" s="4" t="str">
        <f t="shared" ca="1" si="34"/>
        <v>Economia</v>
      </c>
      <c r="K77">
        <f t="shared" ca="1" si="35"/>
        <v>2013</v>
      </c>
      <c r="L77">
        <f t="shared" ca="1" si="36"/>
        <v>10</v>
      </c>
      <c r="M77">
        <f t="shared" ca="1" si="37"/>
        <v>9.3000000000000007</v>
      </c>
      <c r="N77">
        <f t="shared" ca="1" si="38"/>
        <v>45</v>
      </c>
      <c r="O77">
        <f t="shared" ca="1" si="39"/>
        <v>39</v>
      </c>
      <c r="P77">
        <f t="shared" ca="1" si="40"/>
        <v>6</v>
      </c>
      <c r="Q77" t="str">
        <f t="shared" ca="1" si="41"/>
        <v>SI</v>
      </c>
      <c r="R77">
        <f t="shared" ca="1" si="42"/>
        <v>0.6</v>
      </c>
      <c r="S77" t="str">
        <f t="shared" ca="1" si="43"/>
        <v>SI</v>
      </c>
      <c r="T77" t="str">
        <f t="shared" ca="1" si="44"/>
        <v>Cancun</v>
      </c>
      <c r="U77" t="str">
        <f t="shared" ca="1" si="45"/>
        <v>SI</v>
      </c>
      <c r="V77">
        <f t="shared" ca="1" si="46"/>
        <v>123</v>
      </c>
      <c r="W77" t="str">
        <f t="shared" ca="1" si="47"/>
        <v>SI</v>
      </c>
      <c r="X77" t="str">
        <f t="shared" ca="1" si="48"/>
        <v>OTRO</v>
      </c>
      <c r="Y77">
        <f t="shared" ca="1" si="49"/>
        <v>1012101586</v>
      </c>
      <c r="Z77" t="str">
        <f t="shared" ca="1" si="50"/>
        <v>SI</v>
      </c>
      <c r="AA77" t="str">
        <f t="shared" ca="1" si="51"/>
        <v>Fiesta</v>
      </c>
    </row>
    <row r="78" spans="1:27" x14ac:dyDescent="0.45">
      <c r="A78">
        <f t="shared" ca="1" si="26"/>
        <v>1757</v>
      </c>
      <c r="B78" t="str">
        <f t="shared" ca="1" si="27"/>
        <v>Paul</v>
      </c>
      <c r="C78" t="str">
        <f t="shared" ca="1" si="28"/>
        <v>DIEZ</v>
      </c>
      <c r="D78" t="str">
        <f t="shared" ca="1" si="28"/>
        <v>FUENTES</v>
      </c>
      <c r="E78" s="9">
        <f t="shared" ca="1" si="29"/>
        <v>34699</v>
      </c>
      <c r="F78" t="str">
        <f t="shared" ca="1" si="30"/>
        <v>H</v>
      </c>
      <c r="G78" t="str">
        <f t="shared" ca="1" si="31"/>
        <v>PaDIFU31121994</v>
      </c>
      <c r="H78" s="4" t="str">
        <f t="shared" ca="1" si="32"/>
        <v>PDIEZ31@gmail.com</v>
      </c>
      <c r="I78" s="4" t="str">
        <f t="shared" ca="1" si="33"/>
        <v>PDIEZ31@itam.com.mx</v>
      </c>
      <c r="J78" s="4" t="str">
        <f t="shared" ca="1" si="34"/>
        <v>Matematicas y Computacion</v>
      </c>
      <c r="K78">
        <f t="shared" ca="1" si="35"/>
        <v>2012</v>
      </c>
      <c r="L78">
        <f t="shared" ca="1" si="36"/>
        <v>12</v>
      </c>
      <c r="M78">
        <f t="shared" ca="1" si="37"/>
        <v>7.9</v>
      </c>
      <c r="N78">
        <f t="shared" ca="1" si="38"/>
        <v>43</v>
      </c>
      <c r="O78">
        <f t="shared" ca="1" si="39"/>
        <v>31</v>
      </c>
      <c r="P78">
        <f t="shared" ca="1" si="40"/>
        <v>12</v>
      </c>
      <c r="Q78" t="str">
        <f t="shared" ca="1" si="41"/>
        <v>SI</v>
      </c>
      <c r="R78">
        <f t="shared" ca="1" si="42"/>
        <v>0.3</v>
      </c>
      <c r="S78" t="str">
        <f t="shared" ca="1" si="43"/>
        <v>NO</v>
      </c>
      <c r="T78" t="str">
        <f t="shared" ca="1" si="44"/>
        <v>Toluca</v>
      </c>
      <c r="U78" t="str">
        <f t="shared" ca="1" si="45"/>
        <v>SI</v>
      </c>
      <c r="V78">
        <f t="shared" ca="1" si="46"/>
        <v>33</v>
      </c>
      <c r="W78" t="str">
        <f t="shared" ca="1" si="47"/>
        <v>SI</v>
      </c>
      <c r="X78" t="str">
        <f t="shared" ca="1" si="48"/>
        <v>ITAM</v>
      </c>
      <c r="Y78">
        <f t="shared" ca="1" si="49"/>
        <v>1012445768</v>
      </c>
      <c r="Z78" t="str">
        <f t="shared" ca="1" si="50"/>
        <v>SI</v>
      </c>
      <c r="AA78" t="str">
        <f t="shared" ca="1" si="51"/>
        <v>Fiesta</v>
      </c>
    </row>
    <row r="79" spans="1:27" x14ac:dyDescent="0.45">
      <c r="A79">
        <f t="shared" ca="1" si="26"/>
        <v>1767</v>
      </c>
      <c r="B79" t="str">
        <f t="shared" ca="1" si="27"/>
        <v>Edward</v>
      </c>
      <c r="C79" t="str">
        <f t="shared" ca="1" si="28"/>
        <v>HERRERO</v>
      </c>
      <c r="D79" t="str">
        <f t="shared" ca="1" si="28"/>
        <v>NIETO</v>
      </c>
      <c r="E79" s="9">
        <f t="shared" ca="1" si="29"/>
        <v>34506</v>
      </c>
      <c r="F79" t="str">
        <f t="shared" ca="1" si="30"/>
        <v>H</v>
      </c>
      <c r="G79" t="str">
        <f t="shared" ca="1" si="31"/>
        <v>EdHENI21061994</v>
      </c>
      <c r="H79" s="4" t="str">
        <f t="shared" ca="1" si="32"/>
        <v>EHERRERO21@yahoo.mx</v>
      </c>
      <c r="I79" s="4" t="str">
        <f t="shared" ca="1" si="33"/>
        <v>EHERRERO21@itam.com.mx</v>
      </c>
      <c r="J79" s="4" t="str">
        <f t="shared" ca="1" si="34"/>
        <v>Economia y Derecho</v>
      </c>
      <c r="K79">
        <f t="shared" ca="1" si="35"/>
        <v>2011</v>
      </c>
      <c r="L79">
        <f t="shared" ca="1" si="36"/>
        <v>14</v>
      </c>
      <c r="M79">
        <f t="shared" ca="1" si="37"/>
        <v>7</v>
      </c>
      <c r="N79">
        <f t="shared" ca="1" si="38"/>
        <v>48</v>
      </c>
      <c r="O79">
        <f t="shared" ca="1" si="39"/>
        <v>31</v>
      </c>
      <c r="P79">
        <f t="shared" ca="1" si="40"/>
        <v>17</v>
      </c>
      <c r="Q79" t="str">
        <f t="shared" ca="1" si="41"/>
        <v>SI</v>
      </c>
      <c r="R79">
        <f t="shared" ca="1" si="42"/>
        <v>0.3</v>
      </c>
      <c r="S79" t="str">
        <f t="shared" ca="1" si="43"/>
        <v>SI</v>
      </c>
      <c r="T79" t="str">
        <f t="shared" ca="1" si="44"/>
        <v>Leon</v>
      </c>
      <c r="U79" t="str">
        <f t="shared" ca="1" si="45"/>
        <v>SI</v>
      </c>
      <c r="V79">
        <f t="shared" ca="1" si="46"/>
        <v>13</v>
      </c>
      <c r="W79" t="str">
        <f t="shared" ca="1" si="47"/>
        <v>SI</v>
      </c>
      <c r="X79" t="str">
        <f t="shared" ca="1" si="48"/>
        <v>ITAM</v>
      </c>
      <c r="Y79">
        <f t="shared" ca="1" si="49"/>
        <v>1012768615</v>
      </c>
      <c r="Z79" t="str">
        <f t="shared" ca="1" si="50"/>
        <v>NO</v>
      </c>
      <c r="AA79" t="str">
        <f t="shared" ca="1" si="51"/>
        <v>Compras</v>
      </c>
    </row>
    <row r="80" spans="1:27" x14ac:dyDescent="0.45">
      <c r="A80">
        <f t="shared" ca="1" si="26"/>
        <v>1204</v>
      </c>
      <c r="B80" t="str">
        <f t="shared" ca="1" si="27"/>
        <v>Mark</v>
      </c>
      <c r="C80" t="str">
        <f t="shared" ca="1" si="28"/>
        <v>CARMONA</v>
      </c>
      <c r="D80" t="str">
        <f t="shared" ca="1" si="28"/>
        <v>SOLER</v>
      </c>
      <c r="E80" s="9">
        <f t="shared" ca="1" si="29"/>
        <v>34724</v>
      </c>
      <c r="F80" t="str">
        <f t="shared" ca="1" si="30"/>
        <v>H</v>
      </c>
      <c r="G80" t="str">
        <f t="shared" ca="1" si="31"/>
        <v>MaCASO25011995</v>
      </c>
      <c r="H80" s="4" t="str">
        <f t="shared" ca="1" si="32"/>
        <v>MCARMONA25@gmail.com</v>
      </c>
      <c r="I80" s="4" t="str">
        <f t="shared" ca="1" si="33"/>
        <v>MCARMONA25@itam.com.mx</v>
      </c>
      <c r="J80" s="4" t="str">
        <f t="shared" ca="1" si="34"/>
        <v>Economia y Derecho</v>
      </c>
      <c r="K80">
        <f t="shared" ca="1" si="35"/>
        <v>2013</v>
      </c>
      <c r="L80">
        <f t="shared" ca="1" si="36"/>
        <v>10</v>
      </c>
      <c r="M80">
        <f t="shared" ca="1" si="37"/>
        <v>6.9</v>
      </c>
      <c r="N80">
        <f t="shared" ca="1" si="38"/>
        <v>45</v>
      </c>
      <c r="O80">
        <f t="shared" ca="1" si="39"/>
        <v>41</v>
      </c>
      <c r="P80">
        <f t="shared" ca="1" si="40"/>
        <v>4</v>
      </c>
      <c r="Q80" t="str">
        <f t="shared" ca="1" si="41"/>
        <v>SI</v>
      </c>
      <c r="R80">
        <f t="shared" ca="1" si="42"/>
        <v>1</v>
      </c>
      <c r="S80" t="str">
        <f t="shared" ca="1" si="43"/>
        <v>NO</v>
      </c>
      <c r="T80" t="str">
        <f t="shared" ca="1" si="44"/>
        <v>Monterrey</v>
      </c>
      <c r="U80" t="str">
        <f t="shared" ca="1" si="45"/>
        <v>SI</v>
      </c>
      <c r="V80">
        <f t="shared" ca="1" si="46"/>
        <v>177</v>
      </c>
      <c r="W80" t="str">
        <f t="shared" ca="1" si="47"/>
        <v>NO</v>
      </c>
      <c r="X80" t="str">
        <f t="shared" ca="1" si="48"/>
        <v>OTRO</v>
      </c>
      <c r="Y80">
        <f t="shared" ca="1" si="49"/>
        <v>1012264321</v>
      </c>
      <c r="Z80" t="str">
        <f t="shared" ca="1" si="50"/>
        <v>SI</v>
      </c>
      <c r="AA80" t="str">
        <f t="shared" ca="1" si="51"/>
        <v>Leer</v>
      </c>
    </row>
    <row r="81" spans="1:27" x14ac:dyDescent="0.45">
      <c r="A81">
        <f t="shared" ca="1" si="26"/>
        <v>1184</v>
      </c>
      <c r="B81" t="str">
        <f t="shared" ca="1" si="27"/>
        <v>Victoria</v>
      </c>
      <c r="C81" t="str">
        <f t="shared" ca="1" si="28"/>
        <v>AGUILAR</v>
      </c>
      <c r="D81" t="str">
        <f t="shared" ca="1" si="28"/>
        <v>AGUILAR</v>
      </c>
      <c r="E81" s="9">
        <f t="shared" ca="1" si="29"/>
        <v>34190</v>
      </c>
      <c r="F81" t="str">
        <f t="shared" ca="1" si="30"/>
        <v>M</v>
      </c>
      <c r="G81" t="str">
        <f t="shared" ca="1" si="31"/>
        <v>ViAGAG09081993</v>
      </c>
      <c r="H81" s="4" t="str">
        <f t="shared" ca="1" si="32"/>
        <v>VAGUILAR9@live.mx</v>
      </c>
      <c r="I81" s="4" t="str">
        <f t="shared" ca="1" si="33"/>
        <v>VAGUILAR9@itam.com.mx</v>
      </c>
      <c r="J81" s="4" t="str">
        <f t="shared" ca="1" si="34"/>
        <v>Actuaria y Matematicas Aplicadas</v>
      </c>
      <c r="K81">
        <f t="shared" ca="1" si="35"/>
        <v>2011</v>
      </c>
      <c r="L81">
        <f t="shared" ca="1" si="36"/>
        <v>14</v>
      </c>
      <c r="M81">
        <f t="shared" ca="1" si="37"/>
        <v>7</v>
      </c>
      <c r="N81">
        <f t="shared" ca="1" si="38"/>
        <v>48</v>
      </c>
      <c r="O81">
        <f t="shared" ca="1" si="39"/>
        <v>39</v>
      </c>
      <c r="P81">
        <f t="shared" ca="1" si="40"/>
        <v>9</v>
      </c>
      <c r="Q81" t="str">
        <f t="shared" ca="1" si="41"/>
        <v>SI</v>
      </c>
      <c r="R81">
        <f t="shared" ca="1" si="42"/>
        <v>0.3</v>
      </c>
      <c r="S81" t="str">
        <f t="shared" ca="1" si="43"/>
        <v>NO</v>
      </c>
      <c r="T81" t="str">
        <f t="shared" ca="1" si="44"/>
        <v>Leon</v>
      </c>
      <c r="U81" t="str">
        <f t="shared" ca="1" si="45"/>
        <v>SI</v>
      </c>
      <c r="V81">
        <f t="shared" ca="1" si="46"/>
        <v>102</v>
      </c>
      <c r="W81" t="str">
        <f t="shared" ca="1" si="47"/>
        <v>SI</v>
      </c>
      <c r="X81" t="str">
        <f t="shared" ca="1" si="48"/>
        <v>ITAM</v>
      </c>
      <c r="Y81">
        <f t="shared" ca="1" si="49"/>
        <v>1012713685</v>
      </c>
      <c r="Z81" t="str">
        <f t="shared" ca="1" si="50"/>
        <v>NO</v>
      </c>
      <c r="AA81" t="str">
        <f t="shared" ca="1" si="51"/>
        <v>Futbol</v>
      </c>
    </row>
    <row r="82" spans="1:27" x14ac:dyDescent="0.45">
      <c r="A82">
        <f t="shared" ca="1" si="26"/>
        <v>1596</v>
      </c>
      <c r="B82" t="str">
        <f t="shared" ca="1" si="27"/>
        <v>Lisa</v>
      </c>
      <c r="C82" t="str">
        <f t="shared" ca="1" si="28"/>
        <v>SAEZ</v>
      </c>
      <c r="D82" t="str">
        <f t="shared" ca="1" si="28"/>
        <v>GALLARDO</v>
      </c>
      <c r="E82" s="9">
        <f t="shared" ca="1" si="29"/>
        <v>34029</v>
      </c>
      <c r="F82" t="str">
        <f t="shared" ca="1" si="30"/>
        <v>M</v>
      </c>
      <c r="G82" t="str">
        <f t="shared" ca="1" si="31"/>
        <v>LiSAGA01031993</v>
      </c>
      <c r="H82" s="4" t="str">
        <f t="shared" ca="1" si="32"/>
        <v>LSAEZ1@live.mx</v>
      </c>
      <c r="I82" s="4" t="str">
        <f t="shared" ca="1" si="33"/>
        <v>LSAEZ1@itam.com.mx</v>
      </c>
      <c r="J82" s="4" t="str">
        <f t="shared" ca="1" si="34"/>
        <v>Telematica</v>
      </c>
      <c r="K82">
        <f t="shared" ca="1" si="35"/>
        <v>2012</v>
      </c>
      <c r="L82">
        <f t="shared" ca="1" si="36"/>
        <v>12</v>
      </c>
      <c r="M82">
        <f t="shared" ca="1" si="37"/>
        <v>7.4</v>
      </c>
      <c r="N82">
        <f t="shared" ca="1" si="38"/>
        <v>51</v>
      </c>
      <c r="O82">
        <f t="shared" ca="1" si="39"/>
        <v>35</v>
      </c>
      <c r="P82">
        <f t="shared" ca="1" si="40"/>
        <v>16</v>
      </c>
      <c r="Q82" t="str">
        <f t="shared" ca="1" si="41"/>
        <v>SI</v>
      </c>
      <c r="R82">
        <f t="shared" ca="1" si="42"/>
        <v>0.2</v>
      </c>
      <c r="S82" t="str">
        <f t="shared" ca="1" si="43"/>
        <v>NO</v>
      </c>
      <c r="T82" t="str">
        <f t="shared" ca="1" si="44"/>
        <v>Acapulco</v>
      </c>
      <c r="U82" t="str">
        <f t="shared" ca="1" si="45"/>
        <v>SI</v>
      </c>
      <c r="V82">
        <f t="shared" ca="1" si="46"/>
        <v>115</v>
      </c>
      <c r="W82" t="str">
        <f t="shared" ca="1" si="47"/>
        <v>NO</v>
      </c>
      <c r="X82" t="str">
        <f t="shared" ca="1" si="48"/>
        <v>ITAM</v>
      </c>
      <c r="Y82">
        <f t="shared" ca="1" si="49"/>
        <v>1012848159</v>
      </c>
      <c r="Z82" t="str">
        <f t="shared" ca="1" si="50"/>
        <v>NO</v>
      </c>
      <c r="AA82" t="str">
        <f t="shared" ca="1" si="51"/>
        <v>Compras</v>
      </c>
    </row>
    <row r="83" spans="1:27" x14ac:dyDescent="0.45">
      <c r="A83">
        <f t="shared" ca="1" si="26"/>
        <v>1104</v>
      </c>
      <c r="B83" t="str">
        <f t="shared" ca="1" si="27"/>
        <v>Susan</v>
      </c>
      <c r="C83" t="str">
        <f t="shared" ca="1" si="28"/>
        <v>BENITEZ</v>
      </c>
      <c r="D83" t="str">
        <f t="shared" ca="1" si="28"/>
        <v>DIEZ</v>
      </c>
      <c r="E83" s="9">
        <f t="shared" ca="1" si="29"/>
        <v>34516</v>
      </c>
      <c r="F83" t="str">
        <f t="shared" ca="1" si="30"/>
        <v>M</v>
      </c>
      <c r="G83" t="str">
        <f t="shared" ca="1" si="31"/>
        <v>SuBEDI01071994</v>
      </c>
      <c r="H83" s="4" t="str">
        <f t="shared" ca="1" si="32"/>
        <v>SBENITEZ1@gmail.com</v>
      </c>
      <c r="I83" s="4" t="str">
        <f t="shared" ca="1" si="33"/>
        <v>SBENITEZ1@itam.com.mx</v>
      </c>
      <c r="J83" s="4" t="str">
        <f t="shared" ca="1" si="34"/>
        <v>Derecho</v>
      </c>
      <c r="K83">
        <f t="shared" ca="1" si="35"/>
        <v>2011</v>
      </c>
      <c r="L83">
        <f t="shared" ca="1" si="36"/>
        <v>14</v>
      </c>
      <c r="M83">
        <f t="shared" ca="1" si="37"/>
        <v>9.8000000000000007</v>
      </c>
      <c r="N83">
        <f t="shared" ca="1" si="38"/>
        <v>48</v>
      </c>
      <c r="O83">
        <f t="shared" ca="1" si="39"/>
        <v>32</v>
      </c>
      <c r="P83">
        <f t="shared" ca="1" si="40"/>
        <v>16</v>
      </c>
      <c r="Q83" t="str">
        <f t="shared" ca="1" si="41"/>
        <v>SI</v>
      </c>
      <c r="R83">
        <f t="shared" ca="1" si="42"/>
        <v>0.3</v>
      </c>
      <c r="S83" t="str">
        <f t="shared" ca="1" si="43"/>
        <v>NO</v>
      </c>
      <c r="T83" t="str">
        <f t="shared" ca="1" si="44"/>
        <v>Cancun</v>
      </c>
      <c r="U83" t="str">
        <f t="shared" ca="1" si="45"/>
        <v>SI</v>
      </c>
      <c r="V83">
        <f t="shared" ca="1" si="46"/>
        <v>110</v>
      </c>
      <c r="W83" t="str">
        <f t="shared" ca="1" si="47"/>
        <v>SI</v>
      </c>
      <c r="X83" t="str">
        <f t="shared" ca="1" si="48"/>
        <v>OTRO</v>
      </c>
      <c r="Y83">
        <f t="shared" ca="1" si="49"/>
        <v>1012754589</v>
      </c>
      <c r="Z83" t="str">
        <f t="shared" ca="1" si="50"/>
        <v>NO</v>
      </c>
      <c r="AA83" t="str">
        <f t="shared" ca="1" si="51"/>
        <v>Cocinar</v>
      </c>
    </row>
    <row r="84" spans="1:27" x14ac:dyDescent="0.45">
      <c r="A84">
        <f t="shared" ca="1" si="26"/>
        <v>1417</v>
      </c>
      <c r="B84" t="str">
        <f t="shared" ca="1" si="27"/>
        <v>Victoria</v>
      </c>
      <c r="C84" t="str">
        <f t="shared" ca="1" si="28"/>
        <v>GIMENEZ</v>
      </c>
      <c r="D84" t="str">
        <f t="shared" ca="1" si="28"/>
        <v>SOLER</v>
      </c>
      <c r="E84" s="9">
        <f t="shared" ca="1" si="29"/>
        <v>34935</v>
      </c>
      <c r="F84" t="str">
        <f t="shared" ca="1" si="30"/>
        <v>M</v>
      </c>
      <c r="G84" t="str">
        <f t="shared" ca="1" si="31"/>
        <v>ViGISO24081995</v>
      </c>
      <c r="H84" s="4" t="str">
        <f t="shared" ca="1" si="32"/>
        <v>VGIMENEZ24@gmail.com</v>
      </c>
      <c r="I84" s="4" t="str">
        <f t="shared" ca="1" si="33"/>
        <v>VGIMENEZ24@itam.com.mx</v>
      </c>
      <c r="J84" s="4" t="str">
        <f t="shared" ca="1" si="34"/>
        <v>Mecatronica</v>
      </c>
      <c r="K84">
        <f t="shared" ca="1" si="35"/>
        <v>2013</v>
      </c>
      <c r="L84">
        <f t="shared" ca="1" si="36"/>
        <v>10</v>
      </c>
      <c r="M84">
        <f t="shared" ca="1" si="37"/>
        <v>6.8</v>
      </c>
      <c r="N84">
        <f t="shared" ca="1" si="38"/>
        <v>42</v>
      </c>
      <c r="O84">
        <f t="shared" ca="1" si="39"/>
        <v>34</v>
      </c>
      <c r="P84">
        <f t="shared" ca="1" si="40"/>
        <v>8</v>
      </c>
      <c r="Q84" t="str">
        <f t="shared" ca="1" si="41"/>
        <v>SI</v>
      </c>
      <c r="R84">
        <f t="shared" ca="1" si="42"/>
        <v>0.2</v>
      </c>
      <c r="S84" t="str">
        <f t="shared" ca="1" si="43"/>
        <v>NO</v>
      </c>
      <c r="T84" t="str">
        <f t="shared" ca="1" si="44"/>
        <v>Monterrey</v>
      </c>
      <c r="U84" t="str">
        <f t="shared" ca="1" si="45"/>
        <v>SI</v>
      </c>
      <c r="V84">
        <f t="shared" ca="1" si="46"/>
        <v>10</v>
      </c>
      <c r="W84" t="str">
        <f t="shared" ca="1" si="47"/>
        <v>NO</v>
      </c>
      <c r="X84" t="str">
        <f t="shared" ca="1" si="48"/>
        <v>OTRO</v>
      </c>
      <c r="Y84">
        <f t="shared" ca="1" si="49"/>
        <v>1012548185</v>
      </c>
      <c r="Z84" t="str">
        <f t="shared" ca="1" si="50"/>
        <v>NO</v>
      </c>
      <c r="AA84" t="str">
        <f t="shared" ca="1" si="51"/>
        <v>Fiesta</v>
      </c>
    </row>
    <row r="85" spans="1:27" x14ac:dyDescent="0.45">
      <c r="A85">
        <f t="shared" ca="1" si="26"/>
        <v>1418</v>
      </c>
      <c r="B85" t="str">
        <f t="shared" ca="1" si="27"/>
        <v>Mark</v>
      </c>
      <c r="C85" t="str">
        <f t="shared" ca="1" si="28"/>
        <v>PASCUAL</v>
      </c>
      <c r="D85" t="str">
        <f t="shared" ca="1" si="28"/>
        <v>DURAN</v>
      </c>
      <c r="E85" s="9">
        <f t="shared" ca="1" si="29"/>
        <v>34378</v>
      </c>
      <c r="F85" t="str">
        <f t="shared" ca="1" si="30"/>
        <v>H</v>
      </c>
      <c r="G85" t="str">
        <f t="shared" ca="1" si="31"/>
        <v>MaPADU13021994</v>
      </c>
      <c r="H85" s="4" t="str">
        <f t="shared" ca="1" si="32"/>
        <v>MPASCUAL13@hotmail.com</v>
      </c>
      <c r="I85" s="4" t="str">
        <f t="shared" ca="1" si="33"/>
        <v>MPASCUAL13@itam.com.mx</v>
      </c>
      <c r="J85" s="4" t="str">
        <f t="shared" ca="1" si="34"/>
        <v>Economia y Derecho</v>
      </c>
      <c r="K85">
        <f t="shared" ca="1" si="35"/>
        <v>2012</v>
      </c>
      <c r="L85">
        <f t="shared" ca="1" si="36"/>
        <v>12</v>
      </c>
      <c r="M85">
        <f t="shared" ca="1" si="37"/>
        <v>7.6</v>
      </c>
      <c r="N85">
        <f t="shared" ca="1" si="38"/>
        <v>49</v>
      </c>
      <c r="O85">
        <f t="shared" ca="1" si="39"/>
        <v>32</v>
      </c>
      <c r="P85">
        <f t="shared" ca="1" si="40"/>
        <v>17</v>
      </c>
      <c r="Q85" t="str">
        <f t="shared" ca="1" si="41"/>
        <v>SI</v>
      </c>
      <c r="R85">
        <f t="shared" ca="1" si="42"/>
        <v>0.9</v>
      </c>
      <c r="S85" t="str">
        <f t="shared" ca="1" si="43"/>
        <v>NO</v>
      </c>
      <c r="T85" t="str">
        <f t="shared" ca="1" si="44"/>
        <v>Cancun</v>
      </c>
      <c r="U85" t="str">
        <f t="shared" ca="1" si="45"/>
        <v>SI</v>
      </c>
      <c r="V85">
        <f t="shared" ca="1" si="46"/>
        <v>20</v>
      </c>
      <c r="W85" t="str">
        <f t="shared" ca="1" si="47"/>
        <v>NO</v>
      </c>
      <c r="X85" t="str">
        <f t="shared" ca="1" si="48"/>
        <v>ITAM</v>
      </c>
      <c r="Y85">
        <f t="shared" ca="1" si="49"/>
        <v>1012489979</v>
      </c>
      <c r="Z85" t="str">
        <f t="shared" ca="1" si="50"/>
        <v>NO</v>
      </c>
      <c r="AA85" t="str">
        <f t="shared" ca="1" si="51"/>
        <v>Compras</v>
      </c>
    </row>
    <row r="86" spans="1:27" x14ac:dyDescent="0.45">
      <c r="A86">
        <f t="shared" ca="1" si="26"/>
        <v>1847</v>
      </c>
      <c r="B86" t="str">
        <f t="shared" ca="1" si="27"/>
        <v>Edward</v>
      </c>
      <c r="C86" t="str">
        <f t="shared" ca="1" si="28"/>
        <v>SOLER</v>
      </c>
      <c r="D86" t="str">
        <f t="shared" ca="1" si="28"/>
        <v>FLORES</v>
      </c>
      <c r="E86" s="9">
        <f t="shared" ca="1" si="29"/>
        <v>34925</v>
      </c>
      <c r="F86" t="str">
        <f t="shared" ca="1" si="30"/>
        <v>H</v>
      </c>
      <c r="G86" t="str">
        <f t="shared" ca="1" si="31"/>
        <v>EdSOFL14081995</v>
      </c>
      <c r="H86" s="4" t="str">
        <f t="shared" ca="1" si="32"/>
        <v>ESOLER14@gmail.com</v>
      </c>
      <c r="I86" s="4" t="str">
        <f t="shared" ca="1" si="33"/>
        <v>ESOLER14@itam.com.mx</v>
      </c>
      <c r="J86" s="4" t="str">
        <f t="shared" ca="1" si="34"/>
        <v>Matematicas y Computacion</v>
      </c>
      <c r="K86">
        <f t="shared" ca="1" si="35"/>
        <v>2011</v>
      </c>
      <c r="L86">
        <f t="shared" ca="1" si="36"/>
        <v>14</v>
      </c>
      <c r="M86">
        <f t="shared" ca="1" si="37"/>
        <v>9.1999999999999993</v>
      </c>
      <c r="N86">
        <f t="shared" ca="1" si="38"/>
        <v>48</v>
      </c>
      <c r="O86">
        <f t="shared" ca="1" si="39"/>
        <v>29</v>
      </c>
      <c r="P86">
        <f t="shared" ca="1" si="40"/>
        <v>19</v>
      </c>
      <c r="Q86" t="str">
        <f t="shared" ca="1" si="41"/>
        <v>SI</v>
      </c>
      <c r="R86">
        <f t="shared" ca="1" si="42"/>
        <v>0.7</v>
      </c>
      <c r="S86" t="str">
        <f t="shared" ca="1" si="43"/>
        <v>SI</v>
      </c>
      <c r="T86" t="str">
        <f t="shared" ca="1" si="44"/>
        <v>Puebla</v>
      </c>
      <c r="U86" t="str">
        <f t="shared" ca="1" si="45"/>
        <v>SI</v>
      </c>
      <c r="V86">
        <f t="shared" ca="1" si="46"/>
        <v>159</v>
      </c>
      <c r="W86" t="str">
        <f t="shared" ca="1" si="47"/>
        <v>NO</v>
      </c>
      <c r="X86" t="str">
        <f t="shared" ca="1" si="48"/>
        <v>OTRO</v>
      </c>
      <c r="Y86">
        <f t="shared" ca="1" si="49"/>
        <v>1012357175</v>
      </c>
      <c r="Z86" t="str">
        <f t="shared" ca="1" si="50"/>
        <v>SI</v>
      </c>
      <c r="AA86" t="str">
        <f t="shared" ca="1" si="51"/>
        <v>Fiesta</v>
      </c>
    </row>
    <row r="87" spans="1:27" x14ac:dyDescent="0.45">
      <c r="A87">
        <f t="shared" ca="1" si="26"/>
        <v>1795</v>
      </c>
      <c r="B87" t="str">
        <f t="shared" ca="1" si="27"/>
        <v>Charles</v>
      </c>
      <c r="C87" t="str">
        <f t="shared" ca="1" si="28"/>
        <v>VARGAS</v>
      </c>
      <c r="D87" t="str">
        <f t="shared" ca="1" si="28"/>
        <v>SANTIAGO</v>
      </c>
      <c r="E87" s="9">
        <f t="shared" ca="1" si="29"/>
        <v>33976</v>
      </c>
      <c r="F87" t="str">
        <f t="shared" ca="1" si="30"/>
        <v>H</v>
      </c>
      <c r="G87" t="str">
        <f t="shared" ca="1" si="31"/>
        <v>ChVASA07011993</v>
      </c>
      <c r="H87" s="4" t="str">
        <f t="shared" ca="1" si="32"/>
        <v>CVARGAS7@hotmail.com</v>
      </c>
      <c r="I87" s="4" t="str">
        <f t="shared" ca="1" si="33"/>
        <v>CVARGAS7@itam.com.mx</v>
      </c>
      <c r="J87" s="4" t="str">
        <f t="shared" ca="1" si="34"/>
        <v>Telematica</v>
      </c>
      <c r="K87">
        <f t="shared" ca="1" si="35"/>
        <v>2011</v>
      </c>
      <c r="L87">
        <f t="shared" ca="1" si="36"/>
        <v>14</v>
      </c>
      <c r="M87">
        <f t="shared" ca="1" si="37"/>
        <v>8.6</v>
      </c>
      <c r="N87">
        <f t="shared" ca="1" si="38"/>
        <v>48</v>
      </c>
      <c r="O87">
        <f t="shared" ca="1" si="39"/>
        <v>37</v>
      </c>
      <c r="P87">
        <f t="shared" ca="1" si="40"/>
        <v>11</v>
      </c>
      <c r="Q87" t="str">
        <f t="shared" ca="1" si="41"/>
        <v>SI</v>
      </c>
      <c r="R87">
        <f t="shared" ca="1" si="42"/>
        <v>0.6</v>
      </c>
      <c r="S87" t="str">
        <f t="shared" ca="1" si="43"/>
        <v>SI</v>
      </c>
      <c r="T87" t="str">
        <f t="shared" ca="1" si="44"/>
        <v>Guadalajara</v>
      </c>
      <c r="U87" t="str">
        <f t="shared" ca="1" si="45"/>
        <v>SI</v>
      </c>
      <c r="V87">
        <f t="shared" ca="1" si="46"/>
        <v>34</v>
      </c>
      <c r="W87" t="str">
        <f t="shared" ca="1" si="47"/>
        <v>NO</v>
      </c>
      <c r="X87" t="str">
        <f t="shared" ca="1" si="48"/>
        <v>OTRO</v>
      </c>
      <c r="Y87">
        <f t="shared" ca="1" si="49"/>
        <v>1012254242</v>
      </c>
      <c r="Z87" t="str">
        <f t="shared" ca="1" si="50"/>
        <v>SI</v>
      </c>
      <c r="AA87" t="str">
        <f t="shared" ca="1" si="51"/>
        <v>Leer</v>
      </c>
    </row>
    <row r="88" spans="1:27" x14ac:dyDescent="0.45">
      <c r="A88">
        <f t="shared" ca="1" si="26"/>
        <v>1599</v>
      </c>
      <c r="B88" t="str">
        <f t="shared" ca="1" si="27"/>
        <v>David</v>
      </c>
      <c r="C88" t="str">
        <f t="shared" ca="1" si="28"/>
        <v>DURAN</v>
      </c>
      <c r="D88" t="str">
        <f t="shared" ca="1" si="28"/>
        <v>ARIAS</v>
      </c>
      <c r="E88" s="9">
        <f t="shared" ca="1" si="29"/>
        <v>34258</v>
      </c>
      <c r="F88" t="str">
        <f t="shared" ca="1" si="30"/>
        <v>H</v>
      </c>
      <c r="G88" t="str">
        <f t="shared" ca="1" si="31"/>
        <v>DaDUAR16101993</v>
      </c>
      <c r="H88" s="4" t="str">
        <f t="shared" ca="1" si="32"/>
        <v>DDURAN16@yahoo.com</v>
      </c>
      <c r="I88" s="4" t="str">
        <f t="shared" ca="1" si="33"/>
        <v>DDURAN16@itam.com.mx</v>
      </c>
      <c r="J88" s="4" t="str">
        <f t="shared" ca="1" si="34"/>
        <v>Computacion</v>
      </c>
      <c r="K88">
        <f t="shared" ca="1" si="35"/>
        <v>2012</v>
      </c>
      <c r="L88">
        <f t="shared" ca="1" si="36"/>
        <v>12</v>
      </c>
      <c r="M88">
        <f t="shared" ca="1" si="37"/>
        <v>8.3000000000000007</v>
      </c>
      <c r="N88">
        <f t="shared" ca="1" si="38"/>
        <v>48</v>
      </c>
      <c r="O88">
        <f t="shared" ca="1" si="39"/>
        <v>34</v>
      </c>
      <c r="P88">
        <f t="shared" ca="1" si="40"/>
        <v>14</v>
      </c>
      <c r="Q88" t="str">
        <f t="shared" ca="1" si="41"/>
        <v>SI</v>
      </c>
      <c r="R88">
        <f t="shared" ca="1" si="42"/>
        <v>0.6</v>
      </c>
      <c r="S88" t="str">
        <f t="shared" ca="1" si="43"/>
        <v>SI</v>
      </c>
      <c r="T88" t="str">
        <f t="shared" ca="1" si="44"/>
        <v>CDMX</v>
      </c>
      <c r="U88" t="str">
        <f t="shared" ca="1" si="45"/>
        <v>NO</v>
      </c>
      <c r="V88">
        <f t="shared" ca="1" si="46"/>
        <v>20</v>
      </c>
      <c r="W88" t="str">
        <f t="shared" ca="1" si="47"/>
        <v>NO</v>
      </c>
      <c r="X88" t="str">
        <f t="shared" ca="1" si="48"/>
        <v>OTRO</v>
      </c>
      <c r="Y88">
        <f t="shared" ca="1" si="49"/>
        <v>1012414048</v>
      </c>
      <c r="Z88" t="str">
        <f t="shared" ca="1" si="50"/>
        <v>NO</v>
      </c>
      <c r="AA88" t="str">
        <f t="shared" ca="1" si="51"/>
        <v>Compras</v>
      </c>
    </row>
    <row r="89" spans="1:27" x14ac:dyDescent="0.45">
      <c r="A89">
        <f t="shared" ca="1" si="26"/>
        <v>1450</v>
      </c>
      <c r="B89" t="str">
        <f t="shared" ca="1" si="27"/>
        <v>Elizabeth</v>
      </c>
      <c r="C89" t="str">
        <f t="shared" ca="1" si="28"/>
        <v>MONTERO</v>
      </c>
      <c r="D89" t="str">
        <f t="shared" ca="1" si="28"/>
        <v>SANTANA</v>
      </c>
      <c r="E89" s="9">
        <f t="shared" ca="1" si="29"/>
        <v>34332</v>
      </c>
      <c r="F89" t="str">
        <f t="shared" ca="1" si="30"/>
        <v>M</v>
      </c>
      <c r="G89" t="str">
        <f t="shared" ca="1" si="31"/>
        <v>ElMOSA29121993</v>
      </c>
      <c r="H89" s="4" t="str">
        <f t="shared" ca="1" si="32"/>
        <v>EMONTERO29@hotmail.com</v>
      </c>
      <c r="I89" s="4" t="str">
        <f t="shared" ca="1" si="33"/>
        <v>EMONTERO29@itam.com.mx</v>
      </c>
      <c r="J89" s="4" t="str">
        <f t="shared" ca="1" si="34"/>
        <v>Contabilidad</v>
      </c>
      <c r="K89">
        <f t="shared" ca="1" si="35"/>
        <v>2011</v>
      </c>
      <c r="L89">
        <f t="shared" ca="1" si="36"/>
        <v>14</v>
      </c>
      <c r="M89">
        <f t="shared" ca="1" si="37"/>
        <v>6.6</v>
      </c>
      <c r="N89">
        <f t="shared" ca="1" si="38"/>
        <v>48</v>
      </c>
      <c r="O89">
        <f t="shared" ca="1" si="39"/>
        <v>47</v>
      </c>
      <c r="P89">
        <f t="shared" ca="1" si="40"/>
        <v>1</v>
      </c>
      <c r="Q89" t="str">
        <f t="shared" ca="1" si="41"/>
        <v>SI</v>
      </c>
      <c r="R89">
        <f t="shared" ca="1" si="42"/>
        <v>0.7</v>
      </c>
      <c r="S89" t="str">
        <f t="shared" ca="1" si="43"/>
        <v>NO</v>
      </c>
      <c r="T89" t="str">
        <f t="shared" ca="1" si="44"/>
        <v>Puebla</v>
      </c>
      <c r="U89" t="str">
        <f t="shared" ca="1" si="45"/>
        <v>SI</v>
      </c>
      <c r="V89">
        <f t="shared" ca="1" si="46"/>
        <v>177</v>
      </c>
      <c r="W89" t="str">
        <f t="shared" ca="1" si="47"/>
        <v>NO</v>
      </c>
      <c r="X89" t="str">
        <f t="shared" ca="1" si="48"/>
        <v>OTRO</v>
      </c>
      <c r="Y89">
        <f t="shared" ca="1" si="49"/>
        <v>1012598029</v>
      </c>
      <c r="Z89" t="str">
        <f t="shared" ca="1" si="50"/>
        <v>SI</v>
      </c>
      <c r="AA89" t="str">
        <f t="shared" ca="1" si="51"/>
        <v>Fiesta</v>
      </c>
    </row>
    <row r="90" spans="1:27" x14ac:dyDescent="0.45">
      <c r="A90">
        <f t="shared" ca="1" si="26"/>
        <v>1357</v>
      </c>
      <c r="B90" t="str">
        <f t="shared" ca="1" si="27"/>
        <v>Elizabeth</v>
      </c>
      <c r="C90" t="str">
        <f t="shared" ca="1" si="28"/>
        <v>CARRASCO</v>
      </c>
      <c r="D90" t="str">
        <f t="shared" ca="1" si="28"/>
        <v>DURAN</v>
      </c>
      <c r="E90" s="9">
        <f t="shared" ca="1" si="29"/>
        <v>34977</v>
      </c>
      <c r="F90" t="str">
        <f t="shared" ca="1" si="30"/>
        <v>M</v>
      </c>
      <c r="G90" t="str">
        <f t="shared" ca="1" si="31"/>
        <v>ElCADU05101995</v>
      </c>
      <c r="H90" s="4" t="str">
        <f t="shared" ca="1" si="32"/>
        <v>ECARRASCO5@outlook.com</v>
      </c>
      <c r="I90" s="4" t="str">
        <f t="shared" ca="1" si="33"/>
        <v>ECARRASCO5@itam.com.mx</v>
      </c>
      <c r="J90" s="4" t="str">
        <f t="shared" ca="1" si="34"/>
        <v>Telematica</v>
      </c>
      <c r="K90">
        <f t="shared" ca="1" si="35"/>
        <v>2013</v>
      </c>
      <c r="L90">
        <f t="shared" ca="1" si="36"/>
        <v>10</v>
      </c>
      <c r="M90">
        <f t="shared" ca="1" si="37"/>
        <v>7</v>
      </c>
      <c r="N90">
        <f t="shared" ca="1" si="38"/>
        <v>43</v>
      </c>
      <c r="O90">
        <f t="shared" ca="1" si="39"/>
        <v>34</v>
      </c>
      <c r="P90">
        <f t="shared" ca="1" si="40"/>
        <v>9</v>
      </c>
      <c r="Q90" t="str">
        <f t="shared" ca="1" si="41"/>
        <v>SI</v>
      </c>
      <c r="R90">
        <f t="shared" ca="1" si="42"/>
        <v>0.8</v>
      </c>
      <c r="S90" t="str">
        <f t="shared" ca="1" si="43"/>
        <v>SI</v>
      </c>
      <c r="T90" t="str">
        <f t="shared" ca="1" si="44"/>
        <v>Toluca</v>
      </c>
      <c r="U90" t="str">
        <f t="shared" ca="1" si="45"/>
        <v>SI</v>
      </c>
      <c r="V90">
        <f t="shared" ca="1" si="46"/>
        <v>166</v>
      </c>
      <c r="W90" t="str">
        <f t="shared" ca="1" si="47"/>
        <v>NO</v>
      </c>
      <c r="X90" t="str">
        <f t="shared" ca="1" si="48"/>
        <v>OTRO</v>
      </c>
      <c r="Y90">
        <f t="shared" ca="1" si="49"/>
        <v>1012785589</v>
      </c>
      <c r="Z90" t="str">
        <f t="shared" ca="1" si="50"/>
        <v>NO</v>
      </c>
      <c r="AA90" t="str">
        <f t="shared" ca="1" si="51"/>
        <v>Golf</v>
      </c>
    </row>
    <row r="91" spans="1:27" x14ac:dyDescent="0.45">
      <c r="A91">
        <f t="shared" ca="1" si="26"/>
        <v>1006</v>
      </c>
      <c r="B91" t="str">
        <f t="shared" ca="1" si="27"/>
        <v>Daniel</v>
      </c>
      <c r="C91" t="str">
        <f t="shared" ca="1" si="28"/>
        <v>REYES</v>
      </c>
      <c r="D91" t="str">
        <f t="shared" ca="1" si="28"/>
        <v>SAEZ</v>
      </c>
      <c r="E91" s="9">
        <f t="shared" ca="1" si="29"/>
        <v>34979</v>
      </c>
      <c r="F91" t="str">
        <f t="shared" ca="1" si="30"/>
        <v>H</v>
      </c>
      <c r="G91" t="str">
        <f t="shared" ca="1" si="31"/>
        <v>DaRESA07101995</v>
      </c>
      <c r="H91" s="4" t="str">
        <f t="shared" ca="1" si="32"/>
        <v>DREYES7@yahoo.com</v>
      </c>
      <c r="I91" s="4" t="str">
        <f t="shared" ca="1" si="33"/>
        <v>DREYES7@itam.com.mx</v>
      </c>
      <c r="J91" s="4" t="str">
        <f t="shared" ca="1" si="34"/>
        <v>Economia</v>
      </c>
      <c r="K91">
        <f t="shared" ca="1" si="35"/>
        <v>2013</v>
      </c>
      <c r="L91">
        <f t="shared" ca="1" si="36"/>
        <v>10</v>
      </c>
      <c r="M91">
        <f t="shared" ca="1" si="37"/>
        <v>7.9</v>
      </c>
      <c r="N91">
        <f t="shared" ca="1" si="38"/>
        <v>46</v>
      </c>
      <c r="O91">
        <f t="shared" ca="1" si="39"/>
        <v>32</v>
      </c>
      <c r="P91">
        <f t="shared" ca="1" si="40"/>
        <v>14</v>
      </c>
      <c r="Q91" t="str">
        <f t="shared" ca="1" si="41"/>
        <v>SI</v>
      </c>
      <c r="R91">
        <f t="shared" ca="1" si="42"/>
        <v>0.3</v>
      </c>
      <c r="S91" t="str">
        <f t="shared" ca="1" si="43"/>
        <v>NO</v>
      </c>
      <c r="T91" t="str">
        <f t="shared" ca="1" si="44"/>
        <v>Puebla</v>
      </c>
      <c r="U91" t="str">
        <f t="shared" ca="1" si="45"/>
        <v>SI</v>
      </c>
      <c r="V91">
        <f t="shared" ca="1" si="46"/>
        <v>147</v>
      </c>
      <c r="W91" t="str">
        <f t="shared" ca="1" si="47"/>
        <v>NO</v>
      </c>
      <c r="X91" t="str">
        <f t="shared" ca="1" si="48"/>
        <v>OTRO</v>
      </c>
      <c r="Y91">
        <f t="shared" ca="1" si="49"/>
        <v>1012428205</v>
      </c>
      <c r="Z91" t="str">
        <f t="shared" ca="1" si="50"/>
        <v>SI</v>
      </c>
      <c r="AA91" t="str">
        <f t="shared" ca="1" si="51"/>
        <v>Golf</v>
      </c>
    </row>
    <row r="92" spans="1:27" x14ac:dyDescent="0.45">
      <c r="A92">
        <f t="shared" ca="1" si="26"/>
        <v>1970</v>
      </c>
      <c r="B92" t="str">
        <f t="shared" ca="1" si="27"/>
        <v>Karen</v>
      </c>
      <c r="C92" t="str">
        <f t="shared" ca="1" si="28"/>
        <v>PASTOR</v>
      </c>
      <c r="D92" t="str">
        <f t="shared" ca="1" si="28"/>
        <v>MORA</v>
      </c>
      <c r="E92" s="9">
        <f t="shared" ca="1" si="29"/>
        <v>34984</v>
      </c>
      <c r="F92" t="str">
        <f t="shared" ca="1" si="30"/>
        <v>M</v>
      </c>
      <c r="G92" t="str">
        <f t="shared" ca="1" si="31"/>
        <v>KaPAMO12101995</v>
      </c>
      <c r="H92" s="4" t="str">
        <f t="shared" ca="1" si="32"/>
        <v>KPASTOR12@yahoo.com</v>
      </c>
      <c r="I92" s="4" t="str">
        <f t="shared" ca="1" si="33"/>
        <v>KPASTOR12@itam.com.mx</v>
      </c>
      <c r="J92" s="4" t="str">
        <f t="shared" ca="1" si="34"/>
        <v>Economia y Derecho</v>
      </c>
      <c r="K92">
        <f t="shared" ca="1" si="35"/>
        <v>2013</v>
      </c>
      <c r="L92">
        <f t="shared" ca="1" si="36"/>
        <v>10</v>
      </c>
      <c r="M92">
        <f t="shared" ca="1" si="37"/>
        <v>6.8</v>
      </c>
      <c r="N92">
        <f t="shared" ca="1" si="38"/>
        <v>42</v>
      </c>
      <c r="O92">
        <f t="shared" ca="1" si="39"/>
        <v>35</v>
      </c>
      <c r="P92">
        <f t="shared" ca="1" si="40"/>
        <v>7</v>
      </c>
      <c r="Q92" t="str">
        <f t="shared" ca="1" si="41"/>
        <v>SI</v>
      </c>
      <c r="R92">
        <f t="shared" ca="1" si="42"/>
        <v>0.3</v>
      </c>
      <c r="S92" t="str">
        <f t="shared" ca="1" si="43"/>
        <v>SI</v>
      </c>
      <c r="T92" t="str">
        <f t="shared" ca="1" si="44"/>
        <v>Acapulco</v>
      </c>
      <c r="U92" t="str">
        <f t="shared" ca="1" si="45"/>
        <v>SI</v>
      </c>
      <c r="V92">
        <f t="shared" ca="1" si="46"/>
        <v>130</v>
      </c>
      <c r="W92" t="str">
        <f t="shared" ca="1" si="47"/>
        <v>SI</v>
      </c>
      <c r="X92" t="str">
        <f t="shared" ca="1" si="48"/>
        <v>OTRO</v>
      </c>
      <c r="Y92">
        <f t="shared" ca="1" si="49"/>
        <v>1012679528</v>
      </c>
      <c r="Z92" t="str">
        <f t="shared" ca="1" si="50"/>
        <v>NO</v>
      </c>
      <c r="AA92" t="str">
        <f t="shared" ca="1" si="51"/>
        <v>Futbol</v>
      </c>
    </row>
    <row r="93" spans="1:27" x14ac:dyDescent="0.45">
      <c r="A93">
        <f t="shared" ca="1" si="26"/>
        <v>1944</v>
      </c>
      <c r="B93" t="str">
        <f t="shared" ca="1" si="27"/>
        <v>Elizabeth</v>
      </c>
      <c r="C93" t="str">
        <f t="shared" ca="1" si="28"/>
        <v>DIEZ</v>
      </c>
      <c r="D93" t="str">
        <f t="shared" ca="1" si="28"/>
        <v>REYES</v>
      </c>
      <c r="E93" s="9">
        <f t="shared" ca="1" si="29"/>
        <v>34120</v>
      </c>
      <c r="F93" t="str">
        <f t="shared" ca="1" si="30"/>
        <v>M</v>
      </c>
      <c r="G93" t="str">
        <f t="shared" ca="1" si="31"/>
        <v>ElDIRE31051993</v>
      </c>
      <c r="H93" s="4" t="str">
        <f t="shared" ca="1" si="32"/>
        <v>EDIEZ31@hotmail.com</v>
      </c>
      <c r="I93" s="4" t="str">
        <f t="shared" ca="1" si="33"/>
        <v>EDIEZ31@itam.com.mx</v>
      </c>
      <c r="J93" s="4" t="str">
        <f t="shared" ca="1" si="34"/>
        <v>Derecho</v>
      </c>
      <c r="K93">
        <f t="shared" ca="1" si="35"/>
        <v>2013</v>
      </c>
      <c r="L93">
        <f t="shared" ca="1" si="36"/>
        <v>10</v>
      </c>
      <c r="M93">
        <f t="shared" ca="1" si="37"/>
        <v>9.6999999999999993</v>
      </c>
      <c r="N93">
        <f t="shared" ca="1" si="38"/>
        <v>35</v>
      </c>
      <c r="O93">
        <f t="shared" ca="1" si="39"/>
        <v>35</v>
      </c>
      <c r="P93">
        <f t="shared" ca="1" si="40"/>
        <v>0</v>
      </c>
      <c r="Q93" t="str">
        <f t="shared" ca="1" si="41"/>
        <v>SI</v>
      </c>
      <c r="R93">
        <f t="shared" ca="1" si="42"/>
        <v>0.4</v>
      </c>
      <c r="S93" t="str">
        <f t="shared" ca="1" si="43"/>
        <v>NO</v>
      </c>
      <c r="T93" t="str">
        <f t="shared" ca="1" si="44"/>
        <v>CDMX</v>
      </c>
      <c r="U93" t="str">
        <f t="shared" ca="1" si="45"/>
        <v>NO</v>
      </c>
      <c r="V93">
        <f t="shared" ca="1" si="46"/>
        <v>27</v>
      </c>
      <c r="W93" t="str">
        <f t="shared" ca="1" si="47"/>
        <v>NO</v>
      </c>
      <c r="X93" t="str">
        <f t="shared" ca="1" si="48"/>
        <v>OTRO</v>
      </c>
      <c r="Y93">
        <f t="shared" ca="1" si="49"/>
        <v>1012810255</v>
      </c>
      <c r="Z93" t="str">
        <f t="shared" ca="1" si="50"/>
        <v>NO</v>
      </c>
      <c r="AA93" t="str">
        <f t="shared" ca="1" si="51"/>
        <v>Leer</v>
      </c>
    </row>
    <row r="94" spans="1:27" x14ac:dyDescent="0.45">
      <c r="A94">
        <f t="shared" ca="1" si="26"/>
        <v>1888</v>
      </c>
      <c r="B94" t="str">
        <f t="shared" ca="1" si="27"/>
        <v>Jessica</v>
      </c>
      <c r="C94" t="str">
        <f t="shared" ca="1" si="28"/>
        <v>PASTOR</v>
      </c>
      <c r="D94" t="str">
        <f t="shared" ca="1" si="28"/>
        <v>FLORES</v>
      </c>
      <c r="E94" s="9">
        <f t="shared" ca="1" si="29"/>
        <v>34667</v>
      </c>
      <c r="F94" t="str">
        <f t="shared" ca="1" si="30"/>
        <v>M</v>
      </c>
      <c r="G94" t="str">
        <f t="shared" ca="1" si="31"/>
        <v>JePAFL29111994</v>
      </c>
      <c r="H94" s="4" t="str">
        <f t="shared" ca="1" si="32"/>
        <v>JPASTOR29@live.mx</v>
      </c>
      <c r="I94" s="4" t="str">
        <f t="shared" ca="1" si="33"/>
        <v>JPASTOR29@itam.com.mx</v>
      </c>
      <c r="J94" s="4" t="str">
        <f t="shared" ca="1" si="34"/>
        <v>Contabilidad</v>
      </c>
      <c r="K94">
        <f t="shared" ca="1" si="35"/>
        <v>2012</v>
      </c>
      <c r="L94">
        <f t="shared" ca="1" si="36"/>
        <v>12</v>
      </c>
      <c r="M94">
        <f t="shared" ca="1" si="37"/>
        <v>9.1999999999999993</v>
      </c>
      <c r="N94">
        <f t="shared" ca="1" si="38"/>
        <v>48</v>
      </c>
      <c r="O94">
        <f t="shared" ca="1" si="39"/>
        <v>38</v>
      </c>
      <c r="P94">
        <f t="shared" ca="1" si="40"/>
        <v>10</v>
      </c>
      <c r="Q94" t="str">
        <f t="shared" ca="1" si="41"/>
        <v>SI</v>
      </c>
      <c r="R94">
        <f t="shared" ca="1" si="42"/>
        <v>0.2</v>
      </c>
      <c r="S94" t="str">
        <f t="shared" ca="1" si="43"/>
        <v>NO</v>
      </c>
      <c r="T94" t="str">
        <f t="shared" ca="1" si="44"/>
        <v>CDMX</v>
      </c>
      <c r="U94" t="str">
        <f t="shared" ca="1" si="45"/>
        <v>NO</v>
      </c>
      <c r="V94">
        <f t="shared" ca="1" si="46"/>
        <v>105</v>
      </c>
      <c r="W94" t="str">
        <f t="shared" ca="1" si="47"/>
        <v>SI</v>
      </c>
      <c r="X94" t="str">
        <f t="shared" ca="1" si="48"/>
        <v>ITAM</v>
      </c>
      <c r="Y94">
        <f t="shared" ca="1" si="49"/>
        <v>1012666730</v>
      </c>
      <c r="Z94" t="str">
        <f t="shared" ca="1" si="50"/>
        <v>NO</v>
      </c>
      <c r="AA94" t="str">
        <f t="shared" ca="1" si="51"/>
        <v>Comer</v>
      </c>
    </row>
    <row r="95" spans="1:27" x14ac:dyDescent="0.45">
      <c r="A95">
        <f t="shared" ca="1" si="26"/>
        <v>1216</v>
      </c>
      <c r="B95" t="str">
        <f t="shared" ca="1" si="27"/>
        <v>Carol</v>
      </c>
      <c r="C95" t="str">
        <f t="shared" ca="1" si="28"/>
        <v>AGUILAR</v>
      </c>
      <c r="D95" t="str">
        <f t="shared" ca="1" si="28"/>
        <v>HERRERO</v>
      </c>
      <c r="E95" s="9">
        <f t="shared" ca="1" si="29"/>
        <v>34945</v>
      </c>
      <c r="F95" t="str">
        <f t="shared" ca="1" si="30"/>
        <v>M</v>
      </c>
      <c r="G95" t="str">
        <f t="shared" ca="1" si="31"/>
        <v>CaAGHE03091995</v>
      </c>
      <c r="H95" s="4" t="str">
        <f t="shared" ca="1" si="32"/>
        <v>CAGUILAR3@outlook.com</v>
      </c>
      <c r="I95" s="4" t="str">
        <f t="shared" ca="1" si="33"/>
        <v>CAGUILAR3@itam.com.mx</v>
      </c>
      <c r="J95" s="4" t="str">
        <f t="shared" ca="1" si="34"/>
        <v>Economia</v>
      </c>
      <c r="K95">
        <f t="shared" ca="1" si="35"/>
        <v>2013</v>
      </c>
      <c r="L95">
        <f t="shared" ca="1" si="36"/>
        <v>10</v>
      </c>
      <c r="M95">
        <f t="shared" ca="1" si="37"/>
        <v>9.8000000000000007</v>
      </c>
      <c r="N95">
        <f t="shared" ca="1" si="38"/>
        <v>36</v>
      </c>
      <c r="O95">
        <f t="shared" ca="1" si="39"/>
        <v>23</v>
      </c>
      <c r="P95">
        <f t="shared" ca="1" si="40"/>
        <v>13</v>
      </c>
      <c r="Q95" t="str">
        <f t="shared" ca="1" si="41"/>
        <v>SI</v>
      </c>
      <c r="R95">
        <f t="shared" ca="1" si="42"/>
        <v>0.2</v>
      </c>
      <c r="S95" t="str">
        <f t="shared" ca="1" si="43"/>
        <v>NO</v>
      </c>
      <c r="T95" t="str">
        <f t="shared" ca="1" si="44"/>
        <v>Acapulco</v>
      </c>
      <c r="U95" t="str">
        <f t="shared" ca="1" si="45"/>
        <v>SI</v>
      </c>
      <c r="V95">
        <f t="shared" ca="1" si="46"/>
        <v>84</v>
      </c>
      <c r="W95" t="str">
        <f t="shared" ca="1" si="47"/>
        <v>SI</v>
      </c>
      <c r="X95" t="str">
        <f t="shared" ca="1" si="48"/>
        <v>ITAM</v>
      </c>
      <c r="Y95">
        <f t="shared" ca="1" si="49"/>
        <v>1012968315</v>
      </c>
      <c r="Z95" t="str">
        <f t="shared" ca="1" si="50"/>
        <v>NO</v>
      </c>
      <c r="AA95" t="str">
        <f t="shared" ca="1" si="51"/>
        <v>Caza</v>
      </c>
    </row>
    <row r="96" spans="1:27" x14ac:dyDescent="0.45">
      <c r="A96">
        <f t="shared" ca="1" si="26"/>
        <v>1341</v>
      </c>
      <c r="B96" t="str">
        <f t="shared" ca="1" si="27"/>
        <v>David</v>
      </c>
      <c r="C96" t="str">
        <f t="shared" ca="1" si="28"/>
        <v>MOYA</v>
      </c>
      <c r="D96" t="str">
        <f t="shared" ca="1" si="28"/>
        <v>VELASCO</v>
      </c>
      <c r="E96" s="9">
        <f t="shared" ca="1" si="29"/>
        <v>34650</v>
      </c>
      <c r="F96" t="str">
        <f t="shared" ca="1" si="30"/>
        <v>H</v>
      </c>
      <c r="G96" t="str">
        <f t="shared" ca="1" si="31"/>
        <v>DaMOVE12111994</v>
      </c>
      <c r="H96" s="4" t="str">
        <f t="shared" ca="1" si="32"/>
        <v>DMOYA12@hotmail.com</v>
      </c>
      <c r="I96" s="4" t="str">
        <f t="shared" ca="1" si="33"/>
        <v>DMOYA12@itam.com.mx</v>
      </c>
      <c r="J96" s="4" t="str">
        <f t="shared" ca="1" si="34"/>
        <v>Telematica</v>
      </c>
      <c r="K96">
        <f t="shared" ca="1" si="35"/>
        <v>2013</v>
      </c>
      <c r="L96">
        <f t="shared" ca="1" si="36"/>
        <v>10</v>
      </c>
      <c r="M96">
        <f t="shared" ca="1" si="37"/>
        <v>9.1</v>
      </c>
      <c r="N96">
        <f t="shared" ca="1" si="38"/>
        <v>36</v>
      </c>
      <c r="O96">
        <f t="shared" ca="1" si="39"/>
        <v>22</v>
      </c>
      <c r="P96">
        <f t="shared" ca="1" si="40"/>
        <v>14</v>
      </c>
      <c r="Q96" t="str">
        <f t="shared" ca="1" si="41"/>
        <v>SI</v>
      </c>
      <c r="R96">
        <f t="shared" ca="1" si="42"/>
        <v>1</v>
      </c>
      <c r="S96" t="str">
        <f t="shared" ca="1" si="43"/>
        <v>NO</v>
      </c>
      <c r="T96" t="str">
        <f t="shared" ca="1" si="44"/>
        <v>Toluca</v>
      </c>
      <c r="U96" t="str">
        <f t="shared" ca="1" si="45"/>
        <v>SI</v>
      </c>
      <c r="V96">
        <f t="shared" ca="1" si="46"/>
        <v>148</v>
      </c>
      <c r="W96" t="str">
        <f t="shared" ca="1" si="47"/>
        <v>NO</v>
      </c>
      <c r="X96" t="str">
        <f t="shared" ca="1" si="48"/>
        <v>OTRO</v>
      </c>
      <c r="Y96">
        <f t="shared" ca="1" si="49"/>
        <v>1012023093</v>
      </c>
      <c r="Z96" t="str">
        <f t="shared" ca="1" si="50"/>
        <v>SI</v>
      </c>
      <c r="AA96" t="str">
        <f t="shared" ca="1" si="51"/>
        <v>Viajes</v>
      </c>
    </row>
    <row r="97" spans="1:27" x14ac:dyDescent="0.45">
      <c r="A97">
        <f t="shared" ca="1" si="26"/>
        <v>1870</v>
      </c>
      <c r="B97" t="str">
        <f t="shared" ca="1" si="27"/>
        <v>Lisa</v>
      </c>
      <c r="C97" t="str">
        <f t="shared" ca="1" si="28"/>
        <v>VARGAS</v>
      </c>
      <c r="D97" t="str">
        <f t="shared" ca="1" si="28"/>
        <v>SOLER</v>
      </c>
      <c r="E97" s="9">
        <f t="shared" ca="1" si="29"/>
        <v>34396</v>
      </c>
      <c r="F97" t="str">
        <f t="shared" ca="1" si="30"/>
        <v>M</v>
      </c>
      <c r="G97" t="str">
        <f t="shared" ca="1" si="31"/>
        <v>LiVASO03031994</v>
      </c>
      <c r="H97" s="4" t="str">
        <f t="shared" ca="1" si="32"/>
        <v>LVARGAS3@yahoo.com</v>
      </c>
      <c r="I97" s="4" t="str">
        <f t="shared" ca="1" si="33"/>
        <v>LVARGAS3@itam.com.mx</v>
      </c>
      <c r="J97" s="4" t="str">
        <f t="shared" ca="1" si="34"/>
        <v>Contabilidad</v>
      </c>
      <c r="K97">
        <f t="shared" ca="1" si="35"/>
        <v>2013</v>
      </c>
      <c r="L97">
        <f t="shared" ca="1" si="36"/>
        <v>10</v>
      </c>
      <c r="M97">
        <f t="shared" ca="1" si="37"/>
        <v>9.4</v>
      </c>
      <c r="N97">
        <f t="shared" ca="1" si="38"/>
        <v>44</v>
      </c>
      <c r="O97">
        <f t="shared" ca="1" si="39"/>
        <v>31</v>
      </c>
      <c r="P97">
        <f t="shared" ca="1" si="40"/>
        <v>13</v>
      </c>
      <c r="Q97" t="str">
        <f t="shared" ca="1" si="41"/>
        <v>SI</v>
      </c>
      <c r="R97">
        <f t="shared" ca="1" si="42"/>
        <v>0.5</v>
      </c>
      <c r="S97" t="str">
        <f t="shared" ca="1" si="43"/>
        <v>SI</v>
      </c>
      <c r="T97" t="str">
        <f t="shared" ca="1" si="44"/>
        <v>Toluca</v>
      </c>
      <c r="U97" t="str">
        <f t="shared" ca="1" si="45"/>
        <v>SI</v>
      </c>
      <c r="V97">
        <f t="shared" ca="1" si="46"/>
        <v>14</v>
      </c>
      <c r="W97" t="str">
        <f t="shared" ca="1" si="47"/>
        <v>NO</v>
      </c>
      <c r="X97" t="str">
        <f t="shared" ca="1" si="48"/>
        <v>ITAM</v>
      </c>
      <c r="Y97">
        <f t="shared" ca="1" si="49"/>
        <v>1012195836</v>
      </c>
      <c r="Z97" t="str">
        <f t="shared" ca="1" si="50"/>
        <v>NO</v>
      </c>
      <c r="AA97" t="str">
        <f t="shared" ca="1" si="51"/>
        <v>Cocinar</v>
      </c>
    </row>
    <row r="98" spans="1:27" x14ac:dyDescent="0.45">
      <c r="A98">
        <f t="shared" ca="1" si="26"/>
        <v>1705</v>
      </c>
      <c r="B98" t="str">
        <f t="shared" ca="1" si="27"/>
        <v>Paul</v>
      </c>
      <c r="C98" t="str">
        <f t="shared" ca="1" si="28"/>
        <v>VICENTE</v>
      </c>
      <c r="D98" t="str">
        <f t="shared" ca="1" si="28"/>
        <v>FLORES</v>
      </c>
      <c r="E98" s="9">
        <f t="shared" ca="1" si="29"/>
        <v>34507</v>
      </c>
      <c r="F98" t="str">
        <f t="shared" ca="1" si="30"/>
        <v>H</v>
      </c>
      <c r="G98" t="str">
        <f t="shared" ca="1" si="31"/>
        <v>PaVIFL22061994</v>
      </c>
      <c r="H98" s="4" t="str">
        <f t="shared" ca="1" si="32"/>
        <v>PVICENTE22@live.mx</v>
      </c>
      <c r="I98" s="4" t="str">
        <f t="shared" ca="1" si="33"/>
        <v>PVICENTE22@itam.com.mx</v>
      </c>
      <c r="J98" s="4" t="str">
        <f t="shared" ca="1" si="34"/>
        <v>Computacion</v>
      </c>
      <c r="K98">
        <f t="shared" ca="1" si="35"/>
        <v>2013</v>
      </c>
      <c r="L98">
        <f t="shared" ca="1" si="36"/>
        <v>10</v>
      </c>
      <c r="M98">
        <f t="shared" ca="1" si="37"/>
        <v>9.3000000000000007</v>
      </c>
      <c r="N98">
        <f t="shared" ca="1" si="38"/>
        <v>42</v>
      </c>
      <c r="O98">
        <f t="shared" ca="1" si="39"/>
        <v>35</v>
      </c>
      <c r="P98">
        <f t="shared" ca="1" si="40"/>
        <v>7</v>
      </c>
      <c r="Q98" t="str">
        <f t="shared" ca="1" si="41"/>
        <v>SI</v>
      </c>
      <c r="R98">
        <f t="shared" ca="1" si="42"/>
        <v>0.1</v>
      </c>
      <c r="S98" t="str">
        <f t="shared" ca="1" si="43"/>
        <v>SI</v>
      </c>
      <c r="T98" t="str">
        <f t="shared" ca="1" si="44"/>
        <v>Puebla</v>
      </c>
      <c r="U98" t="str">
        <f t="shared" ca="1" si="45"/>
        <v>SI</v>
      </c>
      <c r="V98">
        <f t="shared" ca="1" si="46"/>
        <v>5</v>
      </c>
      <c r="W98" t="str">
        <f t="shared" ca="1" si="47"/>
        <v>SI</v>
      </c>
      <c r="X98" t="str">
        <f t="shared" ca="1" si="48"/>
        <v>ITAM</v>
      </c>
      <c r="Y98">
        <f t="shared" ca="1" si="49"/>
        <v>1012301532</v>
      </c>
      <c r="Z98" t="str">
        <f t="shared" ca="1" si="50"/>
        <v>SI</v>
      </c>
      <c r="AA98" t="str">
        <f t="shared" ca="1" si="51"/>
        <v>Nadar</v>
      </c>
    </row>
    <row r="99" spans="1:27" x14ac:dyDescent="0.45">
      <c r="A99">
        <f t="shared" ca="1" si="26"/>
        <v>1863</v>
      </c>
      <c r="B99" t="str">
        <f t="shared" ca="1" si="27"/>
        <v>Joan</v>
      </c>
      <c r="C99" t="str">
        <f t="shared" ca="1" si="28"/>
        <v>ARIAS</v>
      </c>
      <c r="D99" t="str">
        <f t="shared" ca="1" si="28"/>
        <v>AGUILAR</v>
      </c>
      <c r="E99" s="9">
        <f t="shared" ca="1" si="29"/>
        <v>35010</v>
      </c>
      <c r="F99" t="str">
        <f t="shared" ca="1" si="30"/>
        <v>M</v>
      </c>
      <c r="G99" t="str">
        <f t="shared" ca="1" si="31"/>
        <v>JoARAG07111995</v>
      </c>
      <c r="H99" s="4" t="str">
        <f t="shared" ca="1" si="32"/>
        <v>JARIAS7@yahoo.com</v>
      </c>
      <c r="I99" s="4" t="str">
        <f t="shared" ca="1" si="33"/>
        <v>JARIAS7@itam.com.mx</v>
      </c>
      <c r="J99" s="4" t="str">
        <f t="shared" ca="1" si="34"/>
        <v>Derecho</v>
      </c>
      <c r="K99">
        <f t="shared" ca="1" si="35"/>
        <v>2012</v>
      </c>
      <c r="L99">
        <f t="shared" ca="1" si="36"/>
        <v>12</v>
      </c>
      <c r="M99">
        <f t="shared" ca="1" si="37"/>
        <v>7.7</v>
      </c>
      <c r="N99">
        <f t="shared" ca="1" si="38"/>
        <v>48</v>
      </c>
      <c r="O99">
        <f t="shared" ca="1" si="39"/>
        <v>30</v>
      </c>
      <c r="P99">
        <f t="shared" ca="1" si="40"/>
        <v>18</v>
      </c>
      <c r="Q99" t="str">
        <f t="shared" ca="1" si="41"/>
        <v>SI</v>
      </c>
      <c r="R99">
        <f t="shared" ca="1" si="42"/>
        <v>0.1</v>
      </c>
      <c r="S99" t="str">
        <f t="shared" ca="1" si="43"/>
        <v>NO</v>
      </c>
      <c r="T99" t="str">
        <f t="shared" ca="1" si="44"/>
        <v>Merida</v>
      </c>
      <c r="U99" t="str">
        <f t="shared" ca="1" si="45"/>
        <v>SI</v>
      </c>
      <c r="V99">
        <f t="shared" ca="1" si="46"/>
        <v>66</v>
      </c>
      <c r="W99" t="str">
        <f t="shared" ca="1" si="47"/>
        <v>NO</v>
      </c>
      <c r="X99" t="str">
        <f t="shared" ca="1" si="48"/>
        <v>ITAM</v>
      </c>
      <c r="Y99">
        <f t="shared" ca="1" si="49"/>
        <v>1012650337</v>
      </c>
      <c r="Z99" t="str">
        <f t="shared" ca="1" si="50"/>
        <v>NO</v>
      </c>
      <c r="AA99" t="str">
        <f t="shared" ca="1" si="51"/>
        <v>Fiesta</v>
      </c>
    </row>
    <row r="100" spans="1:27" x14ac:dyDescent="0.45">
      <c r="A100">
        <f t="shared" ca="1" si="26"/>
        <v>1195</v>
      </c>
      <c r="B100" t="str">
        <f t="shared" ca="1" si="27"/>
        <v>Christine</v>
      </c>
      <c r="C100" t="str">
        <f t="shared" ca="1" si="28"/>
        <v>LORENZO</v>
      </c>
      <c r="D100" t="str">
        <f t="shared" ca="1" si="28"/>
        <v>CARRASCO</v>
      </c>
      <c r="E100" s="9">
        <f t="shared" ca="1" si="29"/>
        <v>34552</v>
      </c>
      <c r="F100" t="str">
        <f t="shared" ca="1" si="30"/>
        <v>M</v>
      </c>
      <c r="G100" t="str">
        <f t="shared" ca="1" si="31"/>
        <v>ChLOCA06081994</v>
      </c>
      <c r="H100" s="4" t="str">
        <f t="shared" ca="1" si="32"/>
        <v>CLORENZO6@outlook.com</v>
      </c>
      <c r="I100" s="4" t="str">
        <f t="shared" ca="1" si="33"/>
        <v>CLORENZO6@itam.com.mx</v>
      </c>
      <c r="J100" s="4" t="str">
        <f t="shared" ca="1" si="34"/>
        <v>Matematicas y Computacion</v>
      </c>
      <c r="K100">
        <f t="shared" ca="1" si="35"/>
        <v>2012</v>
      </c>
      <c r="L100">
        <f t="shared" ca="1" si="36"/>
        <v>12</v>
      </c>
      <c r="M100">
        <f t="shared" ca="1" si="37"/>
        <v>8.4</v>
      </c>
      <c r="N100">
        <f t="shared" ca="1" si="38"/>
        <v>47</v>
      </c>
      <c r="O100">
        <f t="shared" ca="1" si="39"/>
        <v>33</v>
      </c>
      <c r="P100">
        <f t="shared" ca="1" si="40"/>
        <v>14</v>
      </c>
      <c r="Q100" t="str">
        <f t="shared" ca="1" si="41"/>
        <v>SI</v>
      </c>
      <c r="R100">
        <f t="shared" ca="1" si="42"/>
        <v>0.5</v>
      </c>
      <c r="S100" t="str">
        <f t="shared" ca="1" si="43"/>
        <v>NO</v>
      </c>
      <c r="T100" t="str">
        <f t="shared" ca="1" si="44"/>
        <v>Acapulco</v>
      </c>
      <c r="U100" t="str">
        <f t="shared" ca="1" si="45"/>
        <v>SI</v>
      </c>
      <c r="V100">
        <f t="shared" ca="1" si="46"/>
        <v>164</v>
      </c>
      <c r="W100" t="str">
        <f t="shared" ca="1" si="47"/>
        <v>NO</v>
      </c>
      <c r="X100" t="str">
        <f t="shared" ca="1" si="48"/>
        <v>ITAM</v>
      </c>
      <c r="Y100">
        <f t="shared" ca="1" si="49"/>
        <v>1012815781</v>
      </c>
      <c r="Z100" t="str">
        <f t="shared" ca="1" si="50"/>
        <v>NO</v>
      </c>
      <c r="AA100" t="str">
        <f t="shared" ca="1" si="51"/>
        <v>Comer</v>
      </c>
    </row>
    <row r="101" spans="1:27" x14ac:dyDescent="0.45">
      <c r="A101">
        <f t="shared" ca="1" si="26"/>
        <v>1373</v>
      </c>
      <c r="B101" t="str">
        <f t="shared" ca="1" si="27"/>
        <v>Robert</v>
      </c>
      <c r="C101" t="str">
        <f t="shared" ca="1" si="28"/>
        <v>PARRA</v>
      </c>
      <c r="D101" t="str">
        <f t="shared" ca="1" si="28"/>
        <v>ARIAS</v>
      </c>
      <c r="E101" s="9">
        <f t="shared" ca="1" si="29"/>
        <v>34026</v>
      </c>
      <c r="F101" t="str">
        <f t="shared" ca="1" si="30"/>
        <v>H</v>
      </c>
      <c r="G101" t="str">
        <f t="shared" ca="1" si="31"/>
        <v>RoPAAR26021993</v>
      </c>
      <c r="H101" s="4" t="str">
        <f t="shared" ca="1" si="32"/>
        <v>RPARRA26@hotmail.com</v>
      </c>
      <c r="I101" s="4" t="str">
        <f t="shared" ca="1" si="33"/>
        <v>RPARRA26@itam.com.mx</v>
      </c>
      <c r="J101" s="4" t="str">
        <f t="shared" ca="1" si="34"/>
        <v>Derecho</v>
      </c>
      <c r="K101">
        <f t="shared" ca="1" si="35"/>
        <v>2011</v>
      </c>
      <c r="L101">
        <f t="shared" ca="1" si="36"/>
        <v>14</v>
      </c>
      <c r="M101">
        <f t="shared" ca="1" si="37"/>
        <v>6.6</v>
      </c>
      <c r="N101">
        <f t="shared" ca="1" si="38"/>
        <v>48</v>
      </c>
      <c r="O101">
        <f t="shared" ca="1" si="39"/>
        <v>31</v>
      </c>
      <c r="P101">
        <f t="shared" ca="1" si="40"/>
        <v>17</v>
      </c>
      <c r="Q101" t="str">
        <f t="shared" ca="1" si="41"/>
        <v>SI</v>
      </c>
      <c r="R101">
        <f t="shared" ca="1" si="42"/>
        <v>1</v>
      </c>
      <c r="S101" t="str">
        <f t="shared" ca="1" si="43"/>
        <v>SI</v>
      </c>
      <c r="T101" t="str">
        <f t="shared" ca="1" si="44"/>
        <v>Toluca</v>
      </c>
      <c r="U101" t="str">
        <f t="shared" ca="1" si="45"/>
        <v>SI</v>
      </c>
      <c r="V101">
        <f t="shared" ca="1" si="46"/>
        <v>28</v>
      </c>
      <c r="W101" t="str">
        <f t="shared" ca="1" si="47"/>
        <v>SI</v>
      </c>
      <c r="X101" t="str">
        <f t="shared" ca="1" si="48"/>
        <v>OTRO</v>
      </c>
      <c r="Y101">
        <f t="shared" ca="1" si="49"/>
        <v>1012252078</v>
      </c>
      <c r="Z101" t="str">
        <f t="shared" ca="1" si="50"/>
        <v>NO</v>
      </c>
      <c r="AA101" t="str">
        <f t="shared" ca="1" si="51"/>
        <v>Fiesta</v>
      </c>
    </row>
    <row r="102" spans="1:27" x14ac:dyDescent="0.45">
      <c r="A102">
        <f t="shared" ca="1" si="26"/>
        <v>1635</v>
      </c>
      <c r="B102" t="str">
        <f t="shared" ca="1" si="27"/>
        <v>Jessica</v>
      </c>
      <c r="C102" t="str">
        <f t="shared" ca="1" si="28"/>
        <v>FLORES</v>
      </c>
      <c r="D102" t="str">
        <f t="shared" ca="1" si="28"/>
        <v>ESTEBAN</v>
      </c>
      <c r="E102" s="9">
        <f t="shared" ca="1" si="29"/>
        <v>34551</v>
      </c>
      <c r="F102" t="str">
        <f t="shared" ca="1" si="30"/>
        <v>M</v>
      </c>
      <c r="G102" t="str">
        <f t="shared" ca="1" si="31"/>
        <v>JeFLES05081994</v>
      </c>
      <c r="H102" s="4" t="str">
        <f t="shared" ca="1" si="32"/>
        <v>JFLORES5@gmail.com</v>
      </c>
      <c r="I102" s="4" t="str">
        <f t="shared" ca="1" si="33"/>
        <v>JFLORES5@itam.com.mx</v>
      </c>
      <c r="J102" s="4" t="str">
        <f t="shared" ca="1" si="34"/>
        <v>Actuaria y Matematicas Aplicadas</v>
      </c>
      <c r="K102">
        <f t="shared" ca="1" si="35"/>
        <v>2012</v>
      </c>
      <c r="L102">
        <f t="shared" ca="1" si="36"/>
        <v>12</v>
      </c>
      <c r="M102">
        <f t="shared" ca="1" si="37"/>
        <v>6.6</v>
      </c>
      <c r="N102">
        <f t="shared" ca="1" si="38"/>
        <v>47</v>
      </c>
      <c r="O102">
        <f t="shared" ca="1" si="39"/>
        <v>39</v>
      </c>
      <c r="P102">
        <f t="shared" ca="1" si="40"/>
        <v>8</v>
      </c>
      <c r="Q102" t="str">
        <f t="shared" ca="1" si="41"/>
        <v>SI</v>
      </c>
      <c r="R102">
        <f t="shared" ca="1" si="42"/>
        <v>0.3</v>
      </c>
      <c r="S102" t="str">
        <f t="shared" ca="1" si="43"/>
        <v>NO</v>
      </c>
      <c r="T102" t="str">
        <f t="shared" ca="1" si="44"/>
        <v>Acapulco</v>
      </c>
      <c r="U102" t="str">
        <f t="shared" ca="1" si="45"/>
        <v>SI</v>
      </c>
      <c r="V102">
        <f t="shared" ca="1" si="46"/>
        <v>21</v>
      </c>
      <c r="W102" t="str">
        <f t="shared" ca="1" si="47"/>
        <v>SI</v>
      </c>
      <c r="X102" t="str">
        <f t="shared" ca="1" si="48"/>
        <v>ITAM</v>
      </c>
      <c r="Y102">
        <f t="shared" ca="1" si="49"/>
        <v>1012079203</v>
      </c>
      <c r="Z102" t="str">
        <f t="shared" ca="1" si="50"/>
        <v>NO</v>
      </c>
      <c r="AA102" t="str">
        <f t="shared" ca="1" si="51"/>
        <v>Nadar</v>
      </c>
    </row>
    <row r="103" spans="1:27" x14ac:dyDescent="0.45">
      <c r="A103">
        <f t="shared" ca="1" si="26"/>
        <v>1347</v>
      </c>
      <c r="B103" t="str">
        <f t="shared" ca="1" si="27"/>
        <v>Christopher</v>
      </c>
      <c r="C103" t="str">
        <f t="shared" ca="1" si="28"/>
        <v>BRAVO</v>
      </c>
      <c r="D103" t="str">
        <f t="shared" ca="1" si="28"/>
        <v>MORA</v>
      </c>
      <c r="E103" s="9">
        <f t="shared" ca="1" si="29"/>
        <v>34367</v>
      </c>
      <c r="F103" t="str">
        <f t="shared" ca="1" si="30"/>
        <v>H</v>
      </c>
      <c r="G103" t="str">
        <f t="shared" ca="1" si="31"/>
        <v>ChBRMO02021994</v>
      </c>
      <c r="H103" s="4" t="str">
        <f t="shared" ca="1" si="32"/>
        <v>CBRAVO2@yahoo.mx</v>
      </c>
      <c r="I103" s="4" t="str">
        <f t="shared" ca="1" si="33"/>
        <v>CBRAVO2@itam.com.mx</v>
      </c>
      <c r="J103" s="4" t="str">
        <f t="shared" ca="1" si="34"/>
        <v>Matematicas y Computacion</v>
      </c>
      <c r="K103">
        <f t="shared" ca="1" si="35"/>
        <v>2011</v>
      </c>
      <c r="L103">
        <f t="shared" ca="1" si="36"/>
        <v>14</v>
      </c>
      <c r="M103">
        <f t="shared" ca="1" si="37"/>
        <v>6.8</v>
      </c>
      <c r="N103">
        <f t="shared" ca="1" si="38"/>
        <v>48</v>
      </c>
      <c r="O103">
        <f t="shared" ca="1" si="39"/>
        <v>37</v>
      </c>
      <c r="P103">
        <f t="shared" ca="1" si="40"/>
        <v>11</v>
      </c>
      <c r="Q103" t="str">
        <f t="shared" ca="1" si="41"/>
        <v>SI</v>
      </c>
      <c r="R103">
        <f t="shared" ca="1" si="42"/>
        <v>0.7</v>
      </c>
      <c r="S103" t="str">
        <f t="shared" ca="1" si="43"/>
        <v>NO</v>
      </c>
      <c r="T103" t="str">
        <f t="shared" ca="1" si="44"/>
        <v>Merida</v>
      </c>
      <c r="U103" t="str">
        <f t="shared" ca="1" si="45"/>
        <v>SI</v>
      </c>
      <c r="V103">
        <f t="shared" ca="1" si="46"/>
        <v>152</v>
      </c>
      <c r="W103" t="str">
        <f t="shared" ca="1" si="47"/>
        <v>NO</v>
      </c>
      <c r="X103" t="str">
        <f t="shared" ca="1" si="48"/>
        <v>ITAM</v>
      </c>
      <c r="Y103">
        <f t="shared" ca="1" si="49"/>
        <v>1012787779</v>
      </c>
      <c r="Z103" t="str">
        <f t="shared" ca="1" si="50"/>
        <v>NO</v>
      </c>
      <c r="AA103" t="str">
        <f t="shared" ca="1" si="51"/>
        <v>Nadar</v>
      </c>
    </row>
    <row r="104" spans="1:27" x14ac:dyDescent="0.45">
      <c r="A104">
        <f t="shared" ca="1" si="26"/>
        <v>1088</v>
      </c>
      <c r="B104" t="str">
        <f t="shared" ca="1" si="27"/>
        <v>Thomas</v>
      </c>
      <c r="C104" t="str">
        <f t="shared" ca="1" si="28"/>
        <v>LORENZO</v>
      </c>
      <c r="D104" t="str">
        <f t="shared" ca="1" si="28"/>
        <v>SANTANA</v>
      </c>
      <c r="E104" s="9">
        <f t="shared" ca="1" si="29"/>
        <v>34991</v>
      </c>
      <c r="F104" t="str">
        <f t="shared" ca="1" si="30"/>
        <v>H</v>
      </c>
      <c r="G104" t="str">
        <f t="shared" ca="1" si="31"/>
        <v>ThLOSA19101995</v>
      </c>
      <c r="H104" s="4" t="str">
        <f t="shared" ca="1" si="32"/>
        <v>TLORENZO19@gmail.com</v>
      </c>
      <c r="I104" s="4" t="str">
        <f t="shared" ca="1" si="33"/>
        <v>TLORENZO19@itam.com.mx</v>
      </c>
      <c r="J104" s="4" t="str">
        <f t="shared" ca="1" si="34"/>
        <v>Matematicas Aplicadas</v>
      </c>
      <c r="K104">
        <f t="shared" ca="1" si="35"/>
        <v>2013</v>
      </c>
      <c r="L104">
        <f t="shared" ca="1" si="36"/>
        <v>10</v>
      </c>
      <c r="M104">
        <f t="shared" ca="1" si="37"/>
        <v>8.3000000000000007</v>
      </c>
      <c r="N104">
        <f t="shared" ca="1" si="38"/>
        <v>40</v>
      </c>
      <c r="O104">
        <f t="shared" ca="1" si="39"/>
        <v>26</v>
      </c>
      <c r="P104">
        <f t="shared" ca="1" si="40"/>
        <v>14</v>
      </c>
      <c r="Q104" t="str">
        <f t="shared" ca="1" si="41"/>
        <v>SI</v>
      </c>
      <c r="R104">
        <f t="shared" ca="1" si="42"/>
        <v>0.5</v>
      </c>
      <c r="S104" t="str">
        <f t="shared" ca="1" si="43"/>
        <v>SI</v>
      </c>
      <c r="T104" t="str">
        <f t="shared" ca="1" si="44"/>
        <v>Acapulco</v>
      </c>
      <c r="U104" t="str">
        <f t="shared" ca="1" si="45"/>
        <v>SI</v>
      </c>
      <c r="V104">
        <f t="shared" ca="1" si="46"/>
        <v>172</v>
      </c>
      <c r="W104" t="str">
        <f t="shared" ca="1" si="47"/>
        <v>NO</v>
      </c>
      <c r="X104" t="str">
        <f t="shared" ca="1" si="48"/>
        <v>OTRO</v>
      </c>
      <c r="Y104">
        <f t="shared" ca="1" si="49"/>
        <v>1012293288</v>
      </c>
      <c r="Z104" t="str">
        <f t="shared" ca="1" si="50"/>
        <v>NO</v>
      </c>
      <c r="AA104" t="str">
        <f t="shared" ca="1" si="51"/>
        <v>Leer</v>
      </c>
    </row>
    <row r="105" spans="1:27" x14ac:dyDescent="0.45">
      <c r="A105">
        <f t="shared" ca="1" si="26"/>
        <v>1607</v>
      </c>
      <c r="B105" t="str">
        <f t="shared" ca="1" si="27"/>
        <v>Willian</v>
      </c>
      <c r="C105" t="str">
        <f t="shared" ca="1" si="28"/>
        <v>BRAVO</v>
      </c>
      <c r="D105" t="str">
        <f t="shared" ca="1" si="28"/>
        <v>HERRERO</v>
      </c>
      <c r="E105" s="9">
        <f t="shared" ca="1" si="29"/>
        <v>34377</v>
      </c>
      <c r="F105" t="str">
        <f t="shared" ca="1" si="30"/>
        <v>H</v>
      </c>
      <c r="G105" t="str">
        <f t="shared" ca="1" si="31"/>
        <v>WiBRHE12021994</v>
      </c>
      <c r="H105" s="4" t="str">
        <f t="shared" ca="1" si="32"/>
        <v>WBRAVO12@live.mx</v>
      </c>
      <c r="I105" s="4" t="str">
        <f t="shared" ca="1" si="33"/>
        <v>WBRAVO12@itam.com.mx</v>
      </c>
      <c r="J105" s="4" t="str">
        <f t="shared" ca="1" si="34"/>
        <v>Matematicas Aplicadas</v>
      </c>
      <c r="K105">
        <f t="shared" ca="1" si="35"/>
        <v>2011</v>
      </c>
      <c r="L105">
        <f t="shared" ca="1" si="36"/>
        <v>14</v>
      </c>
      <c r="M105">
        <f t="shared" ca="1" si="37"/>
        <v>9.8000000000000007</v>
      </c>
      <c r="N105">
        <f t="shared" ca="1" si="38"/>
        <v>48</v>
      </c>
      <c r="O105">
        <f t="shared" ca="1" si="39"/>
        <v>48</v>
      </c>
      <c r="P105">
        <f t="shared" ca="1" si="40"/>
        <v>0</v>
      </c>
      <c r="Q105" t="str">
        <f t="shared" ca="1" si="41"/>
        <v>SI</v>
      </c>
      <c r="R105">
        <f t="shared" ca="1" si="42"/>
        <v>1</v>
      </c>
      <c r="S105" t="str">
        <f t="shared" ca="1" si="43"/>
        <v>SI</v>
      </c>
      <c r="T105" t="str">
        <f t="shared" ca="1" si="44"/>
        <v>Cancun</v>
      </c>
      <c r="U105" t="str">
        <f t="shared" ca="1" si="45"/>
        <v>SI</v>
      </c>
      <c r="V105">
        <f t="shared" ca="1" si="46"/>
        <v>65</v>
      </c>
      <c r="W105" t="str">
        <f t="shared" ca="1" si="47"/>
        <v>SI</v>
      </c>
      <c r="X105" t="str">
        <f t="shared" ca="1" si="48"/>
        <v>ITAM</v>
      </c>
      <c r="Y105">
        <f t="shared" ca="1" si="49"/>
        <v>1012060759</v>
      </c>
      <c r="Z105" t="str">
        <f t="shared" ca="1" si="50"/>
        <v>SI</v>
      </c>
      <c r="AA105" t="str">
        <f t="shared" ca="1" si="51"/>
        <v>Fiesta</v>
      </c>
    </row>
    <row r="1048576" spans="44:44" x14ac:dyDescent="0.45">
      <c r="AR1048576" t="s">
        <v>139</v>
      </c>
    </row>
  </sheetData>
  <mergeCells count="2">
    <mergeCell ref="A3:Z3"/>
    <mergeCell ref="AC5:AD5"/>
  </mergeCells>
  <pageMargins left="0.7" right="0.7" top="0.75" bottom="0.75" header="0.3" footer="0.3"/>
  <pageSetup orientation="portrait" r:id="rId1"/>
  <headerFooter>
    <oddHeader>&amp;Card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2018-02-15T17:21:42Z</dcterms:created>
  <dcterms:modified xsi:type="dcterms:W3CDTF">2018-02-15T18:54:25Z</dcterms:modified>
</cp:coreProperties>
</file>