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1 Base de datos\"/>
    </mc:Choice>
  </mc:AlternateContent>
  <xr:revisionPtr revIDLastSave="0" documentId="13_ncr:1_{8B4F23C0-9AED-4B5F-A35C-16FF7FD61239}" xr6:coauthVersionLast="28" xr6:coauthVersionMax="28" xr10:uidLastSave="{00000000-0000-0000-0000-000000000000}"/>
  <bookViews>
    <workbookView xWindow="0" yWindow="0" windowWidth="15195" windowHeight="8235" xr2:uid="{89735CFE-62FB-4FD2-BA39-980CC5301FAE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3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3" i="1"/>
  <c r="R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3" i="1"/>
  <c r="AM6" i="1"/>
  <c r="AM5" i="1"/>
  <c r="Z103" i="1"/>
  <c r="Y103" i="1"/>
  <c r="X103" i="1"/>
  <c r="W103" i="1"/>
  <c r="V103" i="1"/>
  <c r="T103" i="1"/>
  <c r="U103" i="1" s="1"/>
  <c r="M103" i="1"/>
  <c r="K103" i="1"/>
  <c r="L103" i="1" s="1"/>
  <c r="N103" i="1" s="1"/>
  <c r="E103" i="1"/>
  <c r="B103" i="1"/>
  <c r="F103" i="1" s="1"/>
  <c r="A103" i="1"/>
  <c r="Z102" i="1"/>
  <c r="Y102" i="1"/>
  <c r="X102" i="1"/>
  <c r="W102" i="1"/>
  <c r="V102" i="1"/>
  <c r="T102" i="1"/>
  <c r="U102" i="1" s="1"/>
  <c r="M102" i="1"/>
  <c r="K102" i="1"/>
  <c r="L102" i="1" s="1"/>
  <c r="N102" i="1" s="1"/>
  <c r="E102" i="1"/>
  <c r="B102" i="1"/>
  <c r="F102" i="1" s="1"/>
  <c r="A102" i="1"/>
  <c r="Z101" i="1"/>
  <c r="Y101" i="1"/>
  <c r="X101" i="1"/>
  <c r="W101" i="1"/>
  <c r="V101" i="1"/>
  <c r="T101" i="1"/>
  <c r="U101" i="1" s="1"/>
  <c r="M101" i="1"/>
  <c r="K101" i="1"/>
  <c r="L101" i="1" s="1"/>
  <c r="N101" i="1" s="1"/>
  <c r="E101" i="1"/>
  <c r="B101" i="1"/>
  <c r="A101" i="1"/>
  <c r="Z100" i="1"/>
  <c r="Y100" i="1"/>
  <c r="X100" i="1"/>
  <c r="W100" i="1"/>
  <c r="V100" i="1"/>
  <c r="T100" i="1"/>
  <c r="U100" i="1" s="1"/>
  <c r="M100" i="1"/>
  <c r="K100" i="1"/>
  <c r="L100" i="1" s="1"/>
  <c r="N100" i="1" s="1"/>
  <c r="E100" i="1"/>
  <c r="B100" i="1"/>
  <c r="A100" i="1"/>
  <c r="Z99" i="1"/>
  <c r="Y99" i="1"/>
  <c r="X99" i="1"/>
  <c r="W99" i="1"/>
  <c r="V99" i="1"/>
  <c r="T99" i="1"/>
  <c r="U99" i="1" s="1"/>
  <c r="M99" i="1"/>
  <c r="K99" i="1"/>
  <c r="L99" i="1" s="1"/>
  <c r="N99" i="1" s="1"/>
  <c r="E99" i="1"/>
  <c r="B99" i="1"/>
  <c r="A99" i="1"/>
  <c r="Z98" i="1"/>
  <c r="Y98" i="1"/>
  <c r="X98" i="1"/>
  <c r="W98" i="1"/>
  <c r="V98" i="1"/>
  <c r="T98" i="1"/>
  <c r="U98" i="1" s="1"/>
  <c r="M98" i="1"/>
  <c r="K98" i="1"/>
  <c r="L98" i="1" s="1"/>
  <c r="N98" i="1" s="1"/>
  <c r="E98" i="1"/>
  <c r="B98" i="1"/>
  <c r="F98" i="1" s="1"/>
  <c r="A98" i="1"/>
  <c r="Z97" i="1"/>
  <c r="Y97" i="1"/>
  <c r="X97" i="1"/>
  <c r="W97" i="1"/>
  <c r="V97" i="1"/>
  <c r="T97" i="1"/>
  <c r="U97" i="1" s="1"/>
  <c r="M97" i="1"/>
  <c r="K97" i="1"/>
  <c r="L97" i="1" s="1"/>
  <c r="N97" i="1" s="1"/>
  <c r="O97" i="1" s="1"/>
  <c r="E97" i="1"/>
  <c r="B97" i="1"/>
  <c r="A97" i="1"/>
  <c r="Z96" i="1"/>
  <c r="Y96" i="1"/>
  <c r="X96" i="1"/>
  <c r="W96" i="1"/>
  <c r="V96" i="1"/>
  <c r="T96" i="1"/>
  <c r="U96" i="1" s="1"/>
  <c r="M96" i="1"/>
  <c r="K96" i="1"/>
  <c r="L96" i="1" s="1"/>
  <c r="N96" i="1" s="1"/>
  <c r="E96" i="1"/>
  <c r="B96" i="1"/>
  <c r="A96" i="1"/>
  <c r="Z95" i="1"/>
  <c r="Y95" i="1"/>
  <c r="X95" i="1"/>
  <c r="W95" i="1"/>
  <c r="V95" i="1"/>
  <c r="T95" i="1"/>
  <c r="U95" i="1" s="1"/>
  <c r="M95" i="1"/>
  <c r="K95" i="1"/>
  <c r="L95" i="1" s="1"/>
  <c r="N95" i="1" s="1"/>
  <c r="O95" i="1" s="1"/>
  <c r="E95" i="1"/>
  <c r="B95" i="1"/>
  <c r="A95" i="1"/>
  <c r="Z94" i="1"/>
  <c r="Y94" i="1"/>
  <c r="X94" i="1"/>
  <c r="W94" i="1"/>
  <c r="V94" i="1"/>
  <c r="T94" i="1"/>
  <c r="U94" i="1" s="1"/>
  <c r="M94" i="1"/>
  <c r="K94" i="1"/>
  <c r="L94" i="1" s="1"/>
  <c r="N94" i="1" s="1"/>
  <c r="O94" i="1" s="1"/>
  <c r="E94" i="1"/>
  <c r="B94" i="1"/>
  <c r="F94" i="1" s="1"/>
  <c r="A94" i="1"/>
  <c r="Z93" i="1"/>
  <c r="Y93" i="1"/>
  <c r="X93" i="1"/>
  <c r="W93" i="1"/>
  <c r="V93" i="1"/>
  <c r="T93" i="1"/>
  <c r="U93" i="1" s="1"/>
  <c r="M93" i="1"/>
  <c r="K93" i="1"/>
  <c r="L93" i="1" s="1"/>
  <c r="N93" i="1" s="1"/>
  <c r="E93" i="1"/>
  <c r="B93" i="1"/>
  <c r="A93" i="1"/>
  <c r="Z92" i="1"/>
  <c r="Y92" i="1"/>
  <c r="X92" i="1"/>
  <c r="W92" i="1"/>
  <c r="V92" i="1"/>
  <c r="T92" i="1"/>
  <c r="U92" i="1" s="1"/>
  <c r="M92" i="1"/>
  <c r="K92" i="1"/>
  <c r="L92" i="1" s="1"/>
  <c r="N92" i="1" s="1"/>
  <c r="E92" i="1"/>
  <c r="B92" i="1"/>
  <c r="A92" i="1"/>
  <c r="Z91" i="1"/>
  <c r="Y91" i="1"/>
  <c r="X91" i="1"/>
  <c r="W91" i="1"/>
  <c r="V91" i="1"/>
  <c r="T91" i="1"/>
  <c r="U91" i="1" s="1"/>
  <c r="M91" i="1"/>
  <c r="K91" i="1"/>
  <c r="L91" i="1" s="1"/>
  <c r="N91" i="1" s="1"/>
  <c r="E91" i="1"/>
  <c r="B91" i="1"/>
  <c r="A91" i="1"/>
  <c r="Z90" i="1"/>
  <c r="Y90" i="1"/>
  <c r="X90" i="1"/>
  <c r="W90" i="1"/>
  <c r="V90" i="1"/>
  <c r="T90" i="1"/>
  <c r="U90" i="1" s="1"/>
  <c r="M90" i="1"/>
  <c r="K90" i="1"/>
  <c r="L90" i="1" s="1"/>
  <c r="N90" i="1" s="1"/>
  <c r="E90" i="1"/>
  <c r="B90" i="1"/>
  <c r="F90" i="1" s="1"/>
  <c r="A90" i="1"/>
  <c r="Z89" i="1"/>
  <c r="Y89" i="1"/>
  <c r="X89" i="1"/>
  <c r="W89" i="1"/>
  <c r="V89" i="1"/>
  <c r="T89" i="1"/>
  <c r="U89" i="1" s="1"/>
  <c r="M89" i="1"/>
  <c r="K89" i="1"/>
  <c r="L89" i="1" s="1"/>
  <c r="N89" i="1" s="1"/>
  <c r="O89" i="1" s="1"/>
  <c r="E89" i="1"/>
  <c r="B89" i="1"/>
  <c r="A89" i="1"/>
  <c r="Z88" i="1"/>
  <c r="Y88" i="1"/>
  <c r="X88" i="1"/>
  <c r="W88" i="1"/>
  <c r="V88" i="1"/>
  <c r="T88" i="1"/>
  <c r="U88" i="1" s="1"/>
  <c r="M88" i="1"/>
  <c r="K88" i="1"/>
  <c r="L88" i="1" s="1"/>
  <c r="N88" i="1" s="1"/>
  <c r="E88" i="1"/>
  <c r="B88" i="1"/>
  <c r="A88" i="1"/>
  <c r="Z87" i="1"/>
  <c r="Y87" i="1"/>
  <c r="X87" i="1"/>
  <c r="W87" i="1"/>
  <c r="V87" i="1"/>
  <c r="T87" i="1"/>
  <c r="U87" i="1" s="1"/>
  <c r="M87" i="1"/>
  <c r="K87" i="1"/>
  <c r="L87" i="1" s="1"/>
  <c r="N87" i="1" s="1"/>
  <c r="O87" i="1" s="1"/>
  <c r="E87" i="1"/>
  <c r="B87" i="1"/>
  <c r="A87" i="1"/>
  <c r="Z86" i="1"/>
  <c r="Y86" i="1"/>
  <c r="X86" i="1"/>
  <c r="W86" i="1"/>
  <c r="V86" i="1"/>
  <c r="T86" i="1"/>
  <c r="U86" i="1" s="1"/>
  <c r="M86" i="1"/>
  <c r="K86" i="1"/>
  <c r="L86" i="1" s="1"/>
  <c r="N86" i="1" s="1"/>
  <c r="O86" i="1" s="1"/>
  <c r="E86" i="1"/>
  <c r="B86" i="1"/>
  <c r="F86" i="1" s="1"/>
  <c r="A86" i="1"/>
  <c r="Z85" i="1"/>
  <c r="Y85" i="1"/>
  <c r="X85" i="1"/>
  <c r="W85" i="1"/>
  <c r="V85" i="1"/>
  <c r="T85" i="1"/>
  <c r="U85" i="1" s="1"/>
  <c r="M85" i="1"/>
  <c r="K85" i="1"/>
  <c r="L85" i="1" s="1"/>
  <c r="N85" i="1" s="1"/>
  <c r="E85" i="1"/>
  <c r="B85" i="1"/>
  <c r="A85" i="1"/>
  <c r="Z84" i="1"/>
  <c r="Y84" i="1"/>
  <c r="X84" i="1"/>
  <c r="W84" i="1"/>
  <c r="V84" i="1"/>
  <c r="T84" i="1"/>
  <c r="U84" i="1" s="1"/>
  <c r="M84" i="1"/>
  <c r="K84" i="1"/>
  <c r="L84" i="1" s="1"/>
  <c r="N84" i="1" s="1"/>
  <c r="O84" i="1" s="1"/>
  <c r="E84" i="1"/>
  <c r="B84" i="1"/>
  <c r="A84" i="1"/>
  <c r="Z83" i="1"/>
  <c r="Y83" i="1"/>
  <c r="X83" i="1"/>
  <c r="W83" i="1"/>
  <c r="V83" i="1"/>
  <c r="T83" i="1"/>
  <c r="U83" i="1" s="1"/>
  <c r="M83" i="1"/>
  <c r="K83" i="1"/>
  <c r="L83" i="1" s="1"/>
  <c r="N83" i="1" s="1"/>
  <c r="E83" i="1"/>
  <c r="B83" i="1"/>
  <c r="A83" i="1"/>
  <c r="Z82" i="1"/>
  <c r="Y82" i="1"/>
  <c r="X82" i="1"/>
  <c r="W82" i="1"/>
  <c r="V82" i="1"/>
  <c r="T82" i="1"/>
  <c r="U82" i="1" s="1"/>
  <c r="M82" i="1"/>
  <c r="K82" i="1"/>
  <c r="L82" i="1" s="1"/>
  <c r="N82" i="1" s="1"/>
  <c r="E82" i="1"/>
  <c r="B82" i="1"/>
  <c r="F82" i="1" s="1"/>
  <c r="A82" i="1"/>
  <c r="Z81" i="1"/>
  <c r="Y81" i="1"/>
  <c r="X81" i="1"/>
  <c r="W81" i="1"/>
  <c r="V81" i="1"/>
  <c r="T81" i="1"/>
  <c r="U81" i="1" s="1"/>
  <c r="M81" i="1"/>
  <c r="K81" i="1"/>
  <c r="L81" i="1" s="1"/>
  <c r="N81" i="1" s="1"/>
  <c r="E81" i="1"/>
  <c r="B81" i="1"/>
  <c r="A81" i="1"/>
  <c r="Z80" i="1"/>
  <c r="Y80" i="1"/>
  <c r="X80" i="1"/>
  <c r="W80" i="1"/>
  <c r="V80" i="1"/>
  <c r="T80" i="1"/>
  <c r="U80" i="1" s="1"/>
  <c r="M80" i="1"/>
  <c r="K80" i="1"/>
  <c r="L80" i="1" s="1"/>
  <c r="N80" i="1" s="1"/>
  <c r="E80" i="1"/>
  <c r="B80" i="1"/>
  <c r="A80" i="1"/>
  <c r="Z79" i="1"/>
  <c r="Y79" i="1"/>
  <c r="X79" i="1"/>
  <c r="W79" i="1"/>
  <c r="V79" i="1"/>
  <c r="T79" i="1"/>
  <c r="U79" i="1" s="1"/>
  <c r="M79" i="1"/>
  <c r="K79" i="1"/>
  <c r="L79" i="1" s="1"/>
  <c r="N79" i="1" s="1"/>
  <c r="E79" i="1"/>
  <c r="B79" i="1"/>
  <c r="A79" i="1"/>
  <c r="Z78" i="1"/>
  <c r="Y78" i="1"/>
  <c r="X78" i="1"/>
  <c r="W78" i="1"/>
  <c r="V78" i="1"/>
  <c r="T78" i="1"/>
  <c r="U78" i="1" s="1"/>
  <c r="M78" i="1"/>
  <c r="K78" i="1"/>
  <c r="L78" i="1" s="1"/>
  <c r="N78" i="1" s="1"/>
  <c r="O78" i="1" s="1"/>
  <c r="E78" i="1"/>
  <c r="B78" i="1"/>
  <c r="F78" i="1" s="1"/>
  <c r="A78" i="1"/>
  <c r="Z77" i="1"/>
  <c r="Y77" i="1"/>
  <c r="X77" i="1"/>
  <c r="W77" i="1"/>
  <c r="V77" i="1"/>
  <c r="T77" i="1"/>
  <c r="U77" i="1" s="1"/>
  <c r="M77" i="1"/>
  <c r="K77" i="1"/>
  <c r="L77" i="1" s="1"/>
  <c r="N77" i="1" s="1"/>
  <c r="O77" i="1" s="1"/>
  <c r="E77" i="1"/>
  <c r="B77" i="1"/>
  <c r="A77" i="1"/>
  <c r="Z76" i="1"/>
  <c r="Y76" i="1"/>
  <c r="X76" i="1"/>
  <c r="W76" i="1"/>
  <c r="V76" i="1"/>
  <c r="T76" i="1"/>
  <c r="U76" i="1" s="1"/>
  <c r="M76" i="1"/>
  <c r="K76" i="1"/>
  <c r="L76" i="1" s="1"/>
  <c r="N76" i="1" s="1"/>
  <c r="E76" i="1"/>
  <c r="B76" i="1"/>
  <c r="A76" i="1"/>
  <c r="Z75" i="1"/>
  <c r="Y75" i="1"/>
  <c r="X75" i="1"/>
  <c r="W75" i="1"/>
  <c r="V75" i="1"/>
  <c r="T75" i="1"/>
  <c r="U75" i="1" s="1"/>
  <c r="M75" i="1"/>
  <c r="K75" i="1"/>
  <c r="L75" i="1" s="1"/>
  <c r="N75" i="1" s="1"/>
  <c r="O75" i="1" s="1"/>
  <c r="E75" i="1"/>
  <c r="B75" i="1"/>
  <c r="A75" i="1"/>
  <c r="Z74" i="1"/>
  <c r="Y74" i="1"/>
  <c r="X74" i="1"/>
  <c r="W74" i="1"/>
  <c r="V74" i="1"/>
  <c r="T74" i="1"/>
  <c r="U74" i="1" s="1"/>
  <c r="M74" i="1"/>
  <c r="K74" i="1"/>
  <c r="L74" i="1" s="1"/>
  <c r="N74" i="1" s="1"/>
  <c r="E74" i="1"/>
  <c r="B74" i="1"/>
  <c r="F74" i="1" s="1"/>
  <c r="A74" i="1"/>
  <c r="Z73" i="1"/>
  <c r="Y73" i="1"/>
  <c r="X73" i="1"/>
  <c r="W73" i="1"/>
  <c r="V73" i="1"/>
  <c r="T73" i="1"/>
  <c r="U73" i="1" s="1"/>
  <c r="M73" i="1"/>
  <c r="K73" i="1"/>
  <c r="L73" i="1" s="1"/>
  <c r="N73" i="1" s="1"/>
  <c r="E73" i="1"/>
  <c r="B73" i="1"/>
  <c r="A73" i="1"/>
  <c r="Z72" i="1"/>
  <c r="Y72" i="1"/>
  <c r="X72" i="1"/>
  <c r="W72" i="1"/>
  <c r="V72" i="1"/>
  <c r="T72" i="1"/>
  <c r="U72" i="1" s="1"/>
  <c r="M72" i="1"/>
  <c r="K72" i="1"/>
  <c r="L72" i="1" s="1"/>
  <c r="N72" i="1" s="1"/>
  <c r="E72" i="1"/>
  <c r="B72" i="1"/>
  <c r="A72" i="1"/>
  <c r="Z71" i="1"/>
  <c r="Y71" i="1"/>
  <c r="X71" i="1"/>
  <c r="W71" i="1"/>
  <c r="V71" i="1"/>
  <c r="T71" i="1"/>
  <c r="U71" i="1" s="1"/>
  <c r="M71" i="1"/>
  <c r="K71" i="1"/>
  <c r="L71" i="1" s="1"/>
  <c r="N71" i="1" s="1"/>
  <c r="E71" i="1"/>
  <c r="B71" i="1"/>
  <c r="A71" i="1"/>
  <c r="Z70" i="1"/>
  <c r="Y70" i="1"/>
  <c r="X70" i="1"/>
  <c r="W70" i="1"/>
  <c r="V70" i="1"/>
  <c r="T70" i="1"/>
  <c r="U70" i="1" s="1"/>
  <c r="M70" i="1"/>
  <c r="K70" i="1"/>
  <c r="L70" i="1" s="1"/>
  <c r="N70" i="1" s="1"/>
  <c r="E70" i="1"/>
  <c r="B70" i="1"/>
  <c r="F70" i="1" s="1"/>
  <c r="A70" i="1"/>
  <c r="Z69" i="1"/>
  <c r="Y69" i="1"/>
  <c r="X69" i="1"/>
  <c r="W69" i="1"/>
  <c r="V69" i="1"/>
  <c r="T69" i="1"/>
  <c r="U69" i="1" s="1"/>
  <c r="M69" i="1"/>
  <c r="K69" i="1"/>
  <c r="L69" i="1" s="1"/>
  <c r="N69" i="1" s="1"/>
  <c r="E69" i="1"/>
  <c r="B69" i="1"/>
  <c r="F69" i="1" s="1"/>
  <c r="A69" i="1"/>
  <c r="Z68" i="1"/>
  <c r="Y68" i="1"/>
  <c r="X68" i="1"/>
  <c r="W68" i="1"/>
  <c r="V68" i="1"/>
  <c r="T68" i="1"/>
  <c r="U68" i="1" s="1"/>
  <c r="M68" i="1"/>
  <c r="K68" i="1"/>
  <c r="L68" i="1" s="1"/>
  <c r="N68" i="1" s="1"/>
  <c r="E68" i="1"/>
  <c r="B68" i="1"/>
  <c r="A68" i="1"/>
  <c r="Z67" i="1"/>
  <c r="Y67" i="1"/>
  <c r="X67" i="1"/>
  <c r="W67" i="1"/>
  <c r="V67" i="1"/>
  <c r="T67" i="1"/>
  <c r="U67" i="1" s="1"/>
  <c r="M67" i="1"/>
  <c r="K67" i="1"/>
  <c r="L67" i="1" s="1"/>
  <c r="N67" i="1" s="1"/>
  <c r="E67" i="1"/>
  <c r="B67" i="1"/>
  <c r="A67" i="1"/>
  <c r="Z66" i="1"/>
  <c r="Y66" i="1"/>
  <c r="X66" i="1"/>
  <c r="W66" i="1"/>
  <c r="V66" i="1"/>
  <c r="T66" i="1"/>
  <c r="U66" i="1" s="1"/>
  <c r="M66" i="1"/>
  <c r="K66" i="1"/>
  <c r="L66" i="1" s="1"/>
  <c r="N66" i="1" s="1"/>
  <c r="O66" i="1" s="1"/>
  <c r="E66" i="1"/>
  <c r="B66" i="1"/>
  <c r="F66" i="1" s="1"/>
  <c r="A66" i="1"/>
  <c r="Z65" i="1"/>
  <c r="Y65" i="1"/>
  <c r="X65" i="1"/>
  <c r="W65" i="1"/>
  <c r="V65" i="1"/>
  <c r="T65" i="1"/>
  <c r="U65" i="1" s="1"/>
  <c r="M65" i="1"/>
  <c r="K65" i="1"/>
  <c r="L65" i="1" s="1"/>
  <c r="N65" i="1" s="1"/>
  <c r="E65" i="1"/>
  <c r="B65" i="1"/>
  <c r="F65" i="1" s="1"/>
  <c r="A65" i="1"/>
  <c r="Z64" i="1"/>
  <c r="Y64" i="1"/>
  <c r="X64" i="1"/>
  <c r="W64" i="1"/>
  <c r="V64" i="1"/>
  <c r="T64" i="1"/>
  <c r="U64" i="1" s="1"/>
  <c r="M64" i="1"/>
  <c r="K64" i="1"/>
  <c r="L64" i="1" s="1"/>
  <c r="N64" i="1" s="1"/>
  <c r="E64" i="1"/>
  <c r="B64" i="1"/>
  <c r="A64" i="1"/>
  <c r="Z63" i="1"/>
  <c r="Y63" i="1"/>
  <c r="X63" i="1"/>
  <c r="W63" i="1"/>
  <c r="V63" i="1"/>
  <c r="T63" i="1"/>
  <c r="U63" i="1" s="1"/>
  <c r="M63" i="1"/>
  <c r="K63" i="1"/>
  <c r="L63" i="1" s="1"/>
  <c r="N63" i="1" s="1"/>
  <c r="E63" i="1"/>
  <c r="B63" i="1"/>
  <c r="A63" i="1"/>
  <c r="Z62" i="1"/>
  <c r="Y62" i="1"/>
  <c r="X62" i="1"/>
  <c r="W62" i="1"/>
  <c r="V62" i="1"/>
  <c r="T62" i="1"/>
  <c r="U62" i="1" s="1"/>
  <c r="M62" i="1"/>
  <c r="K62" i="1"/>
  <c r="L62" i="1" s="1"/>
  <c r="N62" i="1" s="1"/>
  <c r="E62" i="1"/>
  <c r="B62" i="1"/>
  <c r="F62" i="1" s="1"/>
  <c r="A62" i="1"/>
  <c r="Z61" i="1"/>
  <c r="Y61" i="1"/>
  <c r="X61" i="1"/>
  <c r="W61" i="1"/>
  <c r="V61" i="1"/>
  <c r="T61" i="1"/>
  <c r="U61" i="1" s="1"/>
  <c r="M61" i="1"/>
  <c r="K61" i="1"/>
  <c r="L61" i="1" s="1"/>
  <c r="N61" i="1" s="1"/>
  <c r="O61" i="1" s="1"/>
  <c r="E61" i="1"/>
  <c r="B61" i="1"/>
  <c r="A61" i="1"/>
  <c r="Z60" i="1"/>
  <c r="Y60" i="1"/>
  <c r="X60" i="1"/>
  <c r="W60" i="1"/>
  <c r="V60" i="1"/>
  <c r="T60" i="1"/>
  <c r="U60" i="1" s="1"/>
  <c r="M60" i="1"/>
  <c r="K60" i="1"/>
  <c r="L60" i="1" s="1"/>
  <c r="N60" i="1" s="1"/>
  <c r="E60" i="1"/>
  <c r="B60" i="1"/>
  <c r="A60" i="1"/>
  <c r="Z59" i="1"/>
  <c r="Y59" i="1"/>
  <c r="X59" i="1"/>
  <c r="W59" i="1"/>
  <c r="V59" i="1"/>
  <c r="T59" i="1"/>
  <c r="U59" i="1" s="1"/>
  <c r="M59" i="1"/>
  <c r="K59" i="1"/>
  <c r="L59" i="1" s="1"/>
  <c r="N59" i="1" s="1"/>
  <c r="E59" i="1"/>
  <c r="B59" i="1"/>
  <c r="A59" i="1"/>
  <c r="Z58" i="1"/>
  <c r="Y58" i="1"/>
  <c r="X58" i="1"/>
  <c r="W58" i="1"/>
  <c r="V58" i="1"/>
  <c r="T58" i="1"/>
  <c r="U58" i="1" s="1"/>
  <c r="M58" i="1"/>
  <c r="K58" i="1"/>
  <c r="L58" i="1" s="1"/>
  <c r="N58" i="1" s="1"/>
  <c r="E58" i="1"/>
  <c r="B58" i="1"/>
  <c r="F58" i="1" s="1"/>
  <c r="A58" i="1"/>
  <c r="Z57" i="1"/>
  <c r="Y57" i="1"/>
  <c r="X57" i="1"/>
  <c r="W57" i="1"/>
  <c r="V57" i="1"/>
  <c r="T57" i="1"/>
  <c r="U57" i="1" s="1"/>
  <c r="M57" i="1"/>
  <c r="K57" i="1"/>
  <c r="L57" i="1" s="1"/>
  <c r="N57" i="1" s="1"/>
  <c r="E57" i="1"/>
  <c r="B57" i="1"/>
  <c r="A57" i="1"/>
  <c r="Z56" i="1"/>
  <c r="Y56" i="1"/>
  <c r="X56" i="1"/>
  <c r="W56" i="1"/>
  <c r="V56" i="1"/>
  <c r="T56" i="1"/>
  <c r="U56" i="1" s="1"/>
  <c r="M56" i="1"/>
  <c r="K56" i="1"/>
  <c r="L56" i="1" s="1"/>
  <c r="N56" i="1" s="1"/>
  <c r="O56" i="1" s="1"/>
  <c r="E56" i="1"/>
  <c r="B56" i="1"/>
  <c r="F56" i="1" s="1"/>
  <c r="A56" i="1"/>
  <c r="Z55" i="1"/>
  <c r="Y55" i="1"/>
  <c r="X55" i="1"/>
  <c r="W55" i="1"/>
  <c r="V55" i="1"/>
  <c r="T55" i="1"/>
  <c r="U55" i="1" s="1"/>
  <c r="M55" i="1"/>
  <c r="K55" i="1"/>
  <c r="L55" i="1" s="1"/>
  <c r="N55" i="1" s="1"/>
  <c r="E55" i="1"/>
  <c r="B55" i="1"/>
  <c r="A55" i="1"/>
  <c r="Z54" i="1"/>
  <c r="Y54" i="1"/>
  <c r="X54" i="1"/>
  <c r="W54" i="1"/>
  <c r="V54" i="1"/>
  <c r="T54" i="1"/>
  <c r="U54" i="1" s="1"/>
  <c r="M54" i="1"/>
  <c r="K54" i="1"/>
  <c r="L54" i="1" s="1"/>
  <c r="N54" i="1" s="1"/>
  <c r="O54" i="1" s="1"/>
  <c r="E54" i="1"/>
  <c r="B54" i="1"/>
  <c r="F54" i="1" s="1"/>
  <c r="A54" i="1"/>
  <c r="Z53" i="1"/>
  <c r="Y53" i="1"/>
  <c r="X53" i="1"/>
  <c r="W53" i="1"/>
  <c r="V53" i="1"/>
  <c r="T53" i="1"/>
  <c r="U53" i="1" s="1"/>
  <c r="M53" i="1"/>
  <c r="K53" i="1"/>
  <c r="L53" i="1" s="1"/>
  <c r="N53" i="1" s="1"/>
  <c r="E53" i="1"/>
  <c r="B53" i="1"/>
  <c r="A53" i="1"/>
  <c r="Z52" i="1"/>
  <c r="Y52" i="1"/>
  <c r="X52" i="1"/>
  <c r="W52" i="1"/>
  <c r="V52" i="1"/>
  <c r="T52" i="1"/>
  <c r="U52" i="1" s="1"/>
  <c r="M52" i="1"/>
  <c r="K52" i="1"/>
  <c r="L52" i="1" s="1"/>
  <c r="N52" i="1" s="1"/>
  <c r="O52" i="1" s="1"/>
  <c r="E52" i="1"/>
  <c r="B52" i="1"/>
  <c r="A52" i="1"/>
  <c r="Z51" i="1"/>
  <c r="Y51" i="1"/>
  <c r="X51" i="1"/>
  <c r="W51" i="1"/>
  <c r="V51" i="1"/>
  <c r="T51" i="1"/>
  <c r="U51" i="1" s="1"/>
  <c r="M51" i="1"/>
  <c r="K51" i="1"/>
  <c r="L51" i="1" s="1"/>
  <c r="N51" i="1" s="1"/>
  <c r="E51" i="1"/>
  <c r="B51" i="1"/>
  <c r="A51" i="1"/>
  <c r="Z50" i="1"/>
  <c r="Y50" i="1"/>
  <c r="X50" i="1"/>
  <c r="W50" i="1"/>
  <c r="V50" i="1"/>
  <c r="T50" i="1"/>
  <c r="U50" i="1" s="1"/>
  <c r="M50" i="1"/>
  <c r="K50" i="1"/>
  <c r="L50" i="1" s="1"/>
  <c r="N50" i="1" s="1"/>
  <c r="E50" i="1"/>
  <c r="B50" i="1"/>
  <c r="F50" i="1" s="1"/>
  <c r="A50" i="1"/>
  <c r="Z49" i="1"/>
  <c r="Y49" i="1"/>
  <c r="X49" i="1"/>
  <c r="W49" i="1"/>
  <c r="V49" i="1"/>
  <c r="T49" i="1"/>
  <c r="U49" i="1" s="1"/>
  <c r="M49" i="1"/>
  <c r="K49" i="1"/>
  <c r="L49" i="1" s="1"/>
  <c r="N49" i="1" s="1"/>
  <c r="O49" i="1" s="1"/>
  <c r="E49" i="1"/>
  <c r="B49" i="1"/>
  <c r="A49" i="1"/>
  <c r="Z48" i="1"/>
  <c r="Y48" i="1"/>
  <c r="X48" i="1"/>
  <c r="W48" i="1"/>
  <c r="V48" i="1"/>
  <c r="T48" i="1"/>
  <c r="U48" i="1" s="1"/>
  <c r="M48" i="1"/>
  <c r="K48" i="1"/>
  <c r="L48" i="1" s="1"/>
  <c r="N48" i="1" s="1"/>
  <c r="E48" i="1"/>
  <c r="B48" i="1"/>
  <c r="A48" i="1"/>
  <c r="Z47" i="1"/>
  <c r="Y47" i="1"/>
  <c r="X47" i="1"/>
  <c r="W47" i="1"/>
  <c r="V47" i="1"/>
  <c r="T47" i="1"/>
  <c r="U47" i="1" s="1"/>
  <c r="M47" i="1"/>
  <c r="K47" i="1"/>
  <c r="L47" i="1" s="1"/>
  <c r="N47" i="1" s="1"/>
  <c r="E47" i="1"/>
  <c r="B47" i="1"/>
  <c r="A47" i="1"/>
  <c r="Z46" i="1"/>
  <c r="Y46" i="1"/>
  <c r="X46" i="1"/>
  <c r="W46" i="1"/>
  <c r="V46" i="1"/>
  <c r="T46" i="1"/>
  <c r="U46" i="1" s="1"/>
  <c r="M46" i="1"/>
  <c r="K46" i="1"/>
  <c r="L46" i="1" s="1"/>
  <c r="N46" i="1" s="1"/>
  <c r="O46" i="1" s="1"/>
  <c r="E46" i="1"/>
  <c r="B46" i="1"/>
  <c r="F46" i="1" s="1"/>
  <c r="A46" i="1"/>
  <c r="Z45" i="1"/>
  <c r="Y45" i="1"/>
  <c r="X45" i="1"/>
  <c r="W45" i="1"/>
  <c r="V45" i="1"/>
  <c r="T45" i="1"/>
  <c r="U45" i="1" s="1"/>
  <c r="M45" i="1"/>
  <c r="K45" i="1"/>
  <c r="L45" i="1" s="1"/>
  <c r="N45" i="1" s="1"/>
  <c r="E45" i="1"/>
  <c r="B45" i="1"/>
  <c r="A45" i="1"/>
  <c r="Z44" i="1"/>
  <c r="Y44" i="1"/>
  <c r="X44" i="1"/>
  <c r="W44" i="1"/>
  <c r="V44" i="1"/>
  <c r="T44" i="1"/>
  <c r="U44" i="1" s="1"/>
  <c r="M44" i="1"/>
  <c r="K44" i="1"/>
  <c r="L44" i="1" s="1"/>
  <c r="N44" i="1" s="1"/>
  <c r="E44" i="1"/>
  <c r="B44" i="1"/>
  <c r="A44" i="1"/>
  <c r="Z43" i="1"/>
  <c r="Y43" i="1"/>
  <c r="X43" i="1"/>
  <c r="W43" i="1"/>
  <c r="V43" i="1"/>
  <c r="T43" i="1"/>
  <c r="U43" i="1" s="1"/>
  <c r="M43" i="1"/>
  <c r="K43" i="1"/>
  <c r="L43" i="1" s="1"/>
  <c r="N43" i="1" s="1"/>
  <c r="O43" i="1" s="1"/>
  <c r="E43" i="1"/>
  <c r="B43" i="1"/>
  <c r="A43" i="1"/>
  <c r="Z42" i="1"/>
  <c r="Y42" i="1"/>
  <c r="X42" i="1"/>
  <c r="W42" i="1"/>
  <c r="V42" i="1"/>
  <c r="T42" i="1"/>
  <c r="U42" i="1" s="1"/>
  <c r="M42" i="1"/>
  <c r="K42" i="1"/>
  <c r="L42" i="1" s="1"/>
  <c r="N42" i="1" s="1"/>
  <c r="E42" i="1"/>
  <c r="B42" i="1"/>
  <c r="F42" i="1" s="1"/>
  <c r="A42" i="1"/>
  <c r="Z41" i="1"/>
  <c r="Y41" i="1"/>
  <c r="X41" i="1"/>
  <c r="W41" i="1"/>
  <c r="V41" i="1"/>
  <c r="T41" i="1"/>
  <c r="U41" i="1" s="1"/>
  <c r="M41" i="1"/>
  <c r="K41" i="1"/>
  <c r="L41" i="1" s="1"/>
  <c r="N41" i="1" s="1"/>
  <c r="E41" i="1"/>
  <c r="B41" i="1"/>
  <c r="A41" i="1"/>
  <c r="Z40" i="1"/>
  <c r="Y40" i="1"/>
  <c r="X40" i="1"/>
  <c r="W40" i="1"/>
  <c r="V40" i="1"/>
  <c r="T40" i="1"/>
  <c r="U40" i="1" s="1"/>
  <c r="M40" i="1"/>
  <c r="K40" i="1"/>
  <c r="L40" i="1" s="1"/>
  <c r="N40" i="1" s="1"/>
  <c r="E40" i="1"/>
  <c r="B40" i="1"/>
  <c r="A40" i="1"/>
  <c r="Z39" i="1"/>
  <c r="Y39" i="1"/>
  <c r="X39" i="1"/>
  <c r="W39" i="1"/>
  <c r="V39" i="1"/>
  <c r="T39" i="1"/>
  <c r="U39" i="1" s="1"/>
  <c r="M39" i="1"/>
  <c r="K39" i="1"/>
  <c r="L39" i="1" s="1"/>
  <c r="N39" i="1" s="1"/>
  <c r="E39" i="1"/>
  <c r="B39" i="1"/>
  <c r="A39" i="1"/>
  <c r="Z38" i="1"/>
  <c r="Y38" i="1"/>
  <c r="X38" i="1"/>
  <c r="W38" i="1"/>
  <c r="V38" i="1"/>
  <c r="T38" i="1"/>
  <c r="U38" i="1" s="1"/>
  <c r="M38" i="1"/>
  <c r="K38" i="1"/>
  <c r="L38" i="1" s="1"/>
  <c r="N38" i="1" s="1"/>
  <c r="O38" i="1" s="1"/>
  <c r="E38" i="1"/>
  <c r="B38" i="1"/>
  <c r="F38" i="1" s="1"/>
  <c r="A38" i="1"/>
  <c r="Z37" i="1"/>
  <c r="Y37" i="1"/>
  <c r="X37" i="1"/>
  <c r="W37" i="1"/>
  <c r="V37" i="1"/>
  <c r="T37" i="1"/>
  <c r="U37" i="1" s="1"/>
  <c r="M37" i="1"/>
  <c r="K37" i="1"/>
  <c r="L37" i="1" s="1"/>
  <c r="N37" i="1" s="1"/>
  <c r="E37" i="1"/>
  <c r="B37" i="1"/>
  <c r="A37" i="1"/>
  <c r="Z36" i="1"/>
  <c r="Y36" i="1"/>
  <c r="X36" i="1"/>
  <c r="W36" i="1"/>
  <c r="V36" i="1"/>
  <c r="T36" i="1"/>
  <c r="U36" i="1" s="1"/>
  <c r="M36" i="1"/>
  <c r="K36" i="1"/>
  <c r="L36" i="1" s="1"/>
  <c r="N36" i="1" s="1"/>
  <c r="O36" i="1" s="1"/>
  <c r="E36" i="1"/>
  <c r="B36" i="1"/>
  <c r="A36" i="1"/>
  <c r="Z35" i="1"/>
  <c r="Y35" i="1"/>
  <c r="X35" i="1"/>
  <c r="W35" i="1"/>
  <c r="V35" i="1"/>
  <c r="T35" i="1"/>
  <c r="U35" i="1" s="1"/>
  <c r="M35" i="1"/>
  <c r="K35" i="1"/>
  <c r="L35" i="1" s="1"/>
  <c r="N35" i="1" s="1"/>
  <c r="O35" i="1" s="1"/>
  <c r="E35" i="1"/>
  <c r="B35" i="1"/>
  <c r="A35" i="1"/>
  <c r="Z34" i="1"/>
  <c r="Y34" i="1"/>
  <c r="X34" i="1"/>
  <c r="W34" i="1"/>
  <c r="V34" i="1"/>
  <c r="T34" i="1"/>
  <c r="U34" i="1" s="1"/>
  <c r="M34" i="1"/>
  <c r="K34" i="1"/>
  <c r="L34" i="1" s="1"/>
  <c r="N34" i="1" s="1"/>
  <c r="E34" i="1"/>
  <c r="B34" i="1"/>
  <c r="A34" i="1"/>
  <c r="Z33" i="1"/>
  <c r="Y33" i="1"/>
  <c r="X33" i="1"/>
  <c r="W33" i="1"/>
  <c r="V33" i="1"/>
  <c r="T33" i="1"/>
  <c r="U33" i="1" s="1"/>
  <c r="M33" i="1"/>
  <c r="K33" i="1"/>
  <c r="L33" i="1" s="1"/>
  <c r="N33" i="1" s="1"/>
  <c r="E33" i="1"/>
  <c r="B33" i="1"/>
  <c r="A33" i="1"/>
  <c r="Z32" i="1"/>
  <c r="Y32" i="1"/>
  <c r="X32" i="1"/>
  <c r="W32" i="1"/>
  <c r="V32" i="1"/>
  <c r="T32" i="1"/>
  <c r="U32" i="1" s="1"/>
  <c r="M32" i="1"/>
  <c r="K32" i="1"/>
  <c r="L32" i="1" s="1"/>
  <c r="N32" i="1" s="1"/>
  <c r="E32" i="1"/>
  <c r="B32" i="1"/>
  <c r="F32" i="1" s="1"/>
  <c r="A32" i="1"/>
  <c r="Z31" i="1"/>
  <c r="Y31" i="1"/>
  <c r="X31" i="1"/>
  <c r="W31" i="1"/>
  <c r="V31" i="1"/>
  <c r="T31" i="1"/>
  <c r="U31" i="1" s="1"/>
  <c r="M31" i="1"/>
  <c r="K31" i="1"/>
  <c r="L31" i="1" s="1"/>
  <c r="N31" i="1" s="1"/>
  <c r="E31" i="1"/>
  <c r="B31" i="1"/>
  <c r="A31" i="1"/>
  <c r="Z30" i="1"/>
  <c r="Y30" i="1"/>
  <c r="X30" i="1"/>
  <c r="W30" i="1"/>
  <c r="V30" i="1"/>
  <c r="T30" i="1"/>
  <c r="U30" i="1" s="1"/>
  <c r="M30" i="1"/>
  <c r="K30" i="1"/>
  <c r="L30" i="1" s="1"/>
  <c r="N30" i="1" s="1"/>
  <c r="E30" i="1"/>
  <c r="B30" i="1"/>
  <c r="A30" i="1"/>
  <c r="Z29" i="1"/>
  <c r="Y29" i="1"/>
  <c r="X29" i="1"/>
  <c r="W29" i="1"/>
  <c r="V29" i="1"/>
  <c r="T29" i="1"/>
  <c r="U29" i="1" s="1"/>
  <c r="M29" i="1"/>
  <c r="K29" i="1"/>
  <c r="L29" i="1" s="1"/>
  <c r="N29" i="1" s="1"/>
  <c r="O29" i="1" s="1"/>
  <c r="E29" i="1"/>
  <c r="B29" i="1"/>
  <c r="A29" i="1"/>
  <c r="Z28" i="1"/>
  <c r="Y28" i="1"/>
  <c r="X28" i="1"/>
  <c r="W28" i="1"/>
  <c r="V28" i="1"/>
  <c r="T28" i="1"/>
  <c r="U28" i="1" s="1"/>
  <c r="M28" i="1"/>
  <c r="K28" i="1"/>
  <c r="L28" i="1" s="1"/>
  <c r="N28" i="1" s="1"/>
  <c r="E28" i="1"/>
  <c r="B28" i="1"/>
  <c r="F28" i="1" s="1"/>
  <c r="A28" i="1"/>
  <c r="Z27" i="1"/>
  <c r="Y27" i="1"/>
  <c r="X27" i="1"/>
  <c r="W27" i="1"/>
  <c r="V27" i="1"/>
  <c r="T27" i="1"/>
  <c r="U27" i="1" s="1"/>
  <c r="M27" i="1"/>
  <c r="K27" i="1"/>
  <c r="L27" i="1" s="1"/>
  <c r="N27" i="1" s="1"/>
  <c r="E27" i="1"/>
  <c r="B27" i="1"/>
  <c r="A27" i="1"/>
  <c r="Z26" i="1"/>
  <c r="Y26" i="1"/>
  <c r="X26" i="1"/>
  <c r="W26" i="1"/>
  <c r="V26" i="1"/>
  <c r="T26" i="1"/>
  <c r="U26" i="1" s="1"/>
  <c r="M26" i="1"/>
  <c r="K26" i="1"/>
  <c r="L26" i="1" s="1"/>
  <c r="N26" i="1" s="1"/>
  <c r="E26" i="1"/>
  <c r="B26" i="1"/>
  <c r="A26" i="1"/>
  <c r="Z25" i="1"/>
  <c r="Y25" i="1"/>
  <c r="X25" i="1"/>
  <c r="W25" i="1"/>
  <c r="V25" i="1"/>
  <c r="T25" i="1"/>
  <c r="U25" i="1" s="1"/>
  <c r="M25" i="1"/>
  <c r="K25" i="1"/>
  <c r="L25" i="1" s="1"/>
  <c r="N25" i="1" s="1"/>
  <c r="O25" i="1" s="1"/>
  <c r="E25" i="1"/>
  <c r="B25" i="1"/>
  <c r="A25" i="1"/>
  <c r="Z24" i="1"/>
  <c r="Y24" i="1"/>
  <c r="X24" i="1"/>
  <c r="W24" i="1"/>
  <c r="V24" i="1"/>
  <c r="T24" i="1"/>
  <c r="U24" i="1" s="1"/>
  <c r="M24" i="1"/>
  <c r="K24" i="1"/>
  <c r="L24" i="1" s="1"/>
  <c r="N24" i="1" s="1"/>
  <c r="E24" i="1"/>
  <c r="B24" i="1"/>
  <c r="A24" i="1"/>
  <c r="Z23" i="1"/>
  <c r="Y23" i="1"/>
  <c r="X23" i="1"/>
  <c r="W23" i="1"/>
  <c r="V23" i="1"/>
  <c r="T23" i="1"/>
  <c r="U23" i="1" s="1"/>
  <c r="M23" i="1"/>
  <c r="K23" i="1"/>
  <c r="L23" i="1" s="1"/>
  <c r="N23" i="1" s="1"/>
  <c r="O23" i="1" s="1"/>
  <c r="E23" i="1"/>
  <c r="B23" i="1"/>
  <c r="A23" i="1"/>
  <c r="Z22" i="1"/>
  <c r="Y22" i="1"/>
  <c r="X22" i="1"/>
  <c r="W22" i="1"/>
  <c r="V22" i="1"/>
  <c r="T22" i="1"/>
  <c r="U22" i="1" s="1"/>
  <c r="M22" i="1"/>
  <c r="K22" i="1"/>
  <c r="L22" i="1" s="1"/>
  <c r="N22" i="1" s="1"/>
  <c r="E22" i="1"/>
  <c r="B22" i="1"/>
  <c r="A22" i="1"/>
  <c r="Z21" i="1"/>
  <c r="Y21" i="1"/>
  <c r="X21" i="1"/>
  <c r="W21" i="1"/>
  <c r="V21" i="1"/>
  <c r="T21" i="1"/>
  <c r="U21" i="1" s="1"/>
  <c r="M21" i="1"/>
  <c r="K21" i="1"/>
  <c r="L21" i="1" s="1"/>
  <c r="N21" i="1" s="1"/>
  <c r="O21" i="1" s="1"/>
  <c r="E21" i="1"/>
  <c r="B21" i="1"/>
  <c r="A21" i="1"/>
  <c r="Z20" i="1"/>
  <c r="Y20" i="1"/>
  <c r="X20" i="1"/>
  <c r="W20" i="1"/>
  <c r="V20" i="1"/>
  <c r="T20" i="1"/>
  <c r="U20" i="1" s="1"/>
  <c r="M20" i="1"/>
  <c r="K20" i="1"/>
  <c r="L20" i="1" s="1"/>
  <c r="N20" i="1" s="1"/>
  <c r="E20" i="1"/>
  <c r="B20" i="1"/>
  <c r="F20" i="1" s="1"/>
  <c r="A20" i="1"/>
  <c r="Z19" i="1"/>
  <c r="Y19" i="1"/>
  <c r="X19" i="1"/>
  <c r="W19" i="1"/>
  <c r="V19" i="1"/>
  <c r="T19" i="1"/>
  <c r="U19" i="1" s="1"/>
  <c r="M19" i="1"/>
  <c r="K19" i="1"/>
  <c r="L19" i="1" s="1"/>
  <c r="N19" i="1" s="1"/>
  <c r="O19" i="1" s="1"/>
  <c r="E19" i="1"/>
  <c r="B19" i="1"/>
  <c r="A19" i="1"/>
  <c r="Z18" i="1"/>
  <c r="Y18" i="1"/>
  <c r="X18" i="1"/>
  <c r="W18" i="1"/>
  <c r="V18" i="1"/>
  <c r="T18" i="1"/>
  <c r="U18" i="1" s="1"/>
  <c r="M18" i="1"/>
  <c r="K18" i="1"/>
  <c r="L18" i="1" s="1"/>
  <c r="N18" i="1" s="1"/>
  <c r="O18" i="1" s="1"/>
  <c r="E18" i="1"/>
  <c r="B18" i="1"/>
  <c r="A18" i="1"/>
  <c r="Z17" i="1"/>
  <c r="Y17" i="1"/>
  <c r="X17" i="1"/>
  <c r="W17" i="1"/>
  <c r="V17" i="1"/>
  <c r="T17" i="1"/>
  <c r="U17" i="1" s="1"/>
  <c r="M17" i="1"/>
  <c r="K17" i="1"/>
  <c r="L17" i="1" s="1"/>
  <c r="N17" i="1" s="1"/>
  <c r="O17" i="1" s="1"/>
  <c r="E17" i="1"/>
  <c r="B17" i="1"/>
  <c r="F17" i="1" s="1"/>
  <c r="A17" i="1"/>
  <c r="Z16" i="1"/>
  <c r="Y16" i="1"/>
  <c r="X16" i="1"/>
  <c r="W16" i="1"/>
  <c r="V16" i="1"/>
  <c r="T16" i="1"/>
  <c r="U16" i="1" s="1"/>
  <c r="M16" i="1"/>
  <c r="K16" i="1"/>
  <c r="L16" i="1" s="1"/>
  <c r="N16" i="1" s="1"/>
  <c r="E16" i="1"/>
  <c r="B16" i="1"/>
  <c r="A16" i="1"/>
  <c r="Z15" i="1"/>
  <c r="Y15" i="1"/>
  <c r="X15" i="1"/>
  <c r="W15" i="1"/>
  <c r="V15" i="1"/>
  <c r="T15" i="1"/>
  <c r="U15" i="1" s="1"/>
  <c r="M15" i="1"/>
  <c r="K15" i="1"/>
  <c r="L15" i="1" s="1"/>
  <c r="N15" i="1" s="1"/>
  <c r="E15" i="1"/>
  <c r="B15" i="1"/>
  <c r="A15" i="1"/>
  <c r="Z14" i="1"/>
  <c r="Y14" i="1"/>
  <c r="X14" i="1"/>
  <c r="W14" i="1"/>
  <c r="V14" i="1"/>
  <c r="T14" i="1"/>
  <c r="U14" i="1" s="1"/>
  <c r="M14" i="1"/>
  <c r="K14" i="1"/>
  <c r="L14" i="1" s="1"/>
  <c r="N14" i="1" s="1"/>
  <c r="E14" i="1"/>
  <c r="B14" i="1"/>
  <c r="F14" i="1" s="1"/>
  <c r="A14" i="1"/>
  <c r="Z13" i="1"/>
  <c r="Y13" i="1"/>
  <c r="X13" i="1"/>
  <c r="W13" i="1"/>
  <c r="V13" i="1"/>
  <c r="T13" i="1"/>
  <c r="U13" i="1" s="1"/>
  <c r="M13" i="1"/>
  <c r="K13" i="1"/>
  <c r="L13" i="1" s="1"/>
  <c r="N13" i="1" s="1"/>
  <c r="E13" i="1"/>
  <c r="B13" i="1"/>
  <c r="F13" i="1" s="1"/>
  <c r="A13" i="1"/>
  <c r="Z12" i="1"/>
  <c r="Y12" i="1"/>
  <c r="X12" i="1"/>
  <c r="W12" i="1"/>
  <c r="V12" i="1"/>
  <c r="T12" i="1"/>
  <c r="U12" i="1" s="1"/>
  <c r="M12" i="1"/>
  <c r="K12" i="1"/>
  <c r="L12" i="1" s="1"/>
  <c r="N12" i="1" s="1"/>
  <c r="E12" i="1"/>
  <c r="B12" i="1"/>
  <c r="A12" i="1"/>
  <c r="Z11" i="1"/>
  <c r="Y11" i="1"/>
  <c r="X11" i="1"/>
  <c r="W11" i="1"/>
  <c r="V11" i="1"/>
  <c r="T11" i="1"/>
  <c r="U11" i="1" s="1"/>
  <c r="M11" i="1"/>
  <c r="K11" i="1"/>
  <c r="L11" i="1" s="1"/>
  <c r="N11" i="1" s="1"/>
  <c r="E11" i="1"/>
  <c r="B11" i="1"/>
  <c r="A11" i="1"/>
  <c r="Z10" i="1"/>
  <c r="Y10" i="1"/>
  <c r="X10" i="1"/>
  <c r="W10" i="1"/>
  <c r="V10" i="1"/>
  <c r="T10" i="1"/>
  <c r="U10" i="1" s="1"/>
  <c r="M10" i="1"/>
  <c r="K10" i="1"/>
  <c r="L10" i="1" s="1"/>
  <c r="N10" i="1" s="1"/>
  <c r="E10" i="1"/>
  <c r="B10" i="1"/>
  <c r="F10" i="1" s="1"/>
  <c r="A10" i="1"/>
  <c r="Z9" i="1"/>
  <c r="Y9" i="1"/>
  <c r="X9" i="1"/>
  <c r="W9" i="1"/>
  <c r="V9" i="1"/>
  <c r="T9" i="1"/>
  <c r="U9" i="1" s="1"/>
  <c r="M9" i="1"/>
  <c r="K9" i="1"/>
  <c r="L9" i="1" s="1"/>
  <c r="N9" i="1" s="1"/>
  <c r="E9" i="1"/>
  <c r="B9" i="1"/>
  <c r="F9" i="1" s="1"/>
  <c r="A9" i="1"/>
  <c r="Z8" i="1"/>
  <c r="Y8" i="1"/>
  <c r="X8" i="1"/>
  <c r="W8" i="1"/>
  <c r="V8" i="1"/>
  <c r="T8" i="1"/>
  <c r="U8" i="1" s="1"/>
  <c r="M8" i="1"/>
  <c r="K8" i="1"/>
  <c r="L8" i="1" s="1"/>
  <c r="N8" i="1" s="1"/>
  <c r="E8" i="1"/>
  <c r="B8" i="1"/>
  <c r="A8" i="1"/>
  <c r="Z7" i="1"/>
  <c r="Y7" i="1"/>
  <c r="X7" i="1"/>
  <c r="W7" i="1"/>
  <c r="V7" i="1"/>
  <c r="T7" i="1"/>
  <c r="U7" i="1" s="1"/>
  <c r="M7" i="1"/>
  <c r="K7" i="1"/>
  <c r="L7" i="1" s="1"/>
  <c r="N7" i="1" s="1"/>
  <c r="E7" i="1"/>
  <c r="B7" i="1"/>
  <c r="A7" i="1"/>
  <c r="Z6" i="1"/>
  <c r="Y6" i="1"/>
  <c r="X6" i="1"/>
  <c r="W6" i="1"/>
  <c r="V6" i="1"/>
  <c r="T6" i="1"/>
  <c r="U6" i="1" s="1"/>
  <c r="M6" i="1"/>
  <c r="K6" i="1"/>
  <c r="L6" i="1" s="1"/>
  <c r="N6" i="1" s="1"/>
  <c r="E6" i="1"/>
  <c r="B6" i="1"/>
  <c r="F6" i="1" s="1"/>
  <c r="A6" i="1"/>
  <c r="Z5" i="1"/>
  <c r="Y5" i="1"/>
  <c r="X5" i="1"/>
  <c r="W5" i="1"/>
  <c r="V5" i="1"/>
  <c r="T5" i="1"/>
  <c r="U5" i="1" s="1"/>
  <c r="M5" i="1"/>
  <c r="K5" i="1"/>
  <c r="L5" i="1" s="1"/>
  <c r="N5" i="1" s="1"/>
  <c r="E5" i="1"/>
  <c r="B5" i="1"/>
  <c r="F5" i="1" s="1"/>
  <c r="A5" i="1"/>
  <c r="Z4" i="1"/>
  <c r="Y4" i="1"/>
  <c r="X4" i="1"/>
  <c r="W4" i="1"/>
  <c r="V4" i="1"/>
  <c r="T4" i="1"/>
  <c r="U4" i="1" s="1"/>
  <c r="M4" i="1"/>
  <c r="K4" i="1"/>
  <c r="L4" i="1" s="1"/>
  <c r="N4" i="1" s="1"/>
  <c r="E4" i="1"/>
  <c r="B4" i="1"/>
  <c r="A4" i="1"/>
  <c r="Z3" i="1"/>
  <c r="Y3" i="1"/>
  <c r="X3" i="1"/>
  <c r="W3" i="1"/>
  <c r="V3" i="1"/>
  <c r="U3" i="1"/>
  <c r="M3" i="1"/>
  <c r="K3" i="1"/>
  <c r="L3" i="1" s="1"/>
  <c r="N3" i="1" s="1"/>
  <c r="E3" i="1"/>
  <c r="B3" i="1"/>
  <c r="A3" i="1"/>
  <c r="I34" i="1" l="1"/>
  <c r="H46" i="1"/>
  <c r="I56" i="1"/>
  <c r="I59" i="1"/>
  <c r="H83" i="1"/>
  <c r="H58" i="1"/>
  <c r="H38" i="1"/>
  <c r="I47" i="1"/>
  <c r="I25" i="1"/>
  <c r="G29" i="1"/>
  <c r="H66" i="1"/>
  <c r="I103" i="1"/>
  <c r="G6" i="1"/>
  <c r="G24" i="1"/>
  <c r="G94" i="1"/>
  <c r="I39" i="1"/>
  <c r="H75" i="1"/>
  <c r="P78" i="1"/>
  <c r="O62" i="1"/>
  <c r="P62" i="1" s="1"/>
  <c r="O81" i="1"/>
  <c r="P81" i="1" s="1"/>
  <c r="G3" i="1"/>
  <c r="H21" i="1"/>
  <c r="I10" i="1"/>
  <c r="I14" i="1"/>
  <c r="G17" i="1"/>
  <c r="I21" i="1"/>
  <c r="G40" i="1"/>
  <c r="G48" i="1"/>
  <c r="H53" i="1"/>
  <c r="G68" i="1"/>
  <c r="I79" i="1"/>
  <c r="I87" i="1"/>
  <c r="I4" i="1"/>
  <c r="I12" i="1"/>
  <c r="G20" i="1"/>
  <c r="I26" i="1"/>
  <c r="G28" i="1"/>
  <c r="I36" i="1"/>
  <c r="H42" i="1"/>
  <c r="G50" i="1"/>
  <c r="I67" i="1"/>
  <c r="H71" i="1"/>
  <c r="H15" i="1"/>
  <c r="H32" i="1"/>
  <c r="I33" i="1"/>
  <c r="H87" i="1"/>
  <c r="G88" i="1"/>
  <c r="I99" i="1"/>
  <c r="H11" i="1"/>
  <c r="G13" i="1"/>
  <c r="H14" i="1"/>
  <c r="G15" i="1"/>
  <c r="I30" i="1"/>
  <c r="H45" i="1"/>
  <c r="H57" i="1"/>
  <c r="I71" i="1"/>
  <c r="G73" i="1"/>
  <c r="G101" i="1"/>
  <c r="O33" i="1"/>
  <c r="P33" i="1" s="1"/>
  <c r="O103" i="1"/>
  <c r="P103" i="1" s="1"/>
  <c r="I6" i="1"/>
  <c r="G9" i="1"/>
  <c r="G11" i="1"/>
  <c r="G14" i="1"/>
  <c r="P21" i="1"/>
  <c r="O51" i="1"/>
  <c r="P51" i="1" s="1"/>
  <c r="H55" i="1"/>
  <c r="O83" i="1"/>
  <c r="P83" i="1" s="1"/>
  <c r="O91" i="1"/>
  <c r="P91" i="1" s="1"/>
  <c r="F24" i="1"/>
  <c r="H24" i="1"/>
  <c r="H7" i="1"/>
  <c r="H10" i="1"/>
  <c r="H3" i="1"/>
  <c r="G5" i="1"/>
  <c r="H6" i="1"/>
  <c r="G7" i="1"/>
  <c r="I8" i="1"/>
  <c r="G10" i="1"/>
  <c r="P17" i="1"/>
  <c r="H29" i="1"/>
  <c r="P35" i="1"/>
  <c r="G89" i="1"/>
  <c r="O99" i="1"/>
  <c r="P99" i="1" s="1"/>
  <c r="I16" i="1"/>
  <c r="I19" i="1"/>
  <c r="H19" i="1"/>
  <c r="H20" i="1"/>
  <c r="G23" i="1"/>
  <c r="I24" i="1"/>
  <c r="I28" i="1"/>
  <c r="G35" i="1"/>
  <c r="I37" i="1"/>
  <c r="H37" i="1"/>
  <c r="I44" i="1"/>
  <c r="G52" i="1"/>
  <c r="G53" i="1"/>
  <c r="G54" i="1"/>
  <c r="G56" i="1"/>
  <c r="G58" i="1"/>
  <c r="H65" i="1"/>
  <c r="I66" i="1"/>
  <c r="H74" i="1"/>
  <c r="H81" i="1"/>
  <c r="H90" i="1"/>
  <c r="I94" i="1"/>
  <c r="H39" i="1"/>
  <c r="G41" i="1"/>
  <c r="I42" i="1"/>
  <c r="H47" i="1"/>
  <c r="G49" i="1"/>
  <c r="I50" i="1"/>
  <c r="P54" i="1"/>
  <c r="H59" i="1"/>
  <c r="I62" i="1"/>
  <c r="G64" i="1"/>
  <c r="G66" i="1"/>
  <c r="G69" i="1"/>
  <c r="H73" i="1"/>
  <c r="I80" i="1"/>
  <c r="G81" i="1"/>
  <c r="G102" i="1"/>
  <c r="I18" i="1"/>
  <c r="G25" i="1"/>
  <c r="H25" i="1"/>
  <c r="H28" i="1"/>
  <c r="I29" i="1"/>
  <c r="G42" i="1"/>
  <c r="H50" i="1"/>
  <c r="I52" i="1"/>
  <c r="I58" i="1"/>
  <c r="G62" i="1"/>
  <c r="G78" i="1"/>
  <c r="H79" i="1"/>
  <c r="I82" i="1"/>
  <c r="I88" i="1"/>
  <c r="H89" i="1"/>
  <c r="H94" i="1"/>
  <c r="H102" i="1"/>
  <c r="O42" i="1"/>
  <c r="P42" i="1" s="1"/>
  <c r="O8" i="1"/>
  <c r="P8" i="1" s="1"/>
  <c r="O14" i="1"/>
  <c r="P14" i="1" s="1"/>
  <c r="O32" i="1"/>
  <c r="P32" i="1" s="1"/>
  <c r="O4" i="1"/>
  <c r="P4" i="1" s="1"/>
  <c r="O10" i="1"/>
  <c r="P10" i="1" s="1"/>
  <c r="O13" i="1"/>
  <c r="P13" i="1" s="1"/>
  <c r="O3" i="1"/>
  <c r="P3" i="1" s="1"/>
  <c r="O6" i="1"/>
  <c r="P6" i="1" s="1"/>
  <c r="O9" i="1"/>
  <c r="P9" i="1" s="1"/>
  <c r="O16" i="1"/>
  <c r="P16" i="1" s="1"/>
  <c r="O27" i="1"/>
  <c r="P27" i="1" s="1"/>
  <c r="O11" i="1"/>
  <c r="P11" i="1" s="1"/>
  <c r="O7" i="1"/>
  <c r="P7" i="1" s="1"/>
  <c r="O5" i="1"/>
  <c r="P5" i="1" s="1"/>
  <c r="O12" i="1"/>
  <c r="P12" i="1" s="1"/>
  <c r="O15" i="1"/>
  <c r="P15" i="1" s="1"/>
  <c r="O22" i="1"/>
  <c r="P22" i="1" s="1"/>
  <c r="O28" i="1"/>
  <c r="P28" i="1" s="1"/>
  <c r="O31" i="1"/>
  <c r="P31" i="1" s="1"/>
  <c r="O34" i="1"/>
  <c r="P34" i="1" s="1"/>
  <c r="I3" i="1"/>
  <c r="I11" i="1"/>
  <c r="I27" i="1"/>
  <c r="H27" i="1"/>
  <c r="F27" i="1"/>
  <c r="O30" i="1"/>
  <c r="P30" i="1" s="1"/>
  <c r="O47" i="1"/>
  <c r="P47" i="1" s="1"/>
  <c r="O55" i="1"/>
  <c r="P55" i="1" s="1"/>
  <c r="H84" i="1"/>
  <c r="I84" i="1"/>
  <c r="G84" i="1"/>
  <c r="F84" i="1"/>
  <c r="H96" i="1"/>
  <c r="G96" i="1"/>
  <c r="I96" i="1"/>
  <c r="G98" i="1"/>
  <c r="H98" i="1"/>
  <c r="G4" i="1"/>
  <c r="F7" i="1"/>
  <c r="G8" i="1"/>
  <c r="F11" i="1"/>
  <c r="F15" i="1"/>
  <c r="G16" i="1"/>
  <c r="H22" i="1"/>
  <c r="G22" i="1"/>
  <c r="F22" i="1"/>
  <c r="P25" i="1"/>
  <c r="G27" i="1"/>
  <c r="I31" i="1"/>
  <c r="H31" i="1"/>
  <c r="F31" i="1"/>
  <c r="I32" i="1"/>
  <c r="G33" i="1"/>
  <c r="H33" i="1"/>
  <c r="P38" i="1"/>
  <c r="O40" i="1"/>
  <c r="P40" i="1" s="1"/>
  <c r="O41" i="1"/>
  <c r="P41" i="1" s="1"/>
  <c r="P46" i="1"/>
  <c r="O48" i="1"/>
  <c r="P48" i="1" s="1"/>
  <c r="P49" i="1"/>
  <c r="G51" i="1"/>
  <c r="I51" i="1"/>
  <c r="H51" i="1"/>
  <c r="F51" i="1"/>
  <c r="I54" i="1"/>
  <c r="H54" i="1"/>
  <c r="G72" i="1"/>
  <c r="I72" i="1"/>
  <c r="F8" i="1"/>
  <c r="F12" i="1"/>
  <c r="H34" i="1"/>
  <c r="G34" i="1"/>
  <c r="F34" i="1"/>
  <c r="P36" i="1"/>
  <c r="O39" i="1"/>
  <c r="P39" i="1" s="1"/>
  <c r="G43" i="1"/>
  <c r="I43" i="1"/>
  <c r="H43" i="1"/>
  <c r="F43" i="1"/>
  <c r="O76" i="1"/>
  <c r="P76" i="1" s="1"/>
  <c r="F96" i="1"/>
  <c r="F3" i="1"/>
  <c r="H5" i="1"/>
  <c r="H9" i="1"/>
  <c r="G12" i="1"/>
  <c r="H13" i="1"/>
  <c r="H17" i="1"/>
  <c r="H18" i="1"/>
  <c r="F18" i="1"/>
  <c r="F19" i="1"/>
  <c r="O20" i="1"/>
  <c r="P20" i="1" s="1"/>
  <c r="H4" i="1"/>
  <c r="I5" i="1"/>
  <c r="H8" i="1"/>
  <c r="I9" i="1"/>
  <c r="H12" i="1"/>
  <c r="I13" i="1"/>
  <c r="H16" i="1"/>
  <c r="I17" i="1"/>
  <c r="G18" i="1"/>
  <c r="G19" i="1"/>
  <c r="I20" i="1"/>
  <c r="G21" i="1"/>
  <c r="I22" i="1"/>
  <c r="O24" i="1"/>
  <c r="P24" i="1" s="1"/>
  <c r="H26" i="1"/>
  <c r="G26" i="1"/>
  <c r="F26" i="1"/>
  <c r="P29" i="1"/>
  <c r="G31" i="1"/>
  <c r="G32" i="1"/>
  <c r="I35" i="1"/>
  <c r="H35" i="1"/>
  <c r="F35" i="1"/>
  <c r="I38" i="1"/>
  <c r="H40" i="1"/>
  <c r="I40" i="1"/>
  <c r="F40" i="1"/>
  <c r="P43" i="1"/>
  <c r="O44" i="1"/>
  <c r="P44" i="1" s="1"/>
  <c r="I46" i="1"/>
  <c r="H48" i="1"/>
  <c r="I48" i="1"/>
  <c r="F48" i="1"/>
  <c r="O68" i="1"/>
  <c r="P68" i="1" s="1"/>
  <c r="F4" i="1"/>
  <c r="I7" i="1"/>
  <c r="I15" i="1"/>
  <c r="F16" i="1"/>
  <c r="P23" i="1"/>
  <c r="P18" i="1"/>
  <c r="P19" i="1"/>
  <c r="I23" i="1"/>
  <c r="H23" i="1"/>
  <c r="F23" i="1"/>
  <c r="O26" i="1"/>
  <c r="P26" i="1" s="1"/>
  <c r="H30" i="1"/>
  <c r="G30" i="1"/>
  <c r="F30" i="1"/>
  <c r="O37" i="1"/>
  <c r="P37" i="1" s="1"/>
  <c r="G38" i="1"/>
  <c r="I41" i="1"/>
  <c r="H41" i="1"/>
  <c r="F41" i="1"/>
  <c r="G45" i="1"/>
  <c r="O45" i="1"/>
  <c r="P45" i="1" s="1"/>
  <c r="G46" i="1"/>
  <c r="I49" i="1"/>
  <c r="H49" i="1"/>
  <c r="F49" i="1"/>
  <c r="O50" i="1"/>
  <c r="P50" i="1" s="1"/>
  <c r="O53" i="1"/>
  <c r="P53" i="1" s="1"/>
  <c r="O65" i="1"/>
  <c r="P65" i="1" s="1"/>
  <c r="F21" i="1"/>
  <c r="F25" i="1"/>
  <c r="F29" i="1"/>
  <c r="F33" i="1"/>
  <c r="H36" i="1"/>
  <c r="F36" i="1"/>
  <c r="F37" i="1"/>
  <c r="H44" i="1"/>
  <c r="F44" i="1"/>
  <c r="I45" i="1"/>
  <c r="F45" i="1"/>
  <c r="H52" i="1"/>
  <c r="F52" i="1"/>
  <c r="I53" i="1"/>
  <c r="F53" i="1"/>
  <c r="O57" i="1"/>
  <c r="P57" i="1" s="1"/>
  <c r="H60" i="1"/>
  <c r="I60" i="1"/>
  <c r="G60" i="1"/>
  <c r="F60" i="1"/>
  <c r="I61" i="1"/>
  <c r="H61" i="1"/>
  <c r="G61" i="1"/>
  <c r="F61" i="1"/>
  <c r="H69" i="1"/>
  <c r="I86" i="1"/>
  <c r="H86" i="1"/>
  <c r="G86" i="1"/>
  <c r="G36" i="1"/>
  <c r="G37" i="1"/>
  <c r="G39" i="1"/>
  <c r="F39" i="1"/>
  <c r="G44" i="1"/>
  <c r="G47" i="1"/>
  <c r="F47" i="1"/>
  <c r="I55" i="1"/>
  <c r="G55" i="1"/>
  <c r="F55" i="1"/>
  <c r="I57" i="1"/>
  <c r="G57" i="1"/>
  <c r="F57" i="1"/>
  <c r="H63" i="1"/>
  <c r="G63" i="1"/>
  <c r="I63" i="1"/>
  <c r="F63" i="1"/>
  <c r="O73" i="1"/>
  <c r="P73" i="1" s="1"/>
  <c r="G82" i="1"/>
  <c r="H82" i="1"/>
  <c r="O85" i="1"/>
  <c r="P85" i="1" s="1"/>
  <c r="P52" i="1"/>
  <c r="P56" i="1"/>
  <c r="O58" i="1"/>
  <c r="P58" i="1" s="1"/>
  <c r="O59" i="1"/>
  <c r="P59" i="1" s="1"/>
  <c r="O60" i="1"/>
  <c r="P60" i="1" s="1"/>
  <c r="P61" i="1"/>
  <c r="O64" i="1"/>
  <c r="P64" i="1" s="1"/>
  <c r="O67" i="1"/>
  <c r="P67" i="1" s="1"/>
  <c r="I70" i="1"/>
  <c r="H70" i="1"/>
  <c r="G70" i="1"/>
  <c r="O72" i="1"/>
  <c r="P72" i="1" s="1"/>
  <c r="O101" i="1"/>
  <c r="P101" i="1" s="1"/>
  <c r="H56" i="1"/>
  <c r="H62" i="1"/>
  <c r="G65" i="1"/>
  <c r="P66" i="1"/>
  <c r="I68" i="1"/>
  <c r="H68" i="1"/>
  <c r="F68" i="1"/>
  <c r="O69" i="1"/>
  <c r="P69" i="1" s="1"/>
  <c r="O70" i="1"/>
  <c r="P70" i="1" s="1"/>
  <c r="O74" i="1"/>
  <c r="P74" i="1" s="1"/>
  <c r="P75" i="1"/>
  <c r="O79" i="1"/>
  <c r="P79" i="1" s="1"/>
  <c r="G80" i="1"/>
  <c r="G83" i="1"/>
  <c r="I83" i="1"/>
  <c r="F83" i="1"/>
  <c r="I85" i="1"/>
  <c r="H85" i="1"/>
  <c r="G85" i="1"/>
  <c r="F85" i="1"/>
  <c r="O90" i="1"/>
  <c r="P90" i="1" s="1"/>
  <c r="O93" i="1"/>
  <c r="P93" i="1" s="1"/>
  <c r="O98" i="1"/>
  <c r="P98" i="1" s="1"/>
  <c r="O63" i="1"/>
  <c r="P63" i="1" s="1"/>
  <c r="H67" i="1"/>
  <c r="G67" i="1"/>
  <c r="F67" i="1"/>
  <c r="G74" i="1"/>
  <c r="I74" i="1"/>
  <c r="H76" i="1"/>
  <c r="I76" i="1"/>
  <c r="G76" i="1"/>
  <c r="F76" i="1"/>
  <c r="I78" i="1"/>
  <c r="H78" i="1"/>
  <c r="O80" i="1"/>
  <c r="P80" i="1" s="1"/>
  <c r="P84" i="1"/>
  <c r="P94" i="1"/>
  <c r="P97" i="1"/>
  <c r="O102" i="1"/>
  <c r="P102" i="1" s="1"/>
  <c r="G59" i="1"/>
  <c r="F59" i="1"/>
  <c r="I64" i="1"/>
  <c r="H64" i="1"/>
  <c r="F64" i="1"/>
  <c r="O71" i="1"/>
  <c r="P71" i="1" s="1"/>
  <c r="G75" i="1"/>
  <c r="I75" i="1"/>
  <c r="F75" i="1"/>
  <c r="I77" i="1"/>
  <c r="H77" i="1"/>
  <c r="G77" i="1"/>
  <c r="F77" i="1"/>
  <c r="P77" i="1"/>
  <c r="O82" i="1"/>
  <c r="P82" i="1" s="1"/>
  <c r="P86" i="1"/>
  <c r="P89" i="1"/>
  <c r="G90" i="1"/>
  <c r="I90" i="1"/>
  <c r="G91" i="1"/>
  <c r="I91" i="1"/>
  <c r="H91" i="1"/>
  <c r="F91" i="1"/>
  <c r="O92" i="1"/>
  <c r="P92" i="1" s="1"/>
  <c r="I95" i="1"/>
  <c r="H95" i="1"/>
  <c r="O100" i="1"/>
  <c r="P100" i="1" s="1"/>
  <c r="H92" i="1"/>
  <c r="F92" i="1"/>
  <c r="I93" i="1"/>
  <c r="H93" i="1"/>
  <c r="F93" i="1"/>
  <c r="G95" i="1"/>
  <c r="O96" i="1"/>
  <c r="P96" i="1" s="1"/>
  <c r="H100" i="1"/>
  <c r="G100" i="1"/>
  <c r="F100" i="1"/>
  <c r="I65" i="1"/>
  <c r="I69" i="1"/>
  <c r="G71" i="1"/>
  <c r="F71" i="1"/>
  <c r="G79" i="1"/>
  <c r="F79" i="1"/>
  <c r="G87" i="1"/>
  <c r="F87" i="1"/>
  <c r="P87" i="1"/>
  <c r="O88" i="1"/>
  <c r="P88" i="1" s="1"/>
  <c r="G92" i="1"/>
  <c r="G93" i="1"/>
  <c r="I97" i="1"/>
  <c r="H97" i="1"/>
  <c r="F97" i="1"/>
  <c r="I98" i="1"/>
  <c r="G99" i="1"/>
  <c r="H99" i="1"/>
  <c r="I100" i="1"/>
  <c r="H103" i="1"/>
  <c r="H72" i="1"/>
  <c r="F72" i="1"/>
  <c r="I73" i="1"/>
  <c r="F73" i="1"/>
  <c r="H80" i="1"/>
  <c r="F80" i="1"/>
  <c r="I81" i="1"/>
  <c r="F81" i="1"/>
  <c r="H88" i="1"/>
  <c r="F88" i="1"/>
  <c r="I89" i="1"/>
  <c r="F89" i="1"/>
  <c r="I92" i="1"/>
  <c r="P95" i="1"/>
  <c r="G97" i="1"/>
  <c r="I101" i="1"/>
  <c r="H101" i="1"/>
  <c r="F101" i="1"/>
  <c r="G103" i="1"/>
  <c r="F95" i="1"/>
  <c r="F99" i="1"/>
  <c r="I102" i="1"/>
</calcChain>
</file>

<file path=xl/sharedStrings.xml><?xml version="1.0" encoding="utf-8"?>
<sst xmlns="http://schemas.openxmlformats.org/spreadsheetml/2006/main" count="229" uniqueCount="164">
  <si>
    <t>Estudiantes</t>
  </si>
  <si>
    <t>Clave Unica</t>
  </si>
  <si>
    <t>Nombre</t>
  </si>
  <si>
    <t>Apellido Paterno</t>
  </si>
  <si>
    <t>Apellido Materno</t>
  </si>
  <si>
    <t>Fecha de nacimineto</t>
  </si>
  <si>
    <t>Sexo</t>
  </si>
  <si>
    <t>RFC</t>
  </si>
  <si>
    <t>Correo</t>
  </si>
  <si>
    <t>Correo ITAM</t>
  </si>
  <si>
    <t>Carrera</t>
  </si>
  <si>
    <t>Año ingreso</t>
  </si>
  <si>
    <t>Semestre</t>
  </si>
  <si>
    <t>Promedio</t>
  </si>
  <si>
    <t>Materias cursadas</t>
  </si>
  <si>
    <t>Materias Aprobadas</t>
  </si>
  <si>
    <t>Materias Reprobadas</t>
  </si>
  <si>
    <t>Beca</t>
  </si>
  <si>
    <t>Percentaje beca</t>
  </si>
  <si>
    <t>Tarjeton</t>
  </si>
  <si>
    <t>Ciudad origen</t>
  </si>
  <si>
    <t>Foraneo</t>
  </si>
  <si>
    <t>Horas servicio social</t>
  </si>
  <si>
    <t>Trabaja</t>
  </si>
  <si>
    <t>Seguro medico</t>
  </si>
  <si>
    <t>Numero de poliza</t>
  </si>
  <si>
    <t>Seguro de orfandad</t>
  </si>
  <si>
    <t>Hobbies</t>
  </si>
  <si>
    <t>Tabla auxiliar</t>
  </si>
  <si>
    <t>Tabla auxiliar de apellidos</t>
  </si>
  <si>
    <t>Tabala auxiliar de correos</t>
  </si>
  <si>
    <t>Tabla auxiliar de carreras</t>
  </si>
  <si>
    <t>Tabla auxiliar de ciudades</t>
  </si>
  <si>
    <t>Tabla de Hobbies</t>
  </si>
  <si>
    <t>Apellido</t>
  </si>
  <si>
    <t>gmail.com</t>
  </si>
  <si>
    <t>Plan conjunto</t>
  </si>
  <si>
    <t>Servicio social</t>
  </si>
  <si>
    <t>No materias</t>
  </si>
  <si>
    <t>Ciduad</t>
  </si>
  <si>
    <t>Futbol</t>
  </si>
  <si>
    <t>James</t>
  </si>
  <si>
    <t>H</t>
  </si>
  <si>
    <t>FLORES</t>
  </si>
  <si>
    <t>hotmail.com</t>
  </si>
  <si>
    <t>Actuaria</t>
  </si>
  <si>
    <t>CDMX</t>
  </si>
  <si>
    <t>NO</t>
  </si>
  <si>
    <t>Comer</t>
  </si>
  <si>
    <t>John</t>
  </si>
  <si>
    <t>CABRERA</t>
  </si>
  <si>
    <t>live.mx</t>
  </si>
  <si>
    <t>Actuaria y Matematicas Aplicadas</t>
  </si>
  <si>
    <t>Monterrey</t>
  </si>
  <si>
    <t>SI</t>
  </si>
  <si>
    <t>Fiesta</t>
  </si>
  <si>
    <t>Robert</t>
  </si>
  <si>
    <t>CAMPOS</t>
  </si>
  <si>
    <t>outlook.com</t>
  </si>
  <si>
    <t>Economia</t>
  </si>
  <si>
    <t>Guadalajara</t>
  </si>
  <si>
    <t>Viajes</t>
  </si>
  <si>
    <t>Michael</t>
  </si>
  <si>
    <t>VEGA</t>
  </si>
  <si>
    <t>yahoo.com</t>
  </si>
  <si>
    <t>Economia y Derecho</t>
  </si>
  <si>
    <t>Cancun</t>
  </si>
  <si>
    <t>Caza</t>
  </si>
  <si>
    <t>David</t>
  </si>
  <si>
    <t>FUENTES</t>
  </si>
  <si>
    <t>yahoo.mx</t>
  </si>
  <si>
    <t>Matematicas Aplicadas</t>
  </si>
  <si>
    <t>Merida</t>
  </si>
  <si>
    <t>Golf</t>
  </si>
  <si>
    <t>Willian</t>
  </si>
  <si>
    <t>CARRASCO</t>
  </si>
  <si>
    <t>Matematicas y Computacion</t>
  </si>
  <si>
    <t>Puebla</t>
  </si>
  <si>
    <t>Compras</t>
  </si>
  <si>
    <t>Richard</t>
  </si>
  <si>
    <t>DIEZ</t>
  </si>
  <si>
    <t>Computacion</t>
  </si>
  <si>
    <t>Leon</t>
  </si>
  <si>
    <t>Cocinar</t>
  </si>
  <si>
    <t>Charles</t>
  </si>
  <si>
    <t>CABALLERO</t>
  </si>
  <si>
    <t>Mecatronica</t>
  </si>
  <si>
    <t>Toluca</t>
  </si>
  <si>
    <t>Nadar</t>
  </si>
  <si>
    <t>Joseph</t>
  </si>
  <si>
    <t>REYES</t>
  </si>
  <si>
    <t>Telematica</t>
  </si>
  <si>
    <t>Acapulco</t>
  </si>
  <si>
    <t>Leer</t>
  </si>
  <si>
    <t>Thomas</t>
  </si>
  <si>
    <t>NIETO</t>
  </si>
  <si>
    <t>Derecho</t>
  </si>
  <si>
    <t>Pachuca</t>
  </si>
  <si>
    <t>Escribir</t>
  </si>
  <si>
    <t>Christopher</t>
  </si>
  <si>
    <t>AGUILAR</t>
  </si>
  <si>
    <t>Administracion</t>
  </si>
  <si>
    <t>Daniel</t>
  </si>
  <si>
    <t>PASCUAL</t>
  </si>
  <si>
    <t>Contabilidad</t>
  </si>
  <si>
    <t>Paul</t>
  </si>
  <si>
    <t>SANTANA</t>
  </si>
  <si>
    <t>Mark</t>
  </si>
  <si>
    <t>HERRERO</t>
  </si>
  <si>
    <t>Edward</t>
  </si>
  <si>
    <t>LORENZO</t>
  </si>
  <si>
    <t>Bernard</t>
  </si>
  <si>
    <t>MONTERO</t>
  </si>
  <si>
    <t>Mary</t>
  </si>
  <si>
    <t>M</t>
  </si>
  <si>
    <t>HIDALGO</t>
  </si>
  <si>
    <t>Patricia</t>
  </si>
  <si>
    <t>GIMENEZ</t>
  </si>
  <si>
    <t>Linda</t>
  </si>
  <si>
    <t>IBAÑEZ</t>
  </si>
  <si>
    <t>Barbara</t>
  </si>
  <si>
    <t>FERRER</t>
  </si>
  <si>
    <t>Elizabeth</t>
  </si>
  <si>
    <t>DURAN</t>
  </si>
  <si>
    <t>Maria</t>
  </si>
  <si>
    <t>SANTIAGO</t>
  </si>
  <si>
    <t>Susan</t>
  </si>
  <si>
    <t>BENITEZ</t>
  </si>
  <si>
    <t>Charlotte</t>
  </si>
  <si>
    <t>MORA</t>
  </si>
  <si>
    <t>Lisa</t>
  </si>
  <si>
    <t>VICENTE</t>
  </si>
  <si>
    <t>Karen</t>
  </si>
  <si>
    <t>VARGAS</t>
  </si>
  <si>
    <t>Beth</t>
  </si>
  <si>
    <t>ARIAS</t>
  </si>
  <si>
    <t>Carol</t>
  </si>
  <si>
    <t>CARMONA</t>
  </si>
  <si>
    <t>Sharon</t>
  </si>
  <si>
    <t>CRESPO</t>
  </si>
  <si>
    <t>Jessica</t>
  </si>
  <si>
    <t>ROMAN</t>
  </si>
  <si>
    <t>Angela</t>
  </si>
  <si>
    <t>PASTOR</t>
  </si>
  <si>
    <t>Amanda</t>
  </si>
  <si>
    <t>SOTO</t>
  </si>
  <si>
    <t>Victoria</t>
  </si>
  <si>
    <t>SAEZ</t>
  </si>
  <si>
    <t>Christine</t>
  </si>
  <si>
    <t>VELASCO</t>
  </si>
  <si>
    <t>Diane</t>
  </si>
  <si>
    <t>MOYA</t>
  </si>
  <si>
    <t>Alice</t>
  </si>
  <si>
    <t>SOLER</t>
  </si>
  <si>
    <t>Rose</t>
  </si>
  <si>
    <t>PARRA</t>
  </si>
  <si>
    <t>Joan</t>
  </si>
  <si>
    <t>ESTEBAN</t>
  </si>
  <si>
    <t>Irene</t>
  </si>
  <si>
    <t>BRAVO</t>
  </si>
  <si>
    <t>Judy</t>
  </si>
  <si>
    <t>GALLARDO</t>
  </si>
  <si>
    <t>Rachel</t>
  </si>
  <si>
    <t>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</si>
</sst>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quotePrefix="1" applyFont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514E-67F2-40AD-A430-491595FB93DF}">
  <dimension ref="A1:AR103"/>
  <sheetViews>
    <sheetView tabSelected="1" workbookViewId="0">
      <selection sqref="A1:AA103"/>
    </sheetView>
  </sheetViews>
  <sheetFormatPr baseColWidth="10" defaultRowHeight="14.25" x14ac:dyDescent="0.45"/>
  <cols>
    <col min="32" max="32" width="21.265625" bestFit="1" customWidth="1"/>
    <col min="34" max="34" width="21" bestFit="1" customWidth="1"/>
    <col min="44" max="44" width="14.19921875" bestFit="1" customWidth="1"/>
  </cols>
  <sheetData>
    <row r="1" spans="1:44" ht="14.65" thickBot="1" x14ac:dyDescent="0.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1"/>
    </row>
    <row r="2" spans="1:44" ht="42.75" x14ac:dyDescent="0.45">
      <c r="A2" s="8" t="s">
        <v>1</v>
      </c>
      <c r="B2" s="8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</row>
    <row r="3" spans="1:44" x14ac:dyDescent="0.45">
      <c r="A3" s="7">
        <f ca="1">RANDBETWEEN(1000,2000)</f>
        <v>1971</v>
      </c>
      <c r="B3" s="7" t="str">
        <f ca="1">INDEX($AC$7:$AD$46,RANDBETWEEN(1,39),1)</f>
        <v>Maria</v>
      </c>
      <c r="C3" s="7" t="str">
        <f ca="1">INDEX($AF$5:$AF$45,RANDBETWEEN(1,40),1)</f>
        <v>MONTERO</v>
      </c>
      <c r="D3" s="7" t="str">
        <f ca="1">INDEX($AF$5:$AF$45,RANDBETWEEN(1,40),1)</f>
        <v>SANTANA</v>
      </c>
      <c r="E3" s="13">
        <f ca="1">RANDBETWEEN("01/01/1993","12/31/1995")</f>
        <v>34903</v>
      </c>
      <c r="F3" s="7" t="str">
        <f ca="1">VLOOKUP(B3,$AC$7:$AD$47,2,FALSE)</f>
        <v>M</v>
      </c>
      <c r="G3" s="7" t="str">
        <f ca="1">_xlfn.CONCAT(LEFT(B3,2),LEFT(C3,2),LEFT(D3,2),IF(DAY(E3)&lt;10,_xlfn.CONCAT(0,DAY(E3)),DAY(E3)),IF(MONTH(E3)&lt;10,_xlfn.CONCAT(0,MONTH(E3)),MONTH(E3)),YEAR(E3))</f>
        <v>MaMOSA23071995</v>
      </c>
      <c r="H3" s="1" t="str">
        <f ca="1">_xlfn.CONCAT(LEFT(B3,1),C3,DAY(E3),"@",INDEX($AH$6:$AH$11,RANDBETWEEN(1,6)))</f>
        <v>MMONTERO23@outlook.com</v>
      </c>
      <c r="I3" s="1" t="str">
        <f ca="1">_xlfn.CONCAT(LEFT(B3,1),C3,DAY(E3),"@","itam.com.mx")</f>
        <v>MMONTERO23@itam.com.mx</v>
      </c>
      <c r="J3" s="1" t="str">
        <f ca="1">INDEX($AJ$5:$AJ$16,RANDBETWEEN(1,12),1)</f>
        <v>Administracion</v>
      </c>
      <c r="K3" s="7">
        <f ca="1">YEAR(RANDBETWEEN("01/01/2011","12/31/2013"))</f>
        <v>2012</v>
      </c>
      <c r="L3" s="7">
        <f ca="1">(2018-K3)*2</f>
        <v>12</v>
      </c>
      <c r="M3" s="7">
        <f ca="1">ROUND(RAND()*(6-10)+10,1)</f>
        <v>6.9</v>
      </c>
      <c r="N3" s="7">
        <f ca="1">IF(RANDBETWEEN((L3*4)-6,(L3*4)+6)&gt;48,48,RANDBETWEEN((L3*4)-6,(L3*4)+6))</f>
        <v>46</v>
      </c>
      <c r="O3" s="7">
        <f ca="1">ROUND((RANDBETWEEN(60,100)/100)*N3,0)</f>
        <v>37</v>
      </c>
      <c r="P3" s="7">
        <f ca="1">N3-O3</f>
        <v>9</v>
      </c>
      <c r="Q3" s="7" t="str">
        <f ca="1">IF(RAND()&lt;0.7,"NO","SI")</f>
        <v>NO</v>
      </c>
      <c r="R3" s="7">
        <f ca="1">IF(Q3="SI",RANDBETWEEN(1,10)/10,0)</f>
        <v>0</v>
      </c>
      <c r="S3" s="7" t="str">
        <f ca="1">IF(RAND()&lt;0.6,"NO","SI")</f>
        <v>NO</v>
      </c>
      <c r="T3" s="7" t="str">
        <f ca="1">INDEX($AO$7:$AP$23,RANDBETWEEN(1,9),1)</f>
        <v>Leon</v>
      </c>
      <c r="U3" s="7" t="str">
        <f ca="1">VLOOKUP(T3,$AO$7:$AP$16,2,FALSE)</f>
        <v>SI</v>
      </c>
      <c r="V3" s="7">
        <f ca="1">RANDBETWEEN(0,180)</f>
        <v>81</v>
      </c>
      <c r="W3" s="7" t="str">
        <f ca="1">CHOOSE(RANDBETWEEN(1,2),"SI","NO")</f>
        <v>NO</v>
      </c>
      <c r="X3" s="7" t="str">
        <f ca="1">CHOOSE(RANDBETWEEN(1,2),"ITAM","OTRO")</f>
        <v>OTRO</v>
      </c>
      <c r="Y3" s="7">
        <f ca="1">RANDBETWEEN(1012000000,1012999999)</f>
        <v>1012790058</v>
      </c>
      <c r="Z3" s="7" t="str">
        <f ca="1">CHOOSE(RANDBETWEEN(1,2),"SI","NO")</f>
        <v>NO</v>
      </c>
      <c r="AA3" s="7" t="str">
        <f ca="1">INDEX($AR$4:$AR$14,RANDBETWEEN(1,10))</f>
        <v>Viajes</v>
      </c>
      <c r="AC3" s="6" t="s">
        <v>28</v>
      </c>
      <c r="AD3" s="6"/>
      <c r="AF3" s="2" t="s">
        <v>29</v>
      </c>
      <c r="AH3" s="3" t="s">
        <v>30</v>
      </c>
      <c r="AJ3" s="6" t="s">
        <v>31</v>
      </c>
      <c r="AK3" s="6"/>
      <c r="AL3" s="6"/>
      <c r="AM3" s="6"/>
      <c r="AO3" s="6" t="s">
        <v>32</v>
      </c>
      <c r="AP3" s="6"/>
      <c r="AR3" s="3" t="s">
        <v>33</v>
      </c>
    </row>
    <row r="4" spans="1:44" x14ac:dyDescent="0.45">
      <c r="A4" s="7">
        <f t="shared" ref="A4:A67" ca="1" si="0">RANDBETWEEN(1000,2000)</f>
        <v>1384</v>
      </c>
      <c r="B4" s="7" t="str">
        <f t="shared" ref="B4:B67" ca="1" si="1">INDEX($AC$7:$AD$46,RANDBETWEEN(1,39),1)</f>
        <v>Lisa</v>
      </c>
      <c r="C4" s="7" t="str">
        <f t="shared" ref="C4:C67" ca="1" si="2">INDEX($AF$5:$AF$45,RANDBETWEEN(1,40),1)</f>
        <v>CAMPOS</v>
      </c>
      <c r="D4" s="7" t="str">
        <f t="shared" ref="D4:D67" ca="1" si="3">INDEX($AF$5:$AF$45,RANDBETWEEN(1,40),1)</f>
        <v>SOTO</v>
      </c>
      <c r="E4" s="13">
        <f t="shared" ref="E4:E67" ca="1" si="4">RANDBETWEEN("01/01/1993","12/31/1995")</f>
        <v>34470</v>
      </c>
      <c r="F4" s="7" t="str">
        <f t="shared" ref="F4:F67" ca="1" si="5">VLOOKUP(B4,$AC$7:$AD$47,2,FALSE)</f>
        <v>M</v>
      </c>
      <c r="G4" s="7" t="str">
        <f t="shared" ref="G4:G67" ca="1" si="6">_xlfn.CONCAT(LEFT(B4,2),LEFT(C4,2),LEFT(D4,2),IF(DAY(E4)&lt;10,_xlfn.CONCAT(0,DAY(E4)),DAY(E4)),IF(MONTH(E4)&lt;10,_xlfn.CONCAT(0,MONTH(E4)),MONTH(E4)),YEAR(E4))</f>
        <v>LiCASO16051994</v>
      </c>
      <c r="H4" s="1" t="str">
        <f t="shared" ref="H4:H67" ca="1" si="7">_xlfn.CONCAT(LEFT(B4,1),C4,DAY(E4),"@",INDEX($AH$6:$AH$11,RANDBETWEEN(1,6)))</f>
        <v>LCAMPOS16@outlook.com</v>
      </c>
      <c r="I4" s="1" t="str">
        <f t="shared" ref="I4:I67" ca="1" si="8">_xlfn.CONCAT(LEFT(B4,1),C4,DAY(E4),"@","itam.com.mx")</f>
        <v>LCAMPOS16@itam.com.mx</v>
      </c>
      <c r="J4" s="1" t="str">
        <f t="shared" ref="J4:J67" ca="1" si="9">INDEX($AJ$5:$AJ$16,RANDBETWEEN(1,12),1)</f>
        <v>Actuaria y Matematicas Aplicadas</v>
      </c>
      <c r="K4" s="7">
        <f t="shared" ref="K4:K67" ca="1" si="10">YEAR(RANDBETWEEN("01/01/2011","12/31/2013"))</f>
        <v>2012</v>
      </c>
      <c r="L4" s="7">
        <f t="shared" ref="L4:L67" ca="1" si="11">(2018-K4)*2</f>
        <v>12</v>
      </c>
      <c r="M4" s="7">
        <f t="shared" ref="M4:M67" ca="1" si="12">ROUND(RAND()*(6-10)+10,1)</f>
        <v>9.5</v>
      </c>
      <c r="N4" s="7">
        <f t="shared" ref="N4:N67" ca="1" si="13">IF(RANDBETWEEN((L4*4)-6,(L4*4)+6)&gt;48,48,RANDBETWEEN((L4*4)-6,(L4*4)+6))</f>
        <v>45</v>
      </c>
      <c r="O4" s="7">
        <f t="shared" ref="O4:O67" ca="1" si="14">ROUND((RANDBETWEEN(60,100)/100)*N4,0)</f>
        <v>31</v>
      </c>
      <c r="P4" s="7">
        <f t="shared" ref="P4:P67" ca="1" si="15">N4-O4</f>
        <v>14</v>
      </c>
      <c r="Q4" s="7" t="str">
        <f t="shared" ref="Q4:Q67" ca="1" si="16">IF(RAND()&lt;0.7,"NO","SI")</f>
        <v>NO</v>
      </c>
      <c r="R4" s="7">
        <f t="shared" ref="R4:R67" ca="1" si="17">IF(Q4="SI",RANDBETWEEN(1,10)/10,0)</f>
        <v>0</v>
      </c>
      <c r="S4" s="7" t="str">
        <f t="shared" ref="S4:S67" ca="1" si="18">IF(RAND()&lt;0.6,"NO","SI")</f>
        <v>SI</v>
      </c>
      <c r="T4" s="7" t="str">
        <f t="shared" ref="T3:T66" ca="1" si="19">INDEX($AO$7:$AP$23,RANDBETWEEN(1,9),1)</f>
        <v>CDMX</v>
      </c>
      <c r="U4" s="7" t="str">
        <f t="shared" ref="U4:U67" ca="1" si="20">VLOOKUP(T4,$AO$7:$AP$16,2,FALSE)</f>
        <v>NO</v>
      </c>
      <c r="V4" s="7">
        <f t="shared" ref="V4:V67" ca="1" si="21">RANDBETWEEN(0,180)</f>
        <v>165</v>
      </c>
      <c r="W4" s="7" t="str">
        <f t="shared" ref="W4:W67" ca="1" si="22">CHOOSE(RANDBETWEEN(1,2),"SI","NO")</f>
        <v>NO</v>
      </c>
      <c r="X4" s="7" t="str">
        <f t="shared" ref="X4:X67" ca="1" si="23">CHOOSE(RANDBETWEEN(1,2),"ITAM","OTRO")</f>
        <v>OTRO</v>
      </c>
      <c r="Y4" s="7">
        <f t="shared" ref="Y4:Y67" ca="1" si="24">RANDBETWEEN(1012000000,1012999999)</f>
        <v>1012022103</v>
      </c>
      <c r="Z4" s="7" t="str">
        <f t="shared" ref="Z4:Z67" ca="1" si="25">CHOOSE(RANDBETWEEN(1,2),"SI","NO")</f>
        <v>NO</v>
      </c>
      <c r="AA4" s="7" t="str">
        <f t="shared" ref="AA4:AA67" ca="1" si="26">INDEX($AR$4:$AR$14,RANDBETWEEN(1,10))</f>
        <v>Comer</v>
      </c>
      <c r="AC4" s="3" t="s">
        <v>2</v>
      </c>
      <c r="AD4" s="3" t="s">
        <v>6</v>
      </c>
      <c r="AF4" s="3" t="s">
        <v>34</v>
      </c>
      <c r="AH4" s="4" t="s">
        <v>35</v>
      </c>
      <c r="AJ4" s="3" t="s">
        <v>10</v>
      </c>
      <c r="AK4" s="3" t="s">
        <v>36</v>
      </c>
      <c r="AL4" s="3" t="s">
        <v>37</v>
      </c>
      <c r="AM4" s="3" t="s">
        <v>38</v>
      </c>
      <c r="AO4" s="3" t="s">
        <v>39</v>
      </c>
      <c r="AP4" s="3" t="s">
        <v>21</v>
      </c>
      <c r="AR4" s="3" t="s">
        <v>40</v>
      </c>
    </row>
    <row r="5" spans="1:44" x14ac:dyDescent="0.45">
      <c r="A5" s="7">
        <f t="shared" ca="1" si="0"/>
        <v>1950</v>
      </c>
      <c r="B5" s="7" t="str">
        <f t="shared" ca="1" si="1"/>
        <v>Judy</v>
      </c>
      <c r="C5" s="7" t="str">
        <f t="shared" ca="1" si="2"/>
        <v>CABRERA</v>
      </c>
      <c r="D5" s="7" t="str">
        <f t="shared" ca="1" si="3"/>
        <v>GALLARDO</v>
      </c>
      <c r="E5" s="13">
        <f t="shared" ca="1" si="4"/>
        <v>34641</v>
      </c>
      <c r="F5" s="7" t="str">
        <f t="shared" ca="1" si="5"/>
        <v>M</v>
      </c>
      <c r="G5" s="7" t="str">
        <f t="shared" ca="1" si="6"/>
        <v>JuCAGA03111994</v>
      </c>
      <c r="H5" s="1" t="str">
        <f t="shared" ca="1" si="7"/>
        <v>JCABRERA3@yahoo.mx</v>
      </c>
      <c r="I5" s="1" t="str">
        <f t="shared" ca="1" si="8"/>
        <v>JCABRERA3@itam.com.mx</v>
      </c>
      <c r="J5" s="1" t="str">
        <f t="shared" ca="1" si="9"/>
        <v>Actuaria</v>
      </c>
      <c r="K5" s="7">
        <f t="shared" ca="1" si="10"/>
        <v>2011</v>
      </c>
      <c r="L5" s="7">
        <f t="shared" ca="1" si="11"/>
        <v>14</v>
      </c>
      <c r="M5" s="7">
        <f t="shared" ca="1" si="12"/>
        <v>8.6</v>
      </c>
      <c r="N5" s="7">
        <f t="shared" ca="1" si="13"/>
        <v>48</v>
      </c>
      <c r="O5" s="7">
        <f t="shared" ca="1" si="14"/>
        <v>30</v>
      </c>
      <c r="P5" s="7">
        <f t="shared" ca="1" si="15"/>
        <v>18</v>
      </c>
      <c r="Q5" s="7" t="str">
        <f t="shared" ca="1" si="16"/>
        <v>NO</v>
      </c>
      <c r="R5" s="7">
        <f t="shared" ca="1" si="17"/>
        <v>0</v>
      </c>
      <c r="S5" s="7" t="str">
        <f t="shared" ca="1" si="18"/>
        <v>NO</v>
      </c>
      <c r="T5" s="7" t="str">
        <f t="shared" ca="1" si="19"/>
        <v>Pachuca</v>
      </c>
      <c r="U5" s="7" t="str">
        <f t="shared" ca="1" si="20"/>
        <v>SI</v>
      </c>
      <c r="V5" s="7">
        <f t="shared" ca="1" si="21"/>
        <v>120</v>
      </c>
      <c r="W5" s="7" t="str">
        <f t="shared" ca="1" si="22"/>
        <v>NO</v>
      </c>
      <c r="X5" s="7" t="str">
        <f t="shared" ca="1" si="23"/>
        <v>ITAM</v>
      </c>
      <c r="Y5" s="7">
        <f t="shared" ca="1" si="24"/>
        <v>1012214983</v>
      </c>
      <c r="Z5" s="7" t="str">
        <f t="shared" ca="1" si="25"/>
        <v>SI</v>
      </c>
      <c r="AA5" s="7" t="str">
        <f t="shared" ca="1" si="26"/>
        <v>Futbol</v>
      </c>
      <c r="AC5" s="3" t="s">
        <v>41</v>
      </c>
      <c r="AD5" s="3" t="s">
        <v>42</v>
      </c>
      <c r="AF5" s="3" t="s">
        <v>43</v>
      </c>
      <c r="AH5" s="3" t="s">
        <v>44</v>
      </c>
      <c r="AJ5" s="3" t="s">
        <v>45</v>
      </c>
      <c r="AK5" s="3">
        <v>0</v>
      </c>
      <c r="AL5" s="3">
        <v>90</v>
      </c>
      <c r="AM5" s="3">
        <f>8*6</f>
        <v>48</v>
      </c>
      <c r="AO5" s="3" t="s">
        <v>46</v>
      </c>
      <c r="AP5" s="3" t="s">
        <v>47</v>
      </c>
      <c r="AR5" s="3" t="s">
        <v>48</v>
      </c>
    </row>
    <row r="6" spans="1:44" x14ac:dyDescent="0.45">
      <c r="A6" s="7">
        <f t="shared" ca="1" si="0"/>
        <v>1364</v>
      </c>
      <c r="B6" s="7" t="str">
        <f t="shared" ca="1" si="1"/>
        <v>Elizabeth</v>
      </c>
      <c r="C6" s="7" t="str">
        <f t="shared" ca="1" si="2"/>
        <v>LORENZO</v>
      </c>
      <c r="D6" s="7" t="str">
        <f t="shared" ca="1" si="3"/>
        <v>VELASCO</v>
      </c>
      <c r="E6" s="13">
        <f t="shared" ca="1" si="4"/>
        <v>34191</v>
      </c>
      <c r="F6" s="7" t="str">
        <f t="shared" ca="1" si="5"/>
        <v>M</v>
      </c>
      <c r="G6" s="7" t="str">
        <f t="shared" ca="1" si="6"/>
        <v>ElLOVE10081993</v>
      </c>
      <c r="H6" s="1" t="str">
        <f t="shared" ca="1" si="7"/>
        <v>ELORENZO10@outlook.com</v>
      </c>
      <c r="I6" s="1" t="str">
        <f t="shared" ca="1" si="8"/>
        <v>ELORENZO10@itam.com.mx</v>
      </c>
      <c r="J6" s="1" t="str">
        <f t="shared" ca="1" si="9"/>
        <v>Actuaria</v>
      </c>
      <c r="K6" s="7">
        <f t="shared" ca="1" si="10"/>
        <v>2011</v>
      </c>
      <c r="L6" s="7">
        <f t="shared" ca="1" si="11"/>
        <v>14</v>
      </c>
      <c r="M6" s="7">
        <f t="shared" ca="1" si="12"/>
        <v>6.3</v>
      </c>
      <c r="N6" s="7">
        <f t="shared" ca="1" si="13"/>
        <v>48</v>
      </c>
      <c r="O6" s="7">
        <f t="shared" ca="1" si="14"/>
        <v>31</v>
      </c>
      <c r="P6" s="7">
        <f t="shared" ca="1" si="15"/>
        <v>17</v>
      </c>
      <c r="Q6" s="7" t="str">
        <f t="shared" ca="1" si="16"/>
        <v>NO</v>
      </c>
      <c r="R6" s="7">
        <f t="shared" ca="1" si="17"/>
        <v>0</v>
      </c>
      <c r="S6" s="7" t="str">
        <f t="shared" ca="1" si="18"/>
        <v>SI</v>
      </c>
      <c r="T6" s="7" t="str">
        <f t="shared" ca="1" si="19"/>
        <v>Cancun</v>
      </c>
      <c r="U6" s="7" t="str">
        <f t="shared" ca="1" si="20"/>
        <v>SI</v>
      </c>
      <c r="V6" s="7">
        <f t="shared" ca="1" si="21"/>
        <v>6</v>
      </c>
      <c r="W6" s="7" t="str">
        <f t="shared" ca="1" si="22"/>
        <v>SI</v>
      </c>
      <c r="X6" s="7" t="str">
        <f t="shared" ca="1" si="23"/>
        <v>OTRO</v>
      </c>
      <c r="Y6" s="7">
        <f t="shared" ca="1" si="24"/>
        <v>1012202123</v>
      </c>
      <c r="Z6" s="7" t="str">
        <f t="shared" ca="1" si="25"/>
        <v>NO</v>
      </c>
      <c r="AA6" s="7" t="str">
        <f t="shared" ca="1" si="26"/>
        <v>Nadar</v>
      </c>
      <c r="AC6" s="3" t="s">
        <v>49</v>
      </c>
      <c r="AD6" s="3" t="s">
        <v>42</v>
      </c>
      <c r="AF6" s="3" t="s">
        <v>50</v>
      </c>
      <c r="AH6" s="3" t="s">
        <v>51</v>
      </c>
      <c r="AJ6" s="3" t="s">
        <v>52</v>
      </c>
      <c r="AK6" s="3">
        <v>1</v>
      </c>
      <c r="AL6" s="3">
        <v>180</v>
      </c>
      <c r="AM6" s="3">
        <f>8*6+6</f>
        <v>54</v>
      </c>
      <c r="AO6" s="3" t="s">
        <v>53</v>
      </c>
      <c r="AP6" s="3" t="s">
        <v>54</v>
      </c>
      <c r="AR6" s="3" t="s">
        <v>55</v>
      </c>
    </row>
    <row r="7" spans="1:44" x14ac:dyDescent="0.45">
      <c r="A7" s="7">
        <f t="shared" ca="1" si="0"/>
        <v>1055</v>
      </c>
      <c r="B7" s="7" t="str">
        <f t="shared" ca="1" si="1"/>
        <v>Robert</v>
      </c>
      <c r="C7" s="7" t="str">
        <f t="shared" ca="1" si="2"/>
        <v>LORENZO</v>
      </c>
      <c r="D7" s="7" t="str">
        <f t="shared" ca="1" si="3"/>
        <v>NIETO</v>
      </c>
      <c r="E7" s="13">
        <f t="shared" ca="1" si="4"/>
        <v>34472</v>
      </c>
      <c r="F7" s="7" t="str">
        <f t="shared" ca="1" si="5"/>
        <v>H</v>
      </c>
      <c r="G7" s="7" t="str">
        <f t="shared" ca="1" si="6"/>
        <v>RoLONI18051994</v>
      </c>
      <c r="H7" s="1" t="str">
        <f t="shared" ca="1" si="7"/>
        <v>RLORENZO18@yahoo.com</v>
      </c>
      <c r="I7" s="1" t="str">
        <f t="shared" ca="1" si="8"/>
        <v>RLORENZO18@itam.com.mx</v>
      </c>
      <c r="J7" s="1" t="str">
        <f t="shared" ca="1" si="9"/>
        <v>Contabilidad</v>
      </c>
      <c r="K7" s="7">
        <f t="shared" ca="1" si="10"/>
        <v>2013</v>
      </c>
      <c r="L7" s="7">
        <f t="shared" ca="1" si="11"/>
        <v>10</v>
      </c>
      <c r="M7" s="7">
        <f t="shared" ca="1" si="12"/>
        <v>6.5</v>
      </c>
      <c r="N7" s="7">
        <f t="shared" ca="1" si="13"/>
        <v>45</v>
      </c>
      <c r="O7" s="7">
        <f t="shared" ca="1" si="14"/>
        <v>43</v>
      </c>
      <c r="P7" s="7">
        <f t="shared" ca="1" si="15"/>
        <v>2</v>
      </c>
      <c r="Q7" s="7" t="str">
        <f t="shared" ca="1" si="16"/>
        <v>NO</v>
      </c>
      <c r="R7" s="7">
        <f t="shared" ca="1" si="17"/>
        <v>0</v>
      </c>
      <c r="S7" s="7" t="str">
        <f t="shared" ca="1" si="18"/>
        <v>NO</v>
      </c>
      <c r="T7" s="7" t="str">
        <f t="shared" ca="1" si="19"/>
        <v>Cancun</v>
      </c>
      <c r="U7" s="7" t="str">
        <f t="shared" ca="1" si="20"/>
        <v>SI</v>
      </c>
      <c r="V7" s="7">
        <f t="shared" ca="1" si="21"/>
        <v>45</v>
      </c>
      <c r="W7" s="7" t="str">
        <f t="shared" ca="1" si="22"/>
        <v>NO</v>
      </c>
      <c r="X7" s="7" t="str">
        <f t="shared" ca="1" si="23"/>
        <v>OTRO</v>
      </c>
      <c r="Y7" s="7">
        <f t="shared" ca="1" si="24"/>
        <v>1012187594</v>
      </c>
      <c r="Z7" s="7" t="str">
        <f t="shared" ca="1" si="25"/>
        <v>SI</v>
      </c>
      <c r="AA7" s="7" t="str">
        <f t="shared" ca="1" si="26"/>
        <v>Viajes</v>
      </c>
      <c r="AC7" s="3" t="s">
        <v>56</v>
      </c>
      <c r="AD7" s="3" t="s">
        <v>42</v>
      </c>
      <c r="AF7" s="3" t="s">
        <v>57</v>
      </c>
      <c r="AH7" s="3" t="s">
        <v>58</v>
      </c>
      <c r="AJ7" s="3" t="s">
        <v>59</v>
      </c>
      <c r="AK7" s="3">
        <v>0</v>
      </c>
      <c r="AL7" s="3">
        <v>90</v>
      </c>
      <c r="AM7" s="3">
        <v>48</v>
      </c>
      <c r="AO7" s="3" t="s">
        <v>60</v>
      </c>
      <c r="AP7" s="3" t="s">
        <v>54</v>
      </c>
      <c r="AR7" s="3" t="s">
        <v>61</v>
      </c>
    </row>
    <row r="8" spans="1:44" x14ac:dyDescent="0.45">
      <c r="A8" s="7">
        <f t="shared" ca="1" si="0"/>
        <v>1490</v>
      </c>
      <c r="B8" s="7" t="str">
        <f t="shared" ca="1" si="1"/>
        <v>Christopher</v>
      </c>
      <c r="C8" s="7" t="str">
        <f t="shared" ca="1" si="2"/>
        <v>IBAÑEZ</v>
      </c>
      <c r="D8" s="7" t="str">
        <f t="shared" ca="1" si="3"/>
        <v>PARRA</v>
      </c>
      <c r="E8" s="13">
        <f t="shared" ca="1" si="4"/>
        <v>34954</v>
      </c>
      <c r="F8" s="7" t="str">
        <f t="shared" ca="1" si="5"/>
        <v>H</v>
      </c>
      <c r="G8" s="7" t="str">
        <f t="shared" ca="1" si="6"/>
        <v>ChIBPA12091995</v>
      </c>
      <c r="H8" s="1" t="str">
        <f t="shared" ca="1" si="7"/>
        <v>CIBAÑEZ12@live.mx</v>
      </c>
      <c r="I8" s="1" t="str">
        <f t="shared" ca="1" si="8"/>
        <v>CIBAÑEZ12@itam.com.mx</v>
      </c>
      <c r="J8" s="1" t="str">
        <f t="shared" ca="1" si="9"/>
        <v>Actuaria y Matematicas Aplicadas</v>
      </c>
      <c r="K8" s="7">
        <f t="shared" ca="1" si="10"/>
        <v>2011</v>
      </c>
      <c r="L8" s="7">
        <f t="shared" ca="1" si="11"/>
        <v>14</v>
      </c>
      <c r="M8" s="7">
        <f t="shared" ca="1" si="12"/>
        <v>7</v>
      </c>
      <c r="N8" s="7">
        <f t="shared" ca="1" si="13"/>
        <v>48</v>
      </c>
      <c r="O8" s="7">
        <f t="shared" ca="1" si="14"/>
        <v>45</v>
      </c>
      <c r="P8" s="7">
        <f t="shared" ca="1" si="15"/>
        <v>3</v>
      </c>
      <c r="Q8" s="7" t="str">
        <f t="shared" ca="1" si="16"/>
        <v>SI</v>
      </c>
      <c r="R8" s="7">
        <f t="shared" ca="1" si="17"/>
        <v>0.1</v>
      </c>
      <c r="S8" s="7" t="str">
        <f t="shared" ca="1" si="18"/>
        <v>NO</v>
      </c>
      <c r="T8" s="7" t="str">
        <f t="shared" ca="1" si="19"/>
        <v>Merida</v>
      </c>
      <c r="U8" s="7" t="str">
        <f t="shared" ca="1" si="20"/>
        <v>SI</v>
      </c>
      <c r="V8" s="7">
        <f t="shared" ca="1" si="21"/>
        <v>112</v>
      </c>
      <c r="W8" s="7" t="str">
        <f t="shared" ca="1" si="22"/>
        <v>NO</v>
      </c>
      <c r="X8" s="7" t="str">
        <f t="shared" ca="1" si="23"/>
        <v>OTRO</v>
      </c>
      <c r="Y8" s="7">
        <f t="shared" ca="1" si="24"/>
        <v>1012091146</v>
      </c>
      <c r="Z8" s="7" t="str">
        <f t="shared" ca="1" si="25"/>
        <v>SI</v>
      </c>
      <c r="AA8" s="7" t="str">
        <f t="shared" ca="1" si="26"/>
        <v>Cocinar</v>
      </c>
      <c r="AC8" s="3" t="s">
        <v>62</v>
      </c>
      <c r="AD8" s="3" t="s">
        <v>42</v>
      </c>
      <c r="AF8" s="3" t="s">
        <v>63</v>
      </c>
      <c r="AH8" s="3" t="s">
        <v>64</v>
      </c>
      <c r="AJ8" s="3" t="s">
        <v>65</v>
      </c>
      <c r="AK8" s="3">
        <v>1</v>
      </c>
      <c r="AL8" s="3">
        <v>180</v>
      </c>
      <c r="AM8" s="3">
        <v>54</v>
      </c>
      <c r="AO8" s="3" t="s">
        <v>66</v>
      </c>
      <c r="AP8" s="3" t="s">
        <v>54</v>
      </c>
      <c r="AR8" s="3" t="s">
        <v>67</v>
      </c>
    </row>
    <row r="9" spans="1:44" x14ac:dyDescent="0.45">
      <c r="A9" s="7">
        <f t="shared" ca="1" si="0"/>
        <v>1862</v>
      </c>
      <c r="B9" s="7" t="str">
        <f t="shared" ca="1" si="1"/>
        <v>Daniel</v>
      </c>
      <c r="C9" s="7" t="str">
        <f t="shared" ca="1" si="2"/>
        <v>CRESPO</v>
      </c>
      <c r="D9" s="7" t="str">
        <f t="shared" ca="1" si="3"/>
        <v>PASTOR</v>
      </c>
      <c r="E9" s="13">
        <f t="shared" ca="1" si="4"/>
        <v>34688</v>
      </c>
      <c r="F9" s="7" t="str">
        <f t="shared" ca="1" si="5"/>
        <v>H</v>
      </c>
      <c r="G9" s="7" t="str">
        <f t="shared" ca="1" si="6"/>
        <v>DaCRPA20121994</v>
      </c>
      <c r="H9" s="1" t="str">
        <f t="shared" ca="1" si="7"/>
        <v>DCRESPO20@live.mx</v>
      </c>
      <c r="I9" s="1" t="str">
        <f t="shared" ca="1" si="8"/>
        <v>DCRESPO20@itam.com.mx</v>
      </c>
      <c r="J9" s="1" t="str">
        <f t="shared" ca="1" si="9"/>
        <v>Mecatronica</v>
      </c>
      <c r="K9" s="7">
        <f t="shared" ca="1" si="10"/>
        <v>2011</v>
      </c>
      <c r="L9" s="7">
        <f t="shared" ca="1" si="11"/>
        <v>14</v>
      </c>
      <c r="M9" s="7">
        <f t="shared" ca="1" si="12"/>
        <v>8</v>
      </c>
      <c r="N9" s="7">
        <f t="shared" ca="1" si="13"/>
        <v>48</v>
      </c>
      <c r="O9" s="7">
        <f t="shared" ca="1" si="14"/>
        <v>35</v>
      </c>
      <c r="P9" s="7">
        <f t="shared" ca="1" si="15"/>
        <v>13</v>
      </c>
      <c r="Q9" s="7" t="str">
        <f t="shared" ca="1" si="16"/>
        <v>NO</v>
      </c>
      <c r="R9" s="7">
        <f t="shared" ca="1" si="17"/>
        <v>0</v>
      </c>
      <c r="S9" s="7" t="str">
        <f t="shared" ca="1" si="18"/>
        <v>NO</v>
      </c>
      <c r="T9" s="7" t="str">
        <f t="shared" ca="1" si="19"/>
        <v>Toluca</v>
      </c>
      <c r="U9" s="7" t="str">
        <f t="shared" ca="1" si="20"/>
        <v>SI</v>
      </c>
      <c r="V9" s="7">
        <f t="shared" ca="1" si="21"/>
        <v>81</v>
      </c>
      <c r="W9" s="7" t="str">
        <f t="shared" ca="1" si="22"/>
        <v>NO</v>
      </c>
      <c r="X9" s="7" t="str">
        <f t="shared" ca="1" si="23"/>
        <v>ITAM</v>
      </c>
      <c r="Y9" s="7">
        <f t="shared" ca="1" si="24"/>
        <v>1012281315</v>
      </c>
      <c r="Z9" s="7" t="str">
        <f t="shared" ca="1" si="25"/>
        <v>NO</v>
      </c>
      <c r="AA9" s="7" t="str">
        <f t="shared" ca="1" si="26"/>
        <v>Comer</v>
      </c>
      <c r="AC9" s="3" t="s">
        <v>68</v>
      </c>
      <c r="AD9" s="3" t="s">
        <v>42</v>
      </c>
      <c r="AF9" s="3" t="s">
        <v>69</v>
      </c>
      <c r="AH9" s="3" t="s">
        <v>70</v>
      </c>
      <c r="AJ9" s="3" t="s">
        <v>71</v>
      </c>
      <c r="AK9" s="3">
        <v>0</v>
      </c>
      <c r="AL9" s="3">
        <v>90</v>
      </c>
      <c r="AM9" s="3">
        <v>48</v>
      </c>
      <c r="AO9" s="3" t="s">
        <v>72</v>
      </c>
      <c r="AP9" s="3" t="s">
        <v>54</v>
      </c>
      <c r="AR9" s="3" t="s">
        <v>73</v>
      </c>
    </row>
    <row r="10" spans="1:44" x14ac:dyDescent="0.45">
      <c r="A10" s="7">
        <f t="shared" ca="1" si="0"/>
        <v>1550</v>
      </c>
      <c r="B10" s="7" t="str">
        <f t="shared" ca="1" si="1"/>
        <v>Charlotte</v>
      </c>
      <c r="C10" s="7" t="str">
        <f t="shared" ca="1" si="2"/>
        <v>PARRA</v>
      </c>
      <c r="D10" s="7" t="str">
        <f t="shared" ca="1" si="3"/>
        <v>SOTO</v>
      </c>
      <c r="E10" s="13">
        <f t="shared" ca="1" si="4"/>
        <v>34000</v>
      </c>
      <c r="F10" s="7" t="str">
        <f t="shared" ca="1" si="5"/>
        <v>M</v>
      </c>
      <c r="G10" s="7" t="str">
        <f t="shared" ca="1" si="6"/>
        <v>ChPASO31011993</v>
      </c>
      <c r="H10" s="1" t="str">
        <f t="shared" ca="1" si="7"/>
        <v>CPARRA31@</v>
      </c>
      <c r="I10" s="1" t="str">
        <f t="shared" ca="1" si="8"/>
        <v>CPARRA31@itam.com.mx</v>
      </c>
      <c r="J10" s="1" t="str">
        <f t="shared" ca="1" si="9"/>
        <v>Economia y Derecho</v>
      </c>
      <c r="K10" s="7">
        <f t="shared" ca="1" si="10"/>
        <v>2011</v>
      </c>
      <c r="L10" s="7">
        <f t="shared" ca="1" si="11"/>
        <v>14</v>
      </c>
      <c r="M10" s="7">
        <f t="shared" ca="1" si="12"/>
        <v>9.5</v>
      </c>
      <c r="N10" s="7">
        <f t="shared" ca="1" si="13"/>
        <v>48</v>
      </c>
      <c r="O10" s="7">
        <f t="shared" ca="1" si="14"/>
        <v>35</v>
      </c>
      <c r="P10" s="7">
        <f t="shared" ca="1" si="15"/>
        <v>13</v>
      </c>
      <c r="Q10" s="7" t="str">
        <f t="shared" ca="1" si="16"/>
        <v>NO</v>
      </c>
      <c r="R10" s="7">
        <f t="shared" ca="1" si="17"/>
        <v>0</v>
      </c>
      <c r="S10" s="7" t="str">
        <f t="shared" ca="1" si="18"/>
        <v>NO</v>
      </c>
      <c r="T10" s="7" t="str">
        <f t="shared" ca="1" si="19"/>
        <v>Pachuca</v>
      </c>
      <c r="U10" s="7" t="str">
        <f t="shared" ca="1" si="20"/>
        <v>SI</v>
      </c>
      <c r="V10" s="7">
        <f t="shared" ca="1" si="21"/>
        <v>89</v>
      </c>
      <c r="W10" s="7" t="str">
        <f t="shared" ca="1" si="22"/>
        <v>NO</v>
      </c>
      <c r="X10" s="7" t="str">
        <f t="shared" ca="1" si="23"/>
        <v>ITAM</v>
      </c>
      <c r="Y10" s="7">
        <f t="shared" ca="1" si="24"/>
        <v>1012623360</v>
      </c>
      <c r="Z10" s="7" t="str">
        <f t="shared" ca="1" si="25"/>
        <v>NO</v>
      </c>
      <c r="AA10" s="7" t="str">
        <f t="shared" ca="1" si="26"/>
        <v>Cocinar</v>
      </c>
      <c r="AC10" s="3" t="s">
        <v>74</v>
      </c>
      <c r="AD10" s="3" t="s">
        <v>42</v>
      </c>
      <c r="AF10" s="3" t="s">
        <v>75</v>
      </c>
      <c r="AJ10" s="3" t="s">
        <v>76</v>
      </c>
      <c r="AK10" s="3">
        <v>1</v>
      </c>
      <c r="AL10" s="3">
        <v>180</v>
      </c>
      <c r="AM10" s="3">
        <v>54</v>
      </c>
      <c r="AO10" s="3" t="s">
        <v>77</v>
      </c>
      <c r="AP10" s="3" t="s">
        <v>54</v>
      </c>
      <c r="AR10" s="3" t="s">
        <v>78</v>
      </c>
    </row>
    <row r="11" spans="1:44" x14ac:dyDescent="0.45">
      <c r="A11" s="7">
        <f t="shared" ca="1" si="0"/>
        <v>1529</v>
      </c>
      <c r="B11" s="7" t="str">
        <f t="shared" ca="1" si="1"/>
        <v>Jessica</v>
      </c>
      <c r="C11" s="7" t="str">
        <f t="shared" ca="1" si="2"/>
        <v>LORENZO</v>
      </c>
      <c r="D11" s="7" t="str">
        <f t="shared" ca="1" si="3"/>
        <v>PASTOR</v>
      </c>
      <c r="E11" s="13">
        <f t="shared" ca="1" si="4"/>
        <v>34029</v>
      </c>
      <c r="F11" s="7" t="str">
        <f t="shared" ca="1" si="5"/>
        <v>M</v>
      </c>
      <c r="G11" s="7" t="str">
        <f t="shared" ca="1" si="6"/>
        <v>JeLOPA01031993</v>
      </c>
      <c r="H11" s="1" t="str">
        <f t="shared" ca="1" si="7"/>
        <v>JLORENZO1@yahoo.mx</v>
      </c>
      <c r="I11" s="1" t="str">
        <f t="shared" ca="1" si="8"/>
        <v>JLORENZO1@itam.com.mx</v>
      </c>
      <c r="J11" s="1" t="str">
        <f t="shared" ca="1" si="9"/>
        <v>Matematicas Aplicadas</v>
      </c>
      <c r="K11" s="7">
        <f t="shared" ca="1" si="10"/>
        <v>2012</v>
      </c>
      <c r="L11" s="7">
        <f t="shared" ca="1" si="11"/>
        <v>12</v>
      </c>
      <c r="M11" s="7">
        <f t="shared" ca="1" si="12"/>
        <v>7</v>
      </c>
      <c r="N11" s="7">
        <f t="shared" ca="1" si="13"/>
        <v>42</v>
      </c>
      <c r="O11" s="7">
        <f t="shared" ca="1" si="14"/>
        <v>26</v>
      </c>
      <c r="P11" s="7">
        <f t="shared" ca="1" si="15"/>
        <v>16</v>
      </c>
      <c r="Q11" s="7" t="str">
        <f t="shared" ca="1" si="16"/>
        <v>NO</v>
      </c>
      <c r="R11" s="7">
        <f t="shared" ca="1" si="17"/>
        <v>0</v>
      </c>
      <c r="S11" s="7" t="str">
        <f t="shared" ca="1" si="18"/>
        <v>NO</v>
      </c>
      <c r="T11" s="7" t="str">
        <f t="shared" ca="1" si="19"/>
        <v>Pachuca</v>
      </c>
      <c r="U11" s="7" t="str">
        <f t="shared" ca="1" si="20"/>
        <v>SI</v>
      </c>
      <c r="V11" s="7">
        <f t="shared" ca="1" si="21"/>
        <v>175</v>
      </c>
      <c r="W11" s="7" t="str">
        <f t="shared" ca="1" si="22"/>
        <v>NO</v>
      </c>
      <c r="X11" s="7" t="str">
        <f t="shared" ca="1" si="23"/>
        <v>ITAM</v>
      </c>
      <c r="Y11" s="7">
        <f t="shared" ca="1" si="24"/>
        <v>1012279735</v>
      </c>
      <c r="Z11" s="7" t="str">
        <f t="shared" ca="1" si="25"/>
        <v>SI</v>
      </c>
      <c r="AA11" s="7" t="str">
        <f t="shared" ca="1" si="26"/>
        <v>Fiesta</v>
      </c>
      <c r="AC11" s="3" t="s">
        <v>79</v>
      </c>
      <c r="AD11" s="3" t="s">
        <v>42</v>
      </c>
      <c r="AF11" s="3" t="s">
        <v>80</v>
      </c>
      <c r="AJ11" s="3" t="s">
        <v>81</v>
      </c>
      <c r="AK11" s="3">
        <v>0</v>
      </c>
      <c r="AL11" s="3">
        <v>90</v>
      </c>
      <c r="AM11" s="3">
        <v>48</v>
      </c>
      <c r="AO11" s="3" t="s">
        <v>82</v>
      </c>
      <c r="AP11" s="3" t="s">
        <v>54</v>
      </c>
      <c r="AR11" s="3" t="s">
        <v>83</v>
      </c>
    </row>
    <row r="12" spans="1:44" x14ac:dyDescent="0.45">
      <c r="A12" s="7">
        <f t="shared" ca="1" si="0"/>
        <v>1199</v>
      </c>
      <c r="B12" s="7" t="str">
        <f t="shared" ca="1" si="1"/>
        <v>Beth</v>
      </c>
      <c r="C12" s="7" t="str">
        <f t="shared" ca="1" si="2"/>
        <v>CARRASCO</v>
      </c>
      <c r="D12" s="7" t="str">
        <f t="shared" ca="1" si="3"/>
        <v>SANTANA</v>
      </c>
      <c r="E12" s="13">
        <f t="shared" ca="1" si="4"/>
        <v>34212</v>
      </c>
      <c r="F12" s="7" t="str">
        <f t="shared" ca="1" si="5"/>
        <v>M</v>
      </c>
      <c r="G12" s="7" t="str">
        <f t="shared" ca="1" si="6"/>
        <v>BeCASA31081993</v>
      </c>
      <c r="H12" s="1" t="str">
        <f t="shared" ca="1" si="7"/>
        <v>BCARRASCO31@</v>
      </c>
      <c r="I12" s="1" t="str">
        <f t="shared" ca="1" si="8"/>
        <v>BCARRASCO31@itam.com.mx</v>
      </c>
      <c r="J12" s="1" t="str">
        <f t="shared" ca="1" si="9"/>
        <v>Derecho</v>
      </c>
      <c r="K12" s="7">
        <f t="shared" ca="1" si="10"/>
        <v>2011</v>
      </c>
      <c r="L12" s="7">
        <f t="shared" ca="1" si="11"/>
        <v>14</v>
      </c>
      <c r="M12" s="7">
        <f t="shared" ca="1" si="12"/>
        <v>7.1</v>
      </c>
      <c r="N12" s="7">
        <f t="shared" ca="1" si="13"/>
        <v>48</v>
      </c>
      <c r="O12" s="7">
        <f t="shared" ca="1" si="14"/>
        <v>30</v>
      </c>
      <c r="P12" s="7">
        <f t="shared" ca="1" si="15"/>
        <v>18</v>
      </c>
      <c r="Q12" s="7" t="str">
        <f t="shared" ca="1" si="16"/>
        <v>NO</v>
      </c>
      <c r="R12" s="7">
        <f t="shared" ca="1" si="17"/>
        <v>0</v>
      </c>
      <c r="S12" s="7" t="str">
        <f t="shared" ca="1" si="18"/>
        <v>SI</v>
      </c>
      <c r="T12" s="7" t="str">
        <f t="shared" ca="1" si="19"/>
        <v>Cancun</v>
      </c>
      <c r="U12" s="7" t="str">
        <f t="shared" ca="1" si="20"/>
        <v>SI</v>
      </c>
      <c r="V12" s="7">
        <f t="shared" ca="1" si="21"/>
        <v>145</v>
      </c>
      <c r="W12" s="7" t="str">
        <f t="shared" ca="1" si="22"/>
        <v>SI</v>
      </c>
      <c r="X12" s="7" t="str">
        <f t="shared" ca="1" si="23"/>
        <v>ITAM</v>
      </c>
      <c r="Y12" s="7">
        <f t="shared" ca="1" si="24"/>
        <v>1012033482</v>
      </c>
      <c r="Z12" s="7" t="str">
        <f t="shared" ca="1" si="25"/>
        <v>NO</v>
      </c>
      <c r="AA12" s="7" t="str">
        <f t="shared" ca="1" si="26"/>
        <v>Nadar</v>
      </c>
      <c r="AC12" s="3" t="s">
        <v>84</v>
      </c>
      <c r="AD12" s="3" t="s">
        <v>42</v>
      </c>
      <c r="AF12" s="3" t="s">
        <v>85</v>
      </c>
      <c r="AJ12" s="3" t="s">
        <v>86</v>
      </c>
      <c r="AK12" s="3">
        <v>0</v>
      </c>
      <c r="AL12" s="3">
        <v>90</v>
      </c>
      <c r="AM12" s="3">
        <v>48</v>
      </c>
      <c r="AO12" s="3" t="s">
        <v>87</v>
      </c>
      <c r="AP12" s="3" t="s">
        <v>54</v>
      </c>
      <c r="AR12" s="3" t="s">
        <v>88</v>
      </c>
    </row>
    <row r="13" spans="1:44" x14ac:dyDescent="0.45">
      <c r="A13" s="7">
        <f t="shared" ca="1" si="0"/>
        <v>1199</v>
      </c>
      <c r="B13" s="7" t="str">
        <f t="shared" ca="1" si="1"/>
        <v>Rachel</v>
      </c>
      <c r="C13" s="7" t="str">
        <f t="shared" ca="1" si="2"/>
        <v>CABALLERO</v>
      </c>
      <c r="D13" s="7" t="str">
        <f t="shared" ca="1" si="3"/>
        <v>MOYA</v>
      </c>
      <c r="E13" s="13">
        <f t="shared" ca="1" si="4"/>
        <v>34986</v>
      </c>
      <c r="F13" s="7" t="str">
        <f t="shared" ca="1" si="5"/>
        <v>M</v>
      </c>
      <c r="G13" s="7" t="str">
        <f t="shared" ca="1" si="6"/>
        <v>RaCAMO14101995</v>
      </c>
      <c r="H13" s="1" t="str">
        <f t="shared" ca="1" si="7"/>
        <v>RCABALLERO14@outlook.com</v>
      </c>
      <c r="I13" s="1" t="str">
        <f t="shared" ca="1" si="8"/>
        <v>RCABALLERO14@itam.com.mx</v>
      </c>
      <c r="J13" s="1" t="str">
        <f t="shared" ca="1" si="9"/>
        <v>Mecatronica</v>
      </c>
      <c r="K13" s="7">
        <f t="shared" ca="1" si="10"/>
        <v>2013</v>
      </c>
      <c r="L13" s="7">
        <f t="shared" ca="1" si="11"/>
        <v>10</v>
      </c>
      <c r="M13" s="7">
        <f t="shared" ca="1" si="12"/>
        <v>9.8000000000000007</v>
      </c>
      <c r="N13" s="7">
        <f t="shared" ca="1" si="13"/>
        <v>43</v>
      </c>
      <c r="O13" s="7">
        <f t="shared" ca="1" si="14"/>
        <v>40</v>
      </c>
      <c r="P13" s="7">
        <f t="shared" ca="1" si="15"/>
        <v>3</v>
      </c>
      <c r="Q13" s="7" t="str">
        <f t="shared" ca="1" si="16"/>
        <v>SI</v>
      </c>
      <c r="R13" s="7">
        <f t="shared" ca="1" si="17"/>
        <v>1</v>
      </c>
      <c r="S13" s="7" t="str">
        <f t="shared" ca="1" si="18"/>
        <v>NO</v>
      </c>
      <c r="T13" s="7" t="str">
        <f t="shared" ca="1" si="19"/>
        <v>Puebla</v>
      </c>
      <c r="U13" s="7" t="str">
        <f t="shared" ca="1" si="20"/>
        <v>SI</v>
      </c>
      <c r="V13" s="7">
        <f t="shared" ca="1" si="21"/>
        <v>112</v>
      </c>
      <c r="W13" s="7" t="str">
        <f t="shared" ca="1" si="22"/>
        <v>SI</v>
      </c>
      <c r="X13" s="7" t="str">
        <f t="shared" ca="1" si="23"/>
        <v>ITAM</v>
      </c>
      <c r="Y13" s="7">
        <f t="shared" ca="1" si="24"/>
        <v>1012216373</v>
      </c>
      <c r="Z13" s="7" t="str">
        <f t="shared" ca="1" si="25"/>
        <v>NO</v>
      </c>
      <c r="AA13" s="7" t="str">
        <f t="shared" ca="1" si="26"/>
        <v>Caza</v>
      </c>
      <c r="AC13" s="3" t="s">
        <v>89</v>
      </c>
      <c r="AD13" s="3" t="s">
        <v>42</v>
      </c>
      <c r="AF13" s="3" t="s">
        <v>90</v>
      </c>
      <c r="AJ13" s="3" t="s">
        <v>91</v>
      </c>
      <c r="AK13" s="3">
        <v>0</v>
      </c>
      <c r="AL13" s="3">
        <v>90</v>
      </c>
      <c r="AM13" s="3">
        <v>48</v>
      </c>
      <c r="AO13" s="3" t="s">
        <v>92</v>
      </c>
      <c r="AP13" s="3" t="s">
        <v>54</v>
      </c>
      <c r="AR13" s="3" t="s">
        <v>93</v>
      </c>
    </row>
    <row r="14" spans="1:44" x14ac:dyDescent="0.45">
      <c r="A14" s="7">
        <f t="shared" ca="1" si="0"/>
        <v>1237</v>
      </c>
      <c r="B14" s="7" t="str">
        <f t="shared" ca="1" si="1"/>
        <v>Susan</v>
      </c>
      <c r="C14" s="7" t="str">
        <f t="shared" ca="1" si="2"/>
        <v>CABRERA</v>
      </c>
      <c r="D14" s="7" t="str">
        <f t="shared" ca="1" si="3"/>
        <v>NIETO</v>
      </c>
      <c r="E14" s="13">
        <f t="shared" ca="1" si="4"/>
        <v>34266</v>
      </c>
      <c r="F14" s="7" t="str">
        <f t="shared" ca="1" si="5"/>
        <v>M</v>
      </c>
      <c r="G14" s="7" t="str">
        <f t="shared" ca="1" si="6"/>
        <v>SuCANI24101993</v>
      </c>
      <c r="H14" s="1" t="str">
        <f t="shared" ca="1" si="7"/>
        <v>SCABRERA24@live.mx</v>
      </c>
      <c r="I14" s="1" t="str">
        <f t="shared" ca="1" si="8"/>
        <v>SCABRERA24@itam.com.mx</v>
      </c>
      <c r="J14" s="1" t="str">
        <f t="shared" ca="1" si="9"/>
        <v>Contabilidad</v>
      </c>
      <c r="K14" s="7">
        <f t="shared" ca="1" si="10"/>
        <v>2013</v>
      </c>
      <c r="L14" s="7">
        <f t="shared" ca="1" si="11"/>
        <v>10</v>
      </c>
      <c r="M14" s="7">
        <f t="shared" ca="1" si="12"/>
        <v>9.4</v>
      </c>
      <c r="N14" s="7">
        <f t="shared" ca="1" si="13"/>
        <v>34</v>
      </c>
      <c r="O14" s="7">
        <f t="shared" ca="1" si="14"/>
        <v>23</v>
      </c>
      <c r="P14" s="7">
        <f t="shared" ca="1" si="15"/>
        <v>11</v>
      </c>
      <c r="Q14" s="7" t="str">
        <f t="shared" ca="1" si="16"/>
        <v>NO</v>
      </c>
      <c r="R14" s="7">
        <f t="shared" ca="1" si="17"/>
        <v>0</v>
      </c>
      <c r="S14" s="7" t="str">
        <f t="shared" ca="1" si="18"/>
        <v>NO</v>
      </c>
      <c r="T14" s="7" t="str">
        <f t="shared" ca="1" si="19"/>
        <v>Cancun</v>
      </c>
      <c r="U14" s="7" t="str">
        <f t="shared" ca="1" si="20"/>
        <v>SI</v>
      </c>
      <c r="V14" s="7">
        <f t="shared" ca="1" si="21"/>
        <v>71</v>
      </c>
      <c r="W14" s="7" t="str">
        <f t="shared" ca="1" si="22"/>
        <v>SI</v>
      </c>
      <c r="X14" s="7" t="str">
        <f t="shared" ca="1" si="23"/>
        <v>ITAM</v>
      </c>
      <c r="Y14" s="7">
        <f t="shared" ca="1" si="24"/>
        <v>1012239005</v>
      </c>
      <c r="Z14" s="7" t="str">
        <f t="shared" ca="1" si="25"/>
        <v>NO</v>
      </c>
      <c r="AA14" s="7" t="str">
        <f t="shared" ca="1" si="26"/>
        <v>Viajes</v>
      </c>
      <c r="AC14" s="3" t="s">
        <v>94</v>
      </c>
      <c r="AD14" s="3" t="s">
        <v>42</v>
      </c>
      <c r="AF14" s="3" t="s">
        <v>95</v>
      </c>
      <c r="AJ14" s="3" t="s">
        <v>96</v>
      </c>
      <c r="AK14" s="3">
        <v>0</v>
      </c>
      <c r="AL14" s="3">
        <v>90</v>
      </c>
      <c r="AM14" s="3">
        <v>48</v>
      </c>
      <c r="AO14" s="3" t="s">
        <v>97</v>
      </c>
      <c r="AP14" s="3" t="s">
        <v>54</v>
      </c>
      <c r="AR14" s="3" t="s">
        <v>98</v>
      </c>
    </row>
    <row r="15" spans="1:44" x14ac:dyDescent="0.45">
      <c r="A15" s="7">
        <f t="shared" ca="1" si="0"/>
        <v>1413</v>
      </c>
      <c r="B15" s="7" t="str">
        <f t="shared" ca="1" si="1"/>
        <v>Christopher</v>
      </c>
      <c r="C15" s="7" t="str">
        <f t="shared" ca="1" si="2"/>
        <v>SOLER</v>
      </c>
      <c r="D15" s="7" t="str">
        <f t="shared" ca="1" si="3"/>
        <v>HIDALGO</v>
      </c>
      <c r="E15" s="13">
        <f t="shared" ca="1" si="4"/>
        <v>34540</v>
      </c>
      <c r="F15" s="7" t="str">
        <f t="shared" ca="1" si="5"/>
        <v>H</v>
      </c>
      <c r="G15" s="7" t="str">
        <f t="shared" ca="1" si="6"/>
        <v>ChSOHI25071994</v>
      </c>
      <c r="H15" s="1" t="str">
        <f t="shared" ca="1" si="7"/>
        <v>CSOLER25@yahoo.com</v>
      </c>
      <c r="I15" s="1" t="str">
        <f t="shared" ca="1" si="8"/>
        <v>CSOLER25@itam.com.mx</v>
      </c>
      <c r="J15" s="1" t="str">
        <f t="shared" ca="1" si="9"/>
        <v>Computacion</v>
      </c>
      <c r="K15" s="7">
        <f t="shared" ca="1" si="10"/>
        <v>2012</v>
      </c>
      <c r="L15" s="7">
        <f t="shared" ca="1" si="11"/>
        <v>12</v>
      </c>
      <c r="M15" s="7">
        <f t="shared" ca="1" si="12"/>
        <v>7</v>
      </c>
      <c r="N15" s="7">
        <f t="shared" ca="1" si="13"/>
        <v>48</v>
      </c>
      <c r="O15" s="7">
        <f t="shared" ca="1" si="14"/>
        <v>30</v>
      </c>
      <c r="P15" s="7">
        <f t="shared" ca="1" si="15"/>
        <v>18</v>
      </c>
      <c r="Q15" s="7" t="str">
        <f t="shared" ca="1" si="16"/>
        <v>NO</v>
      </c>
      <c r="R15" s="7">
        <f t="shared" ca="1" si="17"/>
        <v>0</v>
      </c>
      <c r="S15" s="7" t="str">
        <f t="shared" ca="1" si="18"/>
        <v>NO</v>
      </c>
      <c r="T15" s="7" t="str">
        <f t="shared" ca="1" si="19"/>
        <v>Cancun</v>
      </c>
      <c r="U15" s="7" t="str">
        <f t="shared" ca="1" si="20"/>
        <v>SI</v>
      </c>
      <c r="V15" s="7">
        <f t="shared" ca="1" si="21"/>
        <v>99</v>
      </c>
      <c r="W15" s="7" t="str">
        <f t="shared" ca="1" si="22"/>
        <v>SI</v>
      </c>
      <c r="X15" s="7" t="str">
        <f t="shared" ca="1" si="23"/>
        <v>OTRO</v>
      </c>
      <c r="Y15" s="7">
        <f t="shared" ca="1" si="24"/>
        <v>1012345423</v>
      </c>
      <c r="Z15" s="7" t="str">
        <f t="shared" ca="1" si="25"/>
        <v>NO</v>
      </c>
      <c r="AA15" s="7" t="str">
        <f t="shared" ca="1" si="26"/>
        <v>Leer</v>
      </c>
      <c r="AC15" s="3" t="s">
        <v>99</v>
      </c>
      <c r="AD15" s="3" t="s">
        <v>42</v>
      </c>
      <c r="AF15" s="3" t="s">
        <v>100</v>
      </c>
      <c r="AJ15" s="3" t="s">
        <v>101</v>
      </c>
      <c r="AK15" s="3">
        <v>0</v>
      </c>
      <c r="AL15" s="3">
        <v>90</v>
      </c>
      <c r="AM15" s="3">
        <v>48</v>
      </c>
      <c r="AO15" s="3" t="s">
        <v>46</v>
      </c>
      <c r="AP15" s="3" t="s">
        <v>47</v>
      </c>
    </row>
    <row r="16" spans="1:44" x14ac:dyDescent="0.45">
      <c r="A16" s="7">
        <f t="shared" ca="1" si="0"/>
        <v>1285</v>
      </c>
      <c r="B16" s="7" t="str">
        <f t="shared" ca="1" si="1"/>
        <v>Rose</v>
      </c>
      <c r="C16" s="7" t="str">
        <f t="shared" ca="1" si="2"/>
        <v>SOTO</v>
      </c>
      <c r="D16" s="7" t="str">
        <f t="shared" ca="1" si="3"/>
        <v>FERRER</v>
      </c>
      <c r="E16" s="13">
        <f t="shared" ca="1" si="4"/>
        <v>34653</v>
      </c>
      <c r="F16" s="7" t="str">
        <f t="shared" ca="1" si="5"/>
        <v>M</v>
      </c>
      <c r="G16" s="7" t="str">
        <f t="shared" ca="1" si="6"/>
        <v>RoSOFE15111994</v>
      </c>
      <c r="H16" s="1" t="str">
        <f t="shared" ca="1" si="7"/>
        <v>RSOTO15@outlook.com</v>
      </c>
      <c r="I16" s="1" t="str">
        <f t="shared" ca="1" si="8"/>
        <v>RSOTO15@itam.com.mx</v>
      </c>
      <c r="J16" s="1" t="str">
        <f t="shared" ca="1" si="9"/>
        <v>Computacion</v>
      </c>
      <c r="K16" s="7">
        <f t="shared" ca="1" si="10"/>
        <v>2011</v>
      </c>
      <c r="L16" s="7">
        <f t="shared" ca="1" si="11"/>
        <v>14</v>
      </c>
      <c r="M16" s="7">
        <f t="shared" ca="1" si="12"/>
        <v>6.3</v>
      </c>
      <c r="N16" s="7">
        <f t="shared" ca="1" si="13"/>
        <v>48</v>
      </c>
      <c r="O16" s="7">
        <f t="shared" ca="1" si="14"/>
        <v>45</v>
      </c>
      <c r="P16" s="7">
        <f t="shared" ca="1" si="15"/>
        <v>3</v>
      </c>
      <c r="Q16" s="7" t="str">
        <f t="shared" ca="1" si="16"/>
        <v>NO</v>
      </c>
      <c r="R16" s="7">
        <f t="shared" ca="1" si="17"/>
        <v>0</v>
      </c>
      <c r="S16" s="7" t="str">
        <f t="shared" ca="1" si="18"/>
        <v>NO</v>
      </c>
      <c r="T16" s="7" t="str">
        <f t="shared" ca="1" si="19"/>
        <v>Pachuca</v>
      </c>
      <c r="U16" s="7" t="str">
        <f t="shared" ca="1" si="20"/>
        <v>SI</v>
      </c>
      <c r="V16" s="7">
        <f t="shared" ca="1" si="21"/>
        <v>120</v>
      </c>
      <c r="W16" s="7" t="str">
        <f t="shared" ca="1" si="22"/>
        <v>NO</v>
      </c>
      <c r="X16" s="7" t="str">
        <f t="shared" ca="1" si="23"/>
        <v>ITAM</v>
      </c>
      <c r="Y16" s="7">
        <f t="shared" ca="1" si="24"/>
        <v>1012479787</v>
      </c>
      <c r="Z16" s="7" t="str">
        <f t="shared" ca="1" si="25"/>
        <v>SI</v>
      </c>
      <c r="AA16" s="7" t="str">
        <f t="shared" ca="1" si="26"/>
        <v>Viajes</v>
      </c>
      <c r="AC16" s="3" t="s">
        <v>102</v>
      </c>
      <c r="AD16" s="3" t="s">
        <v>42</v>
      </c>
      <c r="AF16" s="3" t="s">
        <v>103</v>
      </c>
      <c r="AJ16" s="3" t="s">
        <v>104</v>
      </c>
      <c r="AK16" s="3">
        <v>0</v>
      </c>
      <c r="AL16" s="3">
        <v>90</v>
      </c>
      <c r="AM16" s="3">
        <v>48</v>
      </c>
      <c r="AO16" s="3" t="s">
        <v>46</v>
      </c>
      <c r="AP16" s="3" t="s">
        <v>47</v>
      </c>
    </row>
    <row r="17" spans="1:42" x14ac:dyDescent="0.45">
      <c r="A17" s="7">
        <f t="shared" ca="1" si="0"/>
        <v>1852</v>
      </c>
      <c r="B17" s="7" t="str">
        <f t="shared" ca="1" si="1"/>
        <v>Thomas</v>
      </c>
      <c r="C17" s="7" t="str">
        <f t="shared" ca="1" si="2"/>
        <v>SOTO</v>
      </c>
      <c r="D17" s="7" t="str">
        <f t="shared" ca="1" si="3"/>
        <v>PASTOR</v>
      </c>
      <c r="E17" s="13">
        <f t="shared" ca="1" si="4"/>
        <v>34530</v>
      </c>
      <c r="F17" s="7" t="str">
        <f t="shared" ca="1" si="5"/>
        <v>H</v>
      </c>
      <c r="G17" s="7" t="str">
        <f t="shared" ca="1" si="6"/>
        <v>ThSOPA15071994</v>
      </c>
      <c r="H17" s="1" t="str">
        <f t="shared" ca="1" si="7"/>
        <v>TSOTO15@</v>
      </c>
      <c r="I17" s="1" t="str">
        <f t="shared" ca="1" si="8"/>
        <v>TSOTO15@itam.com.mx</v>
      </c>
      <c r="J17" s="1" t="str">
        <f t="shared" ca="1" si="9"/>
        <v>Contabilidad</v>
      </c>
      <c r="K17" s="7">
        <f t="shared" ca="1" si="10"/>
        <v>2011</v>
      </c>
      <c r="L17" s="7">
        <f t="shared" ca="1" si="11"/>
        <v>14</v>
      </c>
      <c r="M17" s="7">
        <f t="shared" ca="1" si="12"/>
        <v>6.5</v>
      </c>
      <c r="N17" s="7">
        <f t="shared" ca="1" si="13"/>
        <v>48</v>
      </c>
      <c r="O17" s="7">
        <f t="shared" ca="1" si="14"/>
        <v>44</v>
      </c>
      <c r="P17" s="7">
        <f t="shared" ca="1" si="15"/>
        <v>4</v>
      </c>
      <c r="Q17" s="7" t="str">
        <f t="shared" ca="1" si="16"/>
        <v>SI</v>
      </c>
      <c r="R17" s="7">
        <f t="shared" ca="1" si="17"/>
        <v>0.2</v>
      </c>
      <c r="S17" s="7" t="str">
        <f t="shared" ca="1" si="18"/>
        <v>NO</v>
      </c>
      <c r="T17" s="7" t="str">
        <f t="shared" ca="1" si="19"/>
        <v>Pachuca</v>
      </c>
      <c r="U17" s="7" t="str">
        <f t="shared" ca="1" si="20"/>
        <v>SI</v>
      </c>
      <c r="V17" s="7">
        <f t="shared" ca="1" si="21"/>
        <v>15</v>
      </c>
      <c r="W17" s="7" t="str">
        <f t="shared" ca="1" si="22"/>
        <v>NO</v>
      </c>
      <c r="X17" s="7" t="str">
        <f t="shared" ca="1" si="23"/>
        <v>ITAM</v>
      </c>
      <c r="Y17" s="7">
        <f t="shared" ca="1" si="24"/>
        <v>1012030686</v>
      </c>
      <c r="Z17" s="7" t="str">
        <f t="shared" ca="1" si="25"/>
        <v>SI</v>
      </c>
      <c r="AA17" s="7" t="str">
        <f t="shared" ca="1" si="26"/>
        <v>Compras</v>
      </c>
      <c r="AC17" s="3" t="s">
        <v>105</v>
      </c>
      <c r="AD17" s="3" t="s">
        <v>42</v>
      </c>
      <c r="AF17" s="3" t="s">
        <v>106</v>
      </c>
      <c r="AO17" s="3" t="s">
        <v>46</v>
      </c>
      <c r="AP17" s="3" t="s">
        <v>47</v>
      </c>
    </row>
    <row r="18" spans="1:42" x14ac:dyDescent="0.45">
      <c r="A18" s="7">
        <f t="shared" ca="1" si="0"/>
        <v>1560</v>
      </c>
      <c r="B18" s="7" t="str">
        <f t="shared" ca="1" si="1"/>
        <v>Alice</v>
      </c>
      <c r="C18" s="7" t="str">
        <f t="shared" ca="1" si="2"/>
        <v>DIEZ</v>
      </c>
      <c r="D18" s="7" t="str">
        <f t="shared" ca="1" si="3"/>
        <v>FUENTES</v>
      </c>
      <c r="E18" s="13">
        <f t="shared" ca="1" si="4"/>
        <v>34098</v>
      </c>
      <c r="F18" s="7" t="str">
        <f t="shared" ca="1" si="5"/>
        <v>M</v>
      </c>
      <c r="G18" s="7" t="str">
        <f t="shared" ca="1" si="6"/>
        <v>AlDIFU09051993</v>
      </c>
      <c r="H18" s="1" t="str">
        <f t="shared" ca="1" si="7"/>
        <v>ADIEZ9@</v>
      </c>
      <c r="I18" s="1" t="str">
        <f t="shared" ca="1" si="8"/>
        <v>ADIEZ9@itam.com.mx</v>
      </c>
      <c r="J18" s="1" t="str">
        <f t="shared" ca="1" si="9"/>
        <v>Administracion</v>
      </c>
      <c r="K18" s="7">
        <f t="shared" ca="1" si="10"/>
        <v>2012</v>
      </c>
      <c r="L18" s="7">
        <f t="shared" ca="1" si="11"/>
        <v>12</v>
      </c>
      <c r="M18" s="7">
        <f t="shared" ca="1" si="12"/>
        <v>9.4</v>
      </c>
      <c r="N18" s="7">
        <f t="shared" ca="1" si="13"/>
        <v>45</v>
      </c>
      <c r="O18" s="7">
        <f t="shared" ca="1" si="14"/>
        <v>36</v>
      </c>
      <c r="P18" s="7">
        <f t="shared" ca="1" si="15"/>
        <v>9</v>
      </c>
      <c r="Q18" s="7" t="str">
        <f t="shared" ca="1" si="16"/>
        <v>NO</v>
      </c>
      <c r="R18" s="7">
        <f t="shared" ca="1" si="17"/>
        <v>0</v>
      </c>
      <c r="S18" s="7" t="str">
        <f t="shared" ca="1" si="18"/>
        <v>NO</v>
      </c>
      <c r="T18" s="7" t="str">
        <f t="shared" ca="1" si="19"/>
        <v>Merida</v>
      </c>
      <c r="U18" s="7" t="str">
        <f t="shared" ca="1" si="20"/>
        <v>SI</v>
      </c>
      <c r="V18" s="7">
        <f t="shared" ca="1" si="21"/>
        <v>101</v>
      </c>
      <c r="W18" s="7" t="str">
        <f t="shared" ca="1" si="22"/>
        <v>NO</v>
      </c>
      <c r="X18" s="7" t="str">
        <f t="shared" ca="1" si="23"/>
        <v>OTRO</v>
      </c>
      <c r="Y18" s="7">
        <f t="shared" ca="1" si="24"/>
        <v>1012505891</v>
      </c>
      <c r="Z18" s="7" t="str">
        <f t="shared" ca="1" si="25"/>
        <v>SI</v>
      </c>
      <c r="AA18" s="7" t="str">
        <f t="shared" ca="1" si="26"/>
        <v>Fiesta</v>
      </c>
      <c r="AC18" s="3" t="s">
        <v>107</v>
      </c>
      <c r="AD18" s="3" t="s">
        <v>42</v>
      </c>
      <c r="AF18" s="3" t="s">
        <v>108</v>
      </c>
      <c r="AO18" s="3" t="s">
        <v>46</v>
      </c>
      <c r="AP18" s="3" t="s">
        <v>47</v>
      </c>
    </row>
    <row r="19" spans="1:42" x14ac:dyDescent="0.45">
      <c r="A19" s="7">
        <f t="shared" ca="1" si="0"/>
        <v>1123</v>
      </c>
      <c r="B19" s="7" t="str">
        <f t="shared" ca="1" si="1"/>
        <v>Susan</v>
      </c>
      <c r="C19" s="7" t="str">
        <f t="shared" ca="1" si="2"/>
        <v>VARGAS</v>
      </c>
      <c r="D19" s="7" t="str">
        <f t="shared" ca="1" si="3"/>
        <v>CARRASCO</v>
      </c>
      <c r="E19" s="13">
        <f t="shared" ca="1" si="4"/>
        <v>34788</v>
      </c>
      <c r="F19" s="7" t="str">
        <f t="shared" ca="1" si="5"/>
        <v>M</v>
      </c>
      <c r="G19" s="7" t="str">
        <f t="shared" ca="1" si="6"/>
        <v>SuVACA30031995</v>
      </c>
      <c r="H19" s="1" t="str">
        <f t="shared" ca="1" si="7"/>
        <v>SVARGAS30@outlook.com</v>
      </c>
      <c r="I19" s="1" t="str">
        <f t="shared" ca="1" si="8"/>
        <v>SVARGAS30@itam.com.mx</v>
      </c>
      <c r="J19" s="1" t="str">
        <f t="shared" ca="1" si="9"/>
        <v>Mecatronica</v>
      </c>
      <c r="K19" s="7">
        <f t="shared" ca="1" si="10"/>
        <v>2013</v>
      </c>
      <c r="L19" s="7">
        <f t="shared" ca="1" si="11"/>
        <v>10</v>
      </c>
      <c r="M19" s="7">
        <f t="shared" ca="1" si="12"/>
        <v>9.3000000000000007</v>
      </c>
      <c r="N19" s="7">
        <f t="shared" ca="1" si="13"/>
        <v>40</v>
      </c>
      <c r="O19" s="7">
        <f t="shared" ca="1" si="14"/>
        <v>38</v>
      </c>
      <c r="P19" s="7">
        <f t="shared" ca="1" si="15"/>
        <v>2</v>
      </c>
      <c r="Q19" s="7" t="str">
        <f t="shared" ca="1" si="16"/>
        <v>NO</v>
      </c>
      <c r="R19" s="7">
        <f t="shared" ca="1" si="17"/>
        <v>0</v>
      </c>
      <c r="S19" s="7" t="str">
        <f t="shared" ca="1" si="18"/>
        <v>NO</v>
      </c>
      <c r="T19" s="7" t="str">
        <f t="shared" ca="1" si="19"/>
        <v>Guadalajara</v>
      </c>
      <c r="U19" s="7" t="str">
        <f t="shared" ca="1" si="20"/>
        <v>SI</v>
      </c>
      <c r="V19" s="7">
        <f t="shared" ca="1" si="21"/>
        <v>86</v>
      </c>
      <c r="W19" s="7" t="str">
        <f t="shared" ca="1" si="22"/>
        <v>NO</v>
      </c>
      <c r="X19" s="7" t="str">
        <f t="shared" ca="1" si="23"/>
        <v>OTRO</v>
      </c>
      <c r="Y19" s="7">
        <f t="shared" ca="1" si="24"/>
        <v>1012277975</v>
      </c>
      <c r="Z19" s="7" t="str">
        <f t="shared" ca="1" si="25"/>
        <v>NO</v>
      </c>
      <c r="AA19" s="7" t="str">
        <f t="shared" ca="1" si="26"/>
        <v>Viajes</v>
      </c>
      <c r="AC19" s="3" t="s">
        <v>109</v>
      </c>
      <c r="AD19" s="3" t="s">
        <v>42</v>
      </c>
      <c r="AF19" s="3" t="s">
        <v>110</v>
      </c>
      <c r="AO19" s="3" t="s">
        <v>46</v>
      </c>
      <c r="AP19" s="3" t="s">
        <v>47</v>
      </c>
    </row>
    <row r="20" spans="1:42" x14ac:dyDescent="0.45">
      <c r="A20" s="7">
        <f t="shared" ca="1" si="0"/>
        <v>1068</v>
      </c>
      <c r="B20" s="7" t="str">
        <f t="shared" ca="1" si="1"/>
        <v>Angela</v>
      </c>
      <c r="C20" s="7" t="str">
        <f t="shared" ca="1" si="2"/>
        <v>ARIAS</v>
      </c>
      <c r="D20" s="7" t="str">
        <f t="shared" ca="1" si="3"/>
        <v>DIEZ</v>
      </c>
      <c r="E20" s="13">
        <f t="shared" ca="1" si="4"/>
        <v>33984</v>
      </c>
      <c r="F20" s="7" t="str">
        <f t="shared" ca="1" si="5"/>
        <v>M</v>
      </c>
      <c r="G20" s="7" t="str">
        <f t="shared" ca="1" si="6"/>
        <v>AnARDI15011993</v>
      </c>
      <c r="H20" s="1" t="str">
        <f t="shared" ca="1" si="7"/>
        <v>AARIAS15@</v>
      </c>
      <c r="I20" s="1" t="str">
        <f t="shared" ca="1" si="8"/>
        <v>AARIAS15@itam.com.mx</v>
      </c>
      <c r="J20" s="1" t="str">
        <f t="shared" ca="1" si="9"/>
        <v>Telematica</v>
      </c>
      <c r="K20" s="7">
        <f t="shared" ca="1" si="10"/>
        <v>2012</v>
      </c>
      <c r="L20" s="7">
        <f t="shared" ca="1" si="11"/>
        <v>12</v>
      </c>
      <c r="M20" s="7">
        <f t="shared" ca="1" si="12"/>
        <v>7.5</v>
      </c>
      <c r="N20" s="7">
        <f t="shared" ca="1" si="13"/>
        <v>46</v>
      </c>
      <c r="O20" s="7">
        <f t="shared" ca="1" si="14"/>
        <v>38</v>
      </c>
      <c r="P20" s="7">
        <f t="shared" ca="1" si="15"/>
        <v>8</v>
      </c>
      <c r="Q20" s="7" t="str">
        <f t="shared" ca="1" si="16"/>
        <v>SI</v>
      </c>
      <c r="R20" s="7">
        <f t="shared" ca="1" si="17"/>
        <v>0.4</v>
      </c>
      <c r="S20" s="7" t="str">
        <f t="shared" ca="1" si="18"/>
        <v>NO</v>
      </c>
      <c r="T20" s="7" t="str">
        <f t="shared" ca="1" si="19"/>
        <v>Puebla</v>
      </c>
      <c r="U20" s="7" t="str">
        <f t="shared" ca="1" si="20"/>
        <v>SI</v>
      </c>
      <c r="V20" s="7">
        <f t="shared" ca="1" si="21"/>
        <v>7</v>
      </c>
      <c r="W20" s="7" t="str">
        <f t="shared" ca="1" si="22"/>
        <v>NO</v>
      </c>
      <c r="X20" s="7" t="str">
        <f t="shared" ca="1" si="23"/>
        <v>OTRO</v>
      </c>
      <c r="Y20" s="7">
        <f t="shared" ca="1" si="24"/>
        <v>1012454309</v>
      </c>
      <c r="Z20" s="7" t="str">
        <f t="shared" ca="1" si="25"/>
        <v>NO</v>
      </c>
      <c r="AA20" s="7" t="str">
        <f t="shared" ca="1" si="26"/>
        <v>Fiesta</v>
      </c>
      <c r="AC20" s="3" t="s">
        <v>111</v>
      </c>
      <c r="AD20" s="3" t="s">
        <v>42</v>
      </c>
      <c r="AF20" s="3" t="s">
        <v>112</v>
      </c>
      <c r="AO20" s="3" t="s">
        <v>46</v>
      </c>
      <c r="AP20" s="3" t="s">
        <v>47</v>
      </c>
    </row>
    <row r="21" spans="1:42" x14ac:dyDescent="0.45">
      <c r="A21" s="7">
        <f t="shared" ca="1" si="0"/>
        <v>1766</v>
      </c>
      <c r="B21" s="7" t="str">
        <f t="shared" ca="1" si="1"/>
        <v>Thomas</v>
      </c>
      <c r="C21" s="7" t="str">
        <f t="shared" ca="1" si="2"/>
        <v>VEGA</v>
      </c>
      <c r="D21" s="7" t="str">
        <f t="shared" ca="1" si="3"/>
        <v>HIDALGO</v>
      </c>
      <c r="E21" s="13">
        <f t="shared" ca="1" si="4"/>
        <v>35006</v>
      </c>
      <c r="F21" s="7" t="str">
        <f t="shared" ca="1" si="5"/>
        <v>H</v>
      </c>
      <c r="G21" s="7" t="str">
        <f t="shared" ca="1" si="6"/>
        <v>ThVEHI03111995</v>
      </c>
      <c r="H21" s="1" t="str">
        <f t="shared" ca="1" si="7"/>
        <v>TVEGA3@</v>
      </c>
      <c r="I21" s="1" t="str">
        <f t="shared" ca="1" si="8"/>
        <v>TVEGA3@itam.com.mx</v>
      </c>
      <c r="J21" s="1" t="str">
        <f t="shared" ca="1" si="9"/>
        <v>Economia</v>
      </c>
      <c r="K21" s="7">
        <f t="shared" ca="1" si="10"/>
        <v>2013</v>
      </c>
      <c r="L21" s="7">
        <f t="shared" ca="1" si="11"/>
        <v>10</v>
      </c>
      <c r="M21" s="7">
        <f t="shared" ca="1" si="12"/>
        <v>8.8000000000000007</v>
      </c>
      <c r="N21" s="7">
        <f t="shared" ca="1" si="13"/>
        <v>36</v>
      </c>
      <c r="O21" s="7">
        <f t="shared" ca="1" si="14"/>
        <v>33</v>
      </c>
      <c r="P21" s="7">
        <f t="shared" ca="1" si="15"/>
        <v>3</v>
      </c>
      <c r="Q21" s="7" t="str">
        <f t="shared" ca="1" si="16"/>
        <v>NO</v>
      </c>
      <c r="R21" s="7">
        <f t="shared" ca="1" si="17"/>
        <v>0</v>
      </c>
      <c r="S21" s="7" t="str">
        <f t="shared" ca="1" si="18"/>
        <v>SI</v>
      </c>
      <c r="T21" s="7" t="str">
        <f t="shared" ca="1" si="19"/>
        <v>Acapulco</v>
      </c>
      <c r="U21" s="7" t="str">
        <f t="shared" ca="1" si="20"/>
        <v>SI</v>
      </c>
      <c r="V21" s="7">
        <f t="shared" ca="1" si="21"/>
        <v>66</v>
      </c>
      <c r="W21" s="7" t="str">
        <f t="shared" ca="1" si="22"/>
        <v>SI</v>
      </c>
      <c r="X21" s="7" t="str">
        <f t="shared" ca="1" si="23"/>
        <v>ITAM</v>
      </c>
      <c r="Y21" s="7">
        <f t="shared" ca="1" si="24"/>
        <v>1012989843</v>
      </c>
      <c r="Z21" s="7" t="str">
        <f t="shared" ca="1" si="25"/>
        <v>SI</v>
      </c>
      <c r="AA21" s="7" t="str">
        <f t="shared" ca="1" si="26"/>
        <v>Golf</v>
      </c>
      <c r="AC21" s="5" t="s">
        <v>113</v>
      </c>
      <c r="AD21" s="3" t="s">
        <v>114</v>
      </c>
      <c r="AF21" s="5" t="s">
        <v>115</v>
      </c>
      <c r="AO21" s="3" t="s">
        <v>46</v>
      </c>
      <c r="AP21" s="3" t="s">
        <v>47</v>
      </c>
    </row>
    <row r="22" spans="1:42" x14ac:dyDescent="0.45">
      <c r="A22" s="7">
        <f t="shared" ca="1" si="0"/>
        <v>1817</v>
      </c>
      <c r="B22" s="7" t="str">
        <f t="shared" ca="1" si="1"/>
        <v>Joan</v>
      </c>
      <c r="C22" s="7" t="str">
        <f t="shared" ca="1" si="2"/>
        <v>DIEZ</v>
      </c>
      <c r="D22" s="7" t="str">
        <f t="shared" ca="1" si="3"/>
        <v>VEGA</v>
      </c>
      <c r="E22" s="13">
        <f t="shared" ca="1" si="4"/>
        <v>34211</v>
      </c>
      <c r="F22" s="7" t="str">
        <f t="shared" ca="1" si="5"/>
        <v>M</v>
      </c>
      <c r="G22" s="7" t="str">
        <f t="shared" ca="1" si="6"/>
        <v>JoDIVE30081993</v>
      </c>
      <c r="H22" s="1" t="str">
        <f t="shared" ca="1" si="7"/>
        <v>JDIEZ30@live.mx</v>
      </c>
      <c r="I22" s="1" t="str">
        <f t="shared" ca="1" si="8"/>
        <v>JDIEZ30@itam.com.mx</v>
      </c>
      <c r="J22" s="1" t="str">
        <f t="shared" ca="1" si="9"/>
        <v>Telematica</v>
      </c>
      <c r="K22" s="7">
        <f t="shared" ca="1" si="10"/>
        <v>2011</v>
      </c>
      <c r="L22" s="7">
        <f t="shared" ca="1" si="11"/>
        <v>14</v>
      </c>
      <c r="M22" s="7">
        <f t="shared" ca="1" si="12"/>
        <v>9.9</v>
      </c>
      <c r="N22" s="7">
        <f t="shared" ca="1" si="13"/>
        <v>48</v>
      </c>
      <c r="O22" s="7">
        <f t="shared" ca="1" si="14"/>
        <v>43</v>
      </c>
      <c r="P22" s="7">
        <f t="shared" ca="1" si="15"/>
        <v>5</v>
      </c>
      <c r="Q22" s="7" t="str">
        <f t="shared" ca="1" si="16"/>
        <v>NO</v>
      </c>
      <c r="R22" s="7">
        <f t="shared" ca="1" si="17"/>
        <v>0</v>
      </c>
      <c r="S22" s="7" t="str">
        <f t="shared" ca="1" si="18"/>
        <v>SI</v>
      </c>
      <c r="T22" s="7" t="str">
        <f t="shared" ca="1" si="19"/>
        <v>Leon</v>
      </c>
      <c r="U22" s="7" t="str">
        <f t="shared" ca="1" si="20"/>
        <v>SI</v>
      </c>
      <c r="V22" s="7">
        <f t="shared" ca="1" si="21"/>
        <v>32</v>
      </c>
      <c r="W22" s="7" t="str">
        <f t="shared" ca="1" si="22"/>
        <v>NO</v>
      </c>
      <c r="X22" s="7" t="str">
        <f t="shared" ca="1" si="23"/>
        <v>ITAM</v>
      </c>
      <c r="Y22" s="7">
        <f t="shared" ca="1" si="24"/>
        <v>1012469023</v>
      </c>
      <c r="Z22" s="7" t="str">
        <f t="shared" ca="1" si="25"/>
        <v>SI</v>
      </c>
      <c r="AA22" s="7" t="str">
        <f t="shared" ca="1" si="26"/>
        <v>Futbol</v>
      </c>
      <c r="AC22" s="5" t="s">
        <v>116</v>
      </c>
      <c r="AD22" s="3" t="s">
        <v>114</v>
      </c>
      <c r="AF22" s="5" t="s">
        <v>117</v>
      </c>
    </row>
    <row r="23" spans="1:42" x14ac:dyDescent="0.45">
      <c r="A23" s="7">
        <f t="shared" ca="1" si="0"/>
        <v>1983</v>
      </c>
      <c r="B23" s="7" t="str">
        <f t="shared" ca="1" si="1"/>
        <v>Barbara</v>
      </c>
      <c r="C23" s="7" t="str">
        <f t="shared" ca="1" si="2"/>
        <v>NIETO</v>
      </c>
      <c r="D23" s="7" t="str">
        <f t="shared" ca="1" si="3"/>
        <v>GIMENEZ</v>
      </c>
      <c r="E23" s="13">
        <f t="shared" ca="1" si="4"/>
        <v>34192</v>
      </c>
      <c r="F23" s="7" t="str">
        <f t="shared" ca="1" si="5"/>
        <v>M</v>
      </c>
      <c r="G23" s="7" t="str">
        <f t="shared" ca="1" si="6"/>
        <v>BaNIGI11081993</v>
      </c>
      <c r="H23" s="1" t="str">
        <f t="shared" ca="1" si="7"/>
        <v>BNIETO11@yahoo.com</v>
      </c>
      <c r="I23" s="1" t="str">
        <f t="shared" ca="1" si="8"/>
        <v>BNIETO11@itam.com.mx</v>
      </c>
      <c r="J23" s="1" t="str">
        <f t="shared" ca="1" si="9"/>
        <v>Computacion</v>
      </c>
      <c r="K23" s="7">
        <f t="shared" ca="1" si="10"/>
        <v>2013</v>
      </c>
      <c r="L23" s="7">
        <f t="shared" ca="1" si="11"/>
        <v>10</v>
      </c>
      <c r="M23" s="7">
        <f t="shared" ca="1" si="12"/>
        <v>7.4</v>
      </c>
      <c r="N23" s="7">
        <f t="shared" ca="1" si="13"/>
        <v>34</v>
      </c>
      <c r="O23" s="7">
        <f t="shared" ca="1" si="14"/>
        <v>33</v>
      </c>
      <c r="P23" s="7">
        <f t="shared" ca="1" si="15"/>
        <v>1</v>
      </c>
      <c r="Q23" s="7" t="str">
        <f t="shared" ca="1" si="16"/>
        <v>NO</v>
      </c>
      <c r="R23" s="7">
        <f t="shared" ca="1" si="17"/>
        <v>0</v>
      </c>
      <c r="S23" s="7" t="str">
        <f t="shared" ca="1" si="18"/>
        <v>NO</v>
      </c>
      <c r="T23" s="7" t="str">
        <f t="shared" ca="1" si="19"/>
        <v>Acapulco</v>
      </c>
      <c r="U23" s="7" t="str">
        <f t="shared" ca="1" si="20"/>
        <v>SI</v>
      </c>
      <c r="V23" s="7">
        <f t="shared" ca="1" si="21"/>
        <v>92</v>
      </c>
      <c r="W23" s="7" t="str">
        <f t="shared" ca="1" si="22"/>
        <v>SI</v>
      </c>
      <c r="X23" s="7" t="str">
        <f t="shared" ca="1" si="23"/>
        <v>OTRO</v>
      </c>
      <c r="Y23" s="7">
        <f t="shared" ca="1" si="24"/>
        <v>1012790920</v>
      </c>
      <c r="Z23" s="7" t="str">
        <f t="shared" ca="1" si="25"/>
        <v>SI</v>
      </c>
      <c r="AA23" s="7" t="str">
        <f t="shared" ca="1" si="26"/>
        <v>Caza</v>
      </c>
      <c r="AC23" s="5" t="s">
        <v>118</v>
      </c>
      <c r="AD23" s="3" t="s">
        <v>114</v>
      </c>
      <c r="AF23" s="5" t="s">
        <v>119</v>
      </c>
    </row>
    <row r="24" spans="1:42" x14ac:dyDescent="0.45">
      <c r="A24" s="7">
        <f t="shared" ca="1" si="0"/>
        <v>1810</v>
      </c>
      <c r="B24" s="7" t="str">
        <f t="shared" ca="1" si="1"/>
        <v>Robert</v>
      </c>
      <c r="C24" s="7" t="str">
        <f t="shared" ca="1" si="2"/>
        <v>PARRA</v>
      </c>
      <c r="D24" s="7" t="str">
        <f t="shared" ca="1" si="3"/>
        <v>PASTOR</v>
      </c>
      <c r="E24" s="13">
        <f t="shared" ca="1" si="4"/>
        <v>34220</v>
      </c>
      <c r="F24" s="7" t="str">
        <f t="shared" ca="1" si="5"/>
        <v>H</v>
      </c>
      <c r="G24" s="7" t="str">
        <f t="shared" ca="1" si="6"/>
        <v>RoPAPA08091993</v>
      </c>
      <c r="H24" s="1" t="str">
        <f t="shared" ca="1" si="7"/>
        <v>RPARRA8@</v>
      </c>
      <c r="I24" s="1" t="str">
        <f t="shared" ca="1" si="8"/>
        <v>RPARRA8@itam.com.mx</v>
      </c>
      <c r="J24" s="1" t="str">
        <f t="shared" ca="1" si="9"/>
        <v>Administracion</v>
      </c>
      <c r="K24" s="7">
        <f t="shared" ca="1" si="10"/>
        <v>2012</v>
      </c>
      <c r="L24" s="7">
        <f t="shared" ca="1" si="11"/>
        <v>12</v>
      </c>
      <c r="M24" s="7">
        <f t="shared" ca="1" si="12"/>
        <v>7.5</v>
      </c>
      <c r="N24" s="7">
        <f t="shared" ca="1" si="13"/>
        <v>48</v>
      </c>
      <c r="O24" s="7">
        <f t="shared" ca="1" si="14"/>
        <v>45</v>
      </c>
      <c r="P24" s="7">
        <f t="shared" ca="1" si="15"/>
        <v>3</v>
      </c>
      <c r="Q24" s="7" t="str">
        <f t="shared" ca="1" si="16"/>
        <v>SI</v>
      </c>
      <c r="R24" s="7">
        <f t="shared" ca="1" si="17"/>
        <v>0.2</v>
      </c>
      <c r="S24" s="7" t="str">
        <f t="shared" ca="1" si="18"/>
        <v>NO</v>
      </c>
      <c r="T24" s="7" t="str">
        <f t="shared" ca="1" si="19"/>
        <v>CDMX</v>
      </c>
      <c r="U24" s="7" t="str">
        <f t="shared" ca="1" si="20"/>
        <v>NO</v>
      </c>
      <c r="V24" s="7">
        <f t="shared" ca="1" si="21"/>
        <v>130</v>
      </c>
      <c r="W24" s="7" t="str">
        <f t="shared" ca="1" si="22"/>
        <v>SI</v>
      </c>
      <c r="X24" s="7" t="str">
        <f t="shared" ca="1" si="23"/>
        <v>ITAM</v>
      </c>
      <c r="Y24" s="7">
        <f t="shared" ca="1" si="24"/>
        <v>1012274101</v>
      </c>
      <c r="Z24" s="7" t="str">
        <f t="shared" ca="1" si="25"/>
        <v>NO</v>
      </c>
      <c r="AA24" s="7" t="str">
        <f t="shared" ca="1" si="26"/>
        <v>Viajes</v>
      </c>
      <c r="AC24" s="5" t="s">
        <v>120</v>
      </c>
      <c r="AD24" s="3" t="s">
        <v>114</v>
      </c>
      <c r="AF24" s="5" t="s">
        <v>121</v>
      </c>
    </row>
    <row r="25" spans="1:42" x14ac:dyDescent="0.45">
      <c r="A25" s="7">
        <f t="shared" ca="1" si="0"/>
        <v>1227</v>
      </c>
      <c r="B25" s="7" t="str">
        <f t="shared" ca="1" si="1"/>
        <v>Sharon</v>
      </c>
      <c r="C25" s="7" t="str">
        <f t="shared" ca="1" si="2"/>
        <v>SANTANA</v>
      </c>
      <c r="D25" s="7" t="str">
        <f t="shared" ca="1" si="3"/>
        <v>FUENTES</v>
      </c>
      <c r="E25" s="13">
        <f t="shared" ca="1" si="4"/>
        <v>34104</v>
      </c>
      <c r="F25" s="7" t="str">
        <f t="shared" ca="1" si="5"/>
        <v>M</v>
      </c>
      <c r="G25" s="7" t="str">
        <f t="shared" ca="1" si="6"/>
        <v>ShSAFU15051993</v>
      </c>
      <c r="H25" s="1" t="str">
        <f t="shared" ca="1" si="7"/>
        <v>SSANTANA15@yahoo.mx</v>
      </c>
      <c r="I25" s="1" t="str">
        <f t="shared" ca="1" si="8"/>
        <v>SSANTANA15@itam.com.mx</v>
      </c>
      <c r="J25" s="1" t="str">
        <f t="shared" ca="1" si="9"/>
        <v>Administracion</v>
      </c>
      <c r="K25" s="7">
        <f t="shared" ca="1" si="10"/>
        <v>2012</v>
      </c>
      <c r="L25" s="7">
        <f t="shared" ca="1" si="11"/>
        <v>12</v>
      </c>
      <c r="M25" s="7">
        <f t="shared" ca="1" si="12"/>
        <v>8.1999999999999993</v>
      </c>
      <c r="N25" s="7">
        <f t="shared" ca="1" si="13"/>
        <v>46</v>
      </c>
      <c r="O25" s="7">
        <f t="shared" ca="1" si="14"/>
        <v>45</v>
      </c>
      <c r="P25" s="7">
        <f t="shared" ca="1" si="15"/>
        <v>1</v>
      </c>
      <c r="Q25" s="7" t="str">
        <f t="shared" ca="1" si="16"/>
        <v>SI</v>
      </c>
      <c r="R25" s="7">
        <f t="shared" ca="1" si="17"/>
        <v>0.9</v>
      </c>
      <c r="S25" s="7" t="str">
        <f t="shared" ca="1" si="18"/>
        <v>NO</v>
      </c>
      <c r="T25" s="7" t="str">
        <f t="shared" ca="1" si="19"/>
        <v>Acapulco</v>
      </c>
      <c r="U25" s="7" t="str">
        <f t="shared" ca="1" si="20"/>
        <v>SI</v>
      </c>
      <c r="V25" s="7">
        <f t="shared" ca="1" si="21"/>
        <v>136</v>
      </c>
      <c r="W25" s="7" t="str">
        <f t="shared" ca="1" si="22"/>
        <v>SI</v>
      </c>
      <c r="X25" s="7" t="str">
        <f t="shared" ca="1" si="23"/>
        <v>ITAM</v>
      </c>
      <c r="Y25" s="7">
        <f t="shared" ca="1" si="24"/>
        <v>1012578190</v>
      </c>
      <c r="Z25" s="7" t="str">
        <f t="shared" ca="1" si="25"/>
        <v>SI</v>
      </c>
      <c r="AA25" s="7" t="str">
        <f t="shared" ca="1" si="26"/>
        <v>Leer</v>
      </c>
      <c r="AC25" s="5" t="s">
        <v>122</v>
      </c>
      <c r="AD25" s="3" t="s">
        <v>114</v>
      </c>
      <c r="AF25" s="5" t="s">
        <v>123</v>
      </c>
    </row>
    <row r="26" spans="1:42" x14ac:dyDescent="0.45">
      <c r="A26" s="7">
        <f t="shared" ca="1" si="0"/>
        <v>1832</v>
      </c>
      <c r="B26" s="7" t="str">
        <f t="shared" ca="1" si="1"/>
        <v>Charles</v>
      </c>
      <c r="C26" s="7" t="str">
        <f t="shared" ca="1" si="2"/>
        <v>CAMPOS</v>
      </c>
      <c r="D26" s="7" t="str">
        <f t="shared" ca="1" si="3"/>
        <v>FUENTES</v>
      </c>
      <c r="E26" s="13">
        <f t="shared" ca="1" si="4"/>
        <v>34473</v>
      </c>
      <c r="F26" s="7" t="str">
        <f t="shared" ca="1" si="5"/>
        <v>H</v>
      </c>
      <c r="G26" s="7" t="str">
        <f t="shared" ca="1" si="6"/>
        <v>ChCAFU19051994</v>
      </c>
      <c r="H26" s="1" t="str">
        <f t="shared" ca="1" si="7"/>
        <v>CCAMPOS19@yahoo.mx</v>
      </c>
      <c r="I26" s="1" t="str">
        <f t="shared" ca="1" si="8"/>
        <v>CCAMPOS19@itam.com.mx</v>
      </c>
      <c r="J26" s="1" t="str">
        <f t="shared" ca="1" si="9"/>
        <v>Mecatronica</v>
      </c>
      <c r="K26" s="7">
        <f t="shared" ca="1" si="10"/>
        <v>2013</v>
      </c>
      <c r="L26" s="7">
        <f t="shared" ca="1" si="11"/>
        <v>10</v>
      </c>
      <c r="M26" s="7">
        <f t="shared" ca="1" si="12"/>
        <v>7.9</v>
      </c>
      <c r="N26" s="7">
        <f t="shared" ca="1" si="13"/>
        <v>36</v>
      </c>
      <c r="O26" s="7">
        <f t="shared" ca="1" si="14"/>
        <v>30</v>
      </c>
      <c r="P26" s="7">
        <f t="shared" ca="1" si="15"/>
        <v>6</v>
      </c>
      <c r="Q26" s="7" t="str">
        <f t="shared" ca="1" si="16"/>
        <v>NO</v>
      </c>
      <c r="R26" s="7">
        <f t="shared" ca="1" si="17"/>
        <v>0</v>
      </c>
      <c r="S26" s="7" t="str">
        <f t="shared" ca="1" si="18"/>
        <v>SI</v>
      </c>
      <c r="T26" s="7" t="str">
        <f t="shared" ca="1" si="19"/>
        <v>Puebla</v>
      </c>
      <c r="U26" s="7" t="str">
        <f t="shared" ca="1" si="20"/>
        <v>SI</v>
      </c>
      <c r="V26" s="7">
        <f t="shared" ca="1" si="21"/>
        <v>92</v>
      </c>
      <c r="W26" s="7" t="str">
        <f t="shared" ca="1" si="22"/>
        <v>NO</v>
      </c>
      <c r="X26" s="7" t="str">
        <f t="shared" ca="1" si="23"/>
        <v>ITAM</v>
      </c>
      <c r="Y26" s="7">
        <f t="shared" ca="1" si="24"/>
        <v>1012648429</v>
      </c>
      <c r="Z26" s="7" t="str">
        <f t="shared" ca="1" si="25"/>
        <v>NO</v>
      </c>
      <c r="AA26" s="7" t="str">
        <f t="shared" ca="1" si="26"/>
        <v>Comer</v>
      </c>
      <c r="AC26" s="5" t="s">
        <v>124</v>
      </c>
      <c r="AD26" s="3" t="s">
        <v>114</v>
      </c>
      <c r="AF26" s="5" t="s">
        <v>125</v>
      </c>
    </row>
    <row r="27" spans="1:42" x14ac:dyDescent="0.45">
      <c r="A27" s="7">
        <f t="shared" ca="1" si="0"/>
        <v>1886</v>
      </c>
      <c r="B27" s="7" t="str">
        <f t="shared" ca="1" si="1"/>
        <v>Christine</v>
      </c>
      <c r="C27" s="7" t="str">
        <f t="shared" ca="1" si="2"/>
        <v>CRESPO</v>
      </c>
      <c r="D27" s="7" t="str">
        <f t="shared" ca="1" si="3"/>
        <v>CARMONA</v>
      </c>
      <c r="E27" s="13">
        <f t="shared" ca="1" si="4"/>
        <v>34499</v>
      </c>
      <c r="F27" s="7" t="str">
        <f t="shared" ca="1" si="5"/>
        <v>M</v>
      </c>
      <c r="G27" s="7" t="str">
        <f t="shared" ca="1" si="6"/>
        <v>ChCRCA14061994</v>
      </c>
      <c r="H27" s="1" t="str">
        <f t="shared" ca="1" si="7"/>
        <v>CCRESPO14@live.mx</v>
      </c>
      <c r="I27" s="1" t="str">
        <f t="shared" ca="1" si="8"/>
        <v>CCRESPO14@itam.com.mx</v>
      </c>
      <c r="J27" s="1" t="str">
        <f t="shared" ca="1" si="9"/>
        <v>Mecatronica</v>
      </c>
      <c r="K27" s="7">
        <f t="shared" ca="1" si="10"/>
        <v>2011</v>
      </c>
      <c r="L27" s="7">
        <f t="shared" ca="1" si="11"/>
        <v>14</v>
      </c>
      <c r="M27" s="7">
        <f t="shared" ca="1" si="12"/>
        <v>8.9</v>
      </c>
      <c r="N27" s="7">
        <f t="shared" ca="1" si="13"/>
        <v>48</v>
      </c>
      <c r="O27" s="7">
        <f t="shared" ca="1" si="14"/>
        <v>36</v>
      </c>
      <c r="P27" s="7">
        <f t="shared" ca="1" si="15"/>
        <v>12</v>
      </c>
      <c r="Q27" s="7" t="str">
        <f t="shared" ca="1" si="16"/>
        <v>NO</v>
      </c>
      <c r="R27" s="7">
        <f t="shared" ca="1" si="17"/>
        <v>0</v>
      </c>
      <c r="S27" s="7" t="str">
        <f t="shared" ca="1" si="18"/>
        <v>SI</v>
      </c>
      <c r="T27" s="7" t="str">
        <f t="shared" ca="1" si="19"/>
        <v>Toluca</v>
      </c>
      <c r="U27" s="7" t="str">
        <f t="shared" ca="1" si="20"/>
        <v>SI</v>
      </c>
      <c r="V27" s="7">
        <f t="shared" ca="1" si="21"/>
        <v>98</v>
      </c>
      <c r="W27" s="7" t="str">
        <f t="shared" ca="1" si="22"/>
        <v>NO</v>
      </c>
      <c r="X27" s="7" t="str">
        <f t="shared" ca="1" si="23"/>
        <v>OTRO</v>
      </c>
      <c r="Y27" s="7">
        <f t="shared" ca="1" si="24"/>
        <v>1012056202</v>
      </c>
      <c r="Z27" s="7" t="str">
        <f t="shared" ca="1" si="25"/>
        <v>NO</v>
      </c>
      <c r="AA27" s="7" t="str">
        <f t="shared" ca="1" si="26"/>
        <v>Cocinar</v>
      </c>
      <c r="AC27" s="5" t="s">
        <v>126</v>
      </c>
      <c r="AD27" s="3" t="s">
        <v>114</v>
      </c>
      <c r="AF27" s="5" t="s">
        <v>127</v>
      </c>
    </row>
    <row r="28" spans="1:42" x14ac:dyDescent="0.45">
      <c r="A28" s="7">
        <f t="shared" ca="1" si="0"/>
        <v>1668</v>
      </c>
      <c r="B28" s="7" t="str">
        <f t="shared" ca="1" si="1"/>
        <v>Joan</v>
      </c>
      <c r="C28" s="7" t="str">
        <f t="shared" ca="1" si="2"/>
        <v>DIEZ</v>
      </c>
      <c r="D28" s="7" t="str">
        <f t="shared" ca="1" si="3"/>
        <v>ESTEBAN</v>
      </c>
      <c r="E28" s="13">
        <f t="shared" ca="1" si="4"/>
        <v>34124</v>
      </c>
      <c r="F28" s="7" t="str">
        <f t="shared" ca="1" si="5"/>
        <v>M</v>
      </c>
      <c r="G28" s="7" t="str">
        <f t="shared" ca="1" si="6"/>
        <v>JoDIES04061993</v>
      </c>
      <c r="H28" s="1" t="str">
        <f t="shared" ca="1" si="7"/>
        <v>JDIEZ4@</v>
      </c>
      <c r="I28" s="1" t="str">
        <f t="shared" ca="1" si="8"/>
        <v>JDIEZ4@itam.com.mx</v>
      </c>
      <c r="J28" s="1" t="str">
        <f t="shared" ca="1" si="9"/>
        <v>Actuaria</v>
      </c>
      <c r="K28" s="7">
        <f t="shared" ca="1" si="10"/>
        <v>2012</v>
      </c>
      <c r="L28" s="7">
        <f t="shared" ca="1" si="11"/>
        <v>12</v>
      </c>
      <c r="M28" s="7">
        <f t="shared" ca="1" si="12"/>
        <v>8</v>
      </c>
      <c r="N28" s="7">
        <f t="shared" ca="1" si="13"/>
        <v>48</v>
      </c>
      <c r="O28" s="7">
        <f t="shared" ca="1" si="14"/>
        <v>39</v>
      </c>
      <c r="P28" s="7">
        <f t="shared" ca="1" si="15"/>
        <v>9</v>
      </c>
      <c r="Q28" s="7" t="str">
        <f t="shared" ca="1" si="16"/>
        <v>NO</v>
      </c>
      <c r="R28" s="7">
        <f t="shared" ca="1" si="17"/>
        <v>0</v>
      </c>
      <c r="S28" s="7" t="str">
        <f t="shared" ca="1" si="18"/>
        <v>NO</v>
      </c>
      <c r="T28" s="7" t="str">
        <f t="shared" ca="1" si="19"/>
        <v>Guadalajara</v>
      </c>
      <c r="U28" s="7" t="str">
        <f t="shared" ca="1" si="20"/>
        <v>SI</v>
      </c>
      <c r="V28" s="7">
        <f t="shared" ca="1" si="21"/>
        <v>2</v>
      </c>
      <c r="W28" s="7" t="str">
        <f t="shared" ca="1" si="22"/>
        <v>SI</v>
      </c>
      <c r="X28" s="7" t="str">
        <f t="shared" ca="1" si="23"/>
        <v>OTRO</v>
      </c>
      <c r="Y28" s="7">
        <f t="shared" ca="1" si="24"/>
        <v>1012893932</v>
      </c>
      <c r="Z28" s="7" t="str">
        <f t="shared" ca="1" si="25"/>
        <v>SI</v>
      </c>
      <c r="AA28" s="7" t="str">
        <f t="shared" ca="1" si="26"/>
        <v>Golf</v>
      </c>
      <c r="AC28" s="5" t="s">
        <v>128</v>
      </c>
      <c r="AD28" s="3" t="s">
        <v>114</v>
      </c>
      <c r="AF28" s="5" t="s">
        <v>129</v>
      </c>
    </row>
    <row r="29" spans="1:42" x14ac:dyDescent="0.45">
      <c r="A29" s="7">
        <f t="shared" ca="1" si="0"/>
        <v>1385</v>
      </c>
      <c r="B29" s="7" t="str">
        <f t="shared" ca="1" si="1"/>
        <v>Victoria</v>
      </c>
      <c r="C29" s="7" t="str">
        <f t="shared" ca="1" si="2"/>
        <v>VEGA</v>
      </c>
      <c r="D29" s="7" t="str">
        <f t="shared" ca="1" si="3"/>
        <v>PASTOR</v>
      </c>
      <c r="E29" s="13">
        <f t="shared" ca="1" si="4"/>
        <v>34144</v>
      </c>
      <c r="F29" s="7" t="str">
        <f t="shared" ca="1" si="5"/>
        <v>M</v>
      </c>
      <c r="G29" s="7" t="str">
        <f t="shared" ca="1" si="6"/>
        <v>ViVEPA24061993</v>
      </c>
      <c r="H29" s="1" t="str">
        <f t="shared" ca="1" si="7"/>
        <v>VVEGA24@live.mx</v>
      </c>
      <c r="I29" s="1" t="str">
        <f t="shared" ca="1" si="8"/>
        <v>VVEGA24@itam.com.mx</v>
      </c>
      <c r="J29" s="1" t="str">
        <f t="shared" ca="1" si="9"/>
        <v>Contabilidad</v>
      </c>
      <c r="K29" s="7">
        <f t="shared" ca="1" si="10"/>
        <v>2011</v>
      </c>
      <c r="L29" s="7">
        <f t="shared" ca="1" si="11"/>
        <v>14</v>
      </c>
      <c r="M29" s="7">
        <f t="shared" ca="1" si="12"/>
        <v>9.5</v>
      </c>
      <c r="N29" s="7">
        <f t="shared" ca="1" si="13"/>
        <v>48</v>
      </c>
      <c r="O29" s="7">
        <f t="shared" ca="1" si="14"/>
        <v>29</v>
      </c>
      <c r="P29" s="7">
        <f t="shared" ca="1" si="15"/>
        <v>19</v>
      </c>
      <c r="Q29" s="7" t="str">
        <f t="shared" ca="1" si="16"/>
        <v>NO</v>
      </c>
      <c r="R29" s="7">
        <f t="shared" ca="1" si="17"/>
        <v>0</v>
      </c>
      <c r="S29" s="7" t="str">
        <f t="shared" ca="1" si="18"/>
        <v>SI</v>
      </c>
      <c r="T29" s="7" t="str">
        <f t="shared" ca="1" si="19"/>
        <v>Toluca</v>
      </c>
      <c r="U29" s="7" t="str">
        <f t="shared" ca="1" si="20"/>
        <v>SI</v>
      </c>
      <c r="V29" s="7">
        <f t="shared" ca="1" si="21"/>
        <v>41</v>
      </c>
      <c r="W29" s="7" t="str">
        <f t="shared" ca="1" si="22"/>
        <v>NO</v>
      </c>
      <c r="X29" s="7" t="str">
        <f t="shared" ca="1" si="23"/>
        <v>ITAM</v>
      </c>
      <c r="Y29" s="7">
        <f t="shared" ca="1" si="24"/>
        <v>1012096056</v>
      </c>
      <c r="Z29" s="7" t="str">
        <f t="shared" ca="1" si="25"/>
        <v>SI</v>
      </c>
      <c r="AA29" s="7" t="str">
        <f t="shared" ca="1" si="26"/>
        <v>Cocinar</v>
      </c>
      <c r="AC29" s="5" t="s">
        <v>130</v>
      </c>
      <c r="AD29" s="3" t="s">
        <v>114</v>
      </c>
      <c r="AF29" s="5" t="s">
        <v>131</v>
      </c>
    </row>
    <row r="30" spans="1:42" x14ac:dyDescent="0.45">
      <c r="A30" s="7">
        <f t="shared" ca="1" si="0"/>
        <v>1919</v>
      </c>
      <c r="B30" s="7" t="str">
        <f t="shared" ca="1" si="1"/>
        <v>Mary</v>
      </c>
      <c r="C30" s="7" t="str">
        <f t="shared" ca="1" si="2"/>
        <v>AGUILAR</v>
      </c>
      <c r="D30" s="7" t="str">
        <f t="shared" ca="1" si="3"/>
        <v>IBAÑEZ</v>
      </c>
      <c r="E30" s="13">
        <f t="shared" ca="1" si="4"/>
        <v>35039</v>
      </c>
      <c r="F30" s="7" t="str">
        <f t="shared" ca="1" si="5"/>
        <v>M</v>
      </c>
      <c r="G30" s="7" t="str">
        <f t="shared" ca="1" si="6"/>
        <v>MaAGIB06121995</v>
      </c>
      <c r="H30" s="1" t="str">
        <f t="shared" ca="1" si="7"/>
        <v>MAGUILAR6@outlook.com</v>
      </c>
      <c r="I30" s="1" t="str">
        <f t="shared" ca="1" si="8"/>
        <v>MAGUILAR6@itam.com.mx</v>
      </c>
      <c r="J30" s="1" t="str">
        <f t="shared" ca="1" si="9"/>
        <v>Economia y Derecho</v>
      </c>
      <c r="K30" s="7">
        <f t="shared" ca="1" si="10"/>
        <v>2012</v>
      </c>
      <c r="L30" s="7">
        <f t="shared" ca="1" si="11"/>
        <v>12</v>
      </c>
      <c r="M30" s="7">
        <f t="shared" ca="1" si="12"/>
        <v>6.9</v>
      </c>
      <c r="N30" s="7">
        <f t="shared" ca="1" si="13"/>
        <v>50</v>
      </c>
      <c r="O30" s="7">
        <f t="shared" ca="1" si="14"/>
        <v>39</v>
      </c>
      <c r="P30" s="7">
        <f t="shared" ca="1" si="15"/>
        <v>11</v>
      </c>
      <c r="Q30" s="7" t="str">
        <f t="shared" ca="1" si="16"/>
        <v>NO</v>
      </c>
      <c r="R30" s="7">
        <f t="shared" ca="1" si="17"/>
        <v>0</v>
      </c>
      <c r="S30" s="7" t="str">
        <f t="shared" ca="1" si="18"/>
        <v>NO</v>
      </c>
      <c r="T30" s="7" t="str">
        <f t="shared" ca="1" si="19"/>
        <v>CDMX</v>
      </c>
      <c r="U30" s="7" t="str">
        <f t="shared" ca="1" si="20"/>
        <v>NO</v>
      </c>
      <c r="V30" s="7">
        <f t="shared" ca="1" si="21"/>
        <v>68</v>
      </c>
      <c r="W30" s="7" t="str">
        <f t="shared" ca="1" si="22"/>
        <v>NO</v>
      </c>
      <c r="X30" s="7" t="str">
        <f t="shared" ca="1" si="23"/>
        <v>OTRO</v>
      </c>
      <c r="Y30" s="7">
        <f t="shared" ca="1" si="24"/>
        <v>1012982489</v>
      </c>
      <c r="Z30" s="7" t="str">
        <f t="shared" ca="1" si="25"/>
        <v>SI</v>
      </c>
      <c r="AA30" s="7" t="str">
        <f t="shared" ca="1" si="26"/>
        <v>Cocinar</v>
      </c>
      <c r="AC30" s="5" t="s">
        <v>132</v>
      </c>
      <c r="AD30" s="3" t="s">
        <v>114</v>
      </c>
      <c r="AF30" s="5" t="s">
        <v>133</v>
      </c>
    </row>
    <row r="31" spans="1:42" x14ac:dyDescent="0.45">
      <c r="A31" s="7">
        <f t="shared" ca="1" si="0"/>
        <v>1139</v>
      </c>
      <c r="B31" s="7" t="str">
        <f t="shared" ca="1" si="1"/>
        <v>Angela</v>
      </c>
      <c r="C31" s="7" t="str">
        <f t="shared" ca="1" si="2"/>
        <v>MONTERO</v>
      </c>
      <c r="D31" s="7" t="str">
        <f t="shared" ca="1" si="3"/>
        <v>VARGAS</v>
      </c>
      <c r="E31" s="13">
        <f t="shared" ca="1" si="4"/>
        <v>34646</v>
      </c>
      <c r="F31" s="7" t="str">
        <f t="shared" ca="1" si="5"/>
        <v>M</v>
      </c>
      <c r="G31" s="7" t="str">
        <f t="shared" ca="1" si="6"/>
        <v>AnMOVA08111994</v>
      </c>
      <c r="H31" s="1" t="str">
        <f t="shared" ca="1" si="7"/>
        <v>AMONTERO8@yahoo.com</v>
      </c>
      <c r="I31" s="1" t="str">
        <f t="shared" ca="1" si="8"/>
        <v>AMONTERO8@itam.com.mx</v>
      </c>
      <c r="J31" s="1" t="str">
        <f t="shared" ca="1" si="9"/>
        <v>Economia</v>
      </c>
      <c r="K31" s="7">
        <f t="shared" ca="1" si="10"/>
        <v>2013</v>
      </c>
      <c r="L31" s="7">
        <f t="shared" ca="1" si="11"/>
        <v>10</v>
      </c>
      <c r="M31" s="7">
        <f t="shared" ca="1" si="12"/>
        <v>7.3</v>
      </c>
      <c r="N31" s="7">
        <f t="shared" ca="1" si="13"/>
        <v>34</v>
      </c>
      <c r="O31" s="7">
        <f t="shared" ca="1" si="14"/>
        <v>33</v>
      </c>
      <c r="P31" s="7">
        <f t="shared" ca="1" si="15"/>
        <v>1</v>
      </c>
      <c r="Q31" s="7" t="str">
        <f t="shared" ca="1" si="16"/>
        <v>NO</v>
      </c>
      <c r="R31" s="7">
        <f t="shared" ca="1" si="17"/>
        <v>0</v>
      </c>
      <c r="S31" s="7" t="str">
        <f t="shared" ca="1" si="18"/>
        <v>NO</v>
      </c>
      <c r="T31" s="7" t="str">
        <f t="shared" ca="1" si="19"/>
        <v>Acapulco</v>
      </c>
      <c r="U31" s="7" t="str">
        <f t="shared" ca="1" si="20"/>
        <v>SI</v>
      </c>
      <c r="V31" s="7">
        <f t="shared" ca="1" si="21"/>
        <v>25</v>
      </c>
      <c r="W31" s="7" t="str">
        <f t="shared" ca="1" si="22"/>
        <v>SI</v>
      </c>
      <c r="X31" s="7" t="str">
        <f t="shared" ca="1" si="23"/>
        <v>OTRO</v>
      </c>
      <c r="Y31" s="7">
        <f t="shared" ca="1" si="24"/>
        <v>1012841187</v>
      </c>
      <c r="Z31" s="7" t="str">
        <f t="shared" ca="1" si="25"/>
        <v>NO</v>
      </c>
      <c r="AA31" s="7" t="str">
        <f t="shared" ca="1" si="26"/>
        <v>Viajes</v>
      </c>
      <c r="AC31" s="5" t="s">
        <v>134</v>
      </c>
      <c r="AD31" s="3" t="s">
        <v>114</v>
      </c>
      <c r="AF31" s="5" t="s">
        <v>135</v>
      </c>
    </row>
    <row r="32" spans="1:42" x14ac:dyDescent="0.45">
      <c r="A32" s="7">
        <f t="shared" ca="1" si="0"/>
        <v>1343</v>
      </c>
      <c r="B32" s="7" t="str">
        <f t="shared" ca="1" si="1"/>
        <v>Barbara</v>
      </c>
      <c r="C32" s="7" t="str">
        <f t="shared" ca="1" si="2"/>
        <v>VARGAS</v>
      </c>
      <c r="D32" s="7" t="str">
        <f t="shared" ca="1" si="3"/>
        <v>VICENTE</v>
      </c>
      <c r="E32" s="13">
        <f t="shared" ca="1" si="4"/>
        <v>34118</v>
      </c>
      <c r="F32" s="7" t="str">
        <f t="shared" ca="1" si="5"/>
        <v>M</v>
      </c>
      <c r="G32" s="7" t="str">
        <f t="shared" ca="1" si="6"/>
        <v>BaVAVI29051993</v>
      </c>
      <c r="H32" s="1" t="str">
        <f t="shared" ca="1" si="7"/>
        <v>BVARGAS29@live.mx</v>
      </c>
      <c r="I32" s="1" t="str">
        <f t="shared" ca="1" si="8"/>
        <v>BVARGAS29@itam.com.mx</v>
      </c>
      <c r="J32" s="1" t="str">
        <f t="shared" ca="1" si="9"/>
        <v>Contabilidad</v>
      </c>
      <c r="K32" s="7">
        <f t="shared" ca="1" si="10"/>
        <v>2011</v>
      </c>
      <c r="L32" s="7">
        <f t="shared" ca="1" si="11"/>
        <v>14</v>
      </c>
      <c r="M32" s="7">
        <f t="shared" ca="1" si="12"/>
        <v>8.5</v>
      </c>
      <c r="N32" s="7">
        <f t="shared" ca="1" si="13"/>
        <v>48</v>
      </c>
      <c r="O32" s="7">
        <f t="shared" ca="1" si="14"/>
        <v>40</v>
      </c>
      <c r="P32" s="7">
        <f t="shared" ca="1" si="15"/>
        <v>8</v>
      </c>
      <c r="Q32" s="7" t="str">
        <f t="shared" ca="1" si="16"/>
        <v>NO</v>
      </c>
      <c r="R32" s="7">
        <f t="shared" ca="1" si="17"/>
        <v>0</v>
      </c>
      <c r="S32" s="7" t="str">
        <f t="shared" ca="1" si="18"/>
        <v>NO</v>
      </c>
      <c r="T32" s="7" t="str">
        <f t="shared" ca="1" si="19"/>
        <v>Pachuca</v>
      </c>
      <c r="U32" s="7" t="str">
        <f t="shared" ca="1" si="20"/>
        <v>SI</v>
      </c>
      <c r="V32" s="7">
        <f t="shared" ca="1" si="21"/>
        <v>13</v>
      </c>
      <c r="W32" s="7" t="str">
        <f t="shared" ca="1" si="22"/>
        <v>NO</v>
      </c>
      <c r="X32" s="7" t="str">
        <f t="shared" ca="1" si="23"/>
        <v>OTRO</v>
      </c>
      <c r="Y32" s="7">
        <f t="shared" ca="1" si="24"/>
        <v>1012237172</v>
      </c>
      <c r="Z32" s="7" t="str">
        <f t="shared" ca="1" si="25"/>
        <v>NO</v>
      </c>
      <c r="AA32" s="7" t="str">
        <f t="shared" ca="1" si="26"/>
        <v>Futbol</v>
      </c>
      <c r="AC32" s="5" t="s">
        <v>136</v>
      </c>
      <c r="AD32" s="3" t="s">
        <v>114</v>
      </c>
      <c r="AF32" s="5" t="s">
        <v>137</v>
      </c>
    </row>
    <row r="33" spans="1:32" x14ac:dyDescent="0.45">
      <c r="A33" s="7">
        <f t="shared" ca="1" si="0"/>
        <v>1331</v>
      </c>
      <c r="B33" s="7" t="str">
        <f t="shared" ca="1" si="1"/>
        <v>Charles</v>
      </c>
      <c r="C33" s="7" t="str">
        <f t="shared" ca="1" si="2"/>
        <v>CABRERA</v>
      </c>
      <c r="D33" s="7" t="str">
        <f t="shared" ca="1" si="3"/>
        <v>FERRER</v>
      </c>
      <c r="E33" s="13">
        <f t="shared" ca="1" si="4"/>
        <v>33998</v>
      </c>
      <c r="F33" s="7" t="str">
        <f t="shared" ca="1" si="5"/>
        <v>H</v>
      </c>
      <c r="G33" s="7" t="str">
        <f t="shared" ca="1" si="6"/>
        <v>ChCAFE29011993</v>
      </c>
      <c r="H33" s="1" t="str">
        <f t="shared" ca="1" si="7"/>
        <v>CCABRERA29@yahoo.mx</v>
      </c>
      <c r="I33" s="1" t="str">
        <f t="shared" ca="1" si="8"/>
        <v>CCABRERA29@itam.com.mx</v>
      </c>
      <c r="J33" s="1" t="str">
        <f t="shared" ca="1" si="9"/>
        <v>Matematicas y Computacion</v>
      </c>
      <c r="K33" s="7">
        <f t="shared" ca="1" si="10"/>
        <v>2012</v>
      </c>
      <c r="L33" s="7">
        <f t="shared" ca="1" si="11"/>
        <v>12</v>
      </c>
      <c r="M33" s="7">
        <f t="shared" ca="1" si="12"/>
        <v>9.1</v>
      </c>
      <c r="N33" s="7">
        <f t="shared" ca="1" si="13"/>
        <v>54</v>
      </c>
      <c r="O33" s="7">
        <f t="shared" ca="1" si="14"/>
        <v>51</v>
      </c>
      <c r="P33" s="7">
        <f t="shared" ca="1" si="15"/>
        <v>3</v>
      </c>
      <c r="Q33" s="7" t="str">
        <f t="shared" ca="1" si="16"/>
        <v>NO</v>
      </c>
      <c r="R33" s="7">
        <f t="shared" ca="1" si="17"/>
        <v>0</v>
      </c>
      <c r="S33" s="7" t="str">
        <f t="shared" ca="1" si="18"/>
        <v>NO</v>
      </c>
      <c r="T33" s="7" t="str">
        <f t="shared" ca="1" si="19"/>
        <v>Merida</v>
      </c>
      <c r="U33" s="7" t="str">
        <f t="shared" ca="1" si="20"/>
        <v>SI</v>
      </c>
      <c r="V33" s="7">
        <f t="shared" ca="1" si="21"/>
        <v>153</v>
      </c>
      <c r="W33" s="7" t="str">
        <f t="shared" ca="1" si="22"/>
        <v>NO</v>
      </c>
      <c r="X33" s="7" t="str">
        <f t="shared" ca="1" si="23"/>
        <v>ITAM</v>
      </c>
      <c r="Y33" s="7">
        <f t="shared" ca="1" si="24"/>
        <v>1012554532</v>
      </c>
      <c r="Z33" s="7" t="str">
        <f t="shared" ca="1" si="25"/>
        <v>NO</v>
      </c>
      <c r="AA33" s="7" t="str">
        <f t="shared" ca="1" si="26"/>
        <v>Fiesta</v>
      </c>
      <c r="AC33" s="5" t="s">
        <v>138</v>
      </c>
      <c r="AD33" s="3" t="s">
        <v>114</v>
      </c>
      <c r="AF33" s="5" t="s">
        <v>139</v>
      </c>
    </row>
    <row r="34" spans="1:32" x14ac:dyDescent="0.45">
      <c r="A34" s="7">
        <f t="shared" ca="1" si="0"/>
        <v>1704</v>
      </c>
      <c r="B34" s="7" t="str">
        <f t="shared" ca="1" si="1"/>
        <v>Willian</v>
      </c>
      <c r="C34" s="7" t="str">
        <f t="shared" ca="1" si="2"/>
        <v>REYES</v>
      </c>
      <c r="D34" s="7" t="str">
        <f t="shared" ca="1" si="3"/>
        <v>SANTIAGO</v>
      </c>
      <c r="E34" s="13">
        <f t="shared" ca="1" si="4"/>
        <v>34672</v>
      </c>
      <c r="F34" s="7" t="str">
        <f t="shared" ca="1" si="5"/>
        <v>H</v>
      </c>
      <c r="G34" s="7" t="str">
        <f t="shared" ca="1" si="6"/>
        <v>WiRESA04121994</v>
      </c>
      <c r="H34" s="1" t="str">
        <f t="shared" ca="1" si="7"/>
        <v>WREYES4@live.mx</v>
      </c>
      <c r="I34" s="1" t="str">
        <f t="shared" ca="1" si="8"/>
        <v>WREYES4@itam.com.mx</v>
      </c>
      <c r="J34" s="1" t="str">
        <f t="shared" ca="1" si="9"/>
        <v>Actuaria</v>
      </c>
      <c r="K34" s="7">
        <f t="shared" ca="1" si="10"/>
        <v>2013</v>
      </c>
      <c r="L34" s="7">
        <f t="shared" ca="1" si="11"/>
        <v>10</v>
      </c>
      <c r="M34" s="7">
        <f t="shared" ca="1" si="12"/>
        <v>7.6</v>
      </c>
      <c r="N34" s="7">
        <f t="shared" ca="1" si="13"/>
        <v>43</v>
      </c>
      <c r="O34" s="7">
        <f t="shared" ca="1" si="14"/>
        <v>27</v>
      </c>
      <c r="P34" s="7">
        <f t="shared" ca="1" si="15"/>
        <v>16</v>
      </c>
      <c r="Q34" s="7" t="str">
        <f t="shared" ca="1" si="16"/>
        <v>NO</v>
      </c>
      <c r="R34" s="7">
        <f t="shared" ca="1" si="17"/>
        <v>0</v>
      </c>
      <c r="S34" s="7" t="str">
        <f t="shared" ca="1" si="18"/>
        <v>NO</v>
      </c>
      <c r="T34" s="7" t="str">
        <f t="shared" ca="1" si="19"/>
        <v>Cancun</v>
      </c>
      <c r="U34" s="7" t="str">
        <f t="shared" ca="1" si="20"/>
        <v>SI</v>
      </c>
      <c r="V34" s="7">
        <f t="shared" ca="1" si="21"/>
        <v>54</v>
      </c>
      <c r="W34" s="7" t="str">
        <f t="shared" ca="1" si="22"/>
        <v>NO</v>
      </c>
      <c r="X34" s="7" t="str">
        <f t="shared" ca="1" si="23"/>
        <v>ITAM</v>
      </c>
      <c r="Y34" s="7">
        <f t="shared" ca="1" si="24"/>
        <v>1012796649</v>
      </c>
      <c r="Z34" s="7" t="str">
        <f t="shared" ca="1" si="25"/>
        <v>NO</v>
      </c>
      <c r="AA34" s="7" t="str">
        <f t="shared" ca="1" si="26"/>
        <v>Leer</v>
      </c>
      <c r="AC34" s="5" t="s">
        <v>140</v>
      </c>
      <c r="AD34" s="3" t="s">
        <v>114</v>
      </c>
      <c r="AF34" s="5" t="s">
        <v>141</v>
      </c>
    </row>
    <row r="35" spans="1:32" x14ac:dyDescent="0.45">
      <c r="A35" s="7">
        <f t="shared" ca="1" si="0"/>
        <v>1907</v>
      </c>
      <c r="B35" s="7" t="str">
        <f t="shared" ca="1" si="1"/>
        <v>Beth</v>
      </c>
      <c r="C35" s="7" t="str">
        <f t="shared" ca="1" si="2"/>
        <v>LORENZO</v>
      </c>
      <c r="D35" s="7" t="str">
        <f t="shared" ca="1" si="3"/>
        <v>NIETO</v>
      </c>
      <c r="E35" s="13">
        <f t="shared" ca="1" si="4"/>
        <v>34801</v>
      </c>
      <c r="F35" s="7" t="str">
        <f t="shared" ca="1" si="5"/>
        <v>M</v>
      </c>
      <c r="G35" s="7" t="str">
        <f t="shared" ca="1" si="6"/>
        <v>BeLONI12041995</v>
      </c>
      <c r="H35" s="1" t="str">
        <f t="shared" ca="1" si="7"/>
        <v>BLORENZO12@outlook.com</v>
      </c>
      <c r="I35" s="1" t="str">
        <f t="shared" ca="1" si="8"/>
        <v>BLORENZO12@itam.com.mx</v>
      </c>
      <c r="J35" s="1" t="str">
        <f t="shared" ca="1" si="9"/>
        <v>Telematica</v>
      </c>
      <c r="K35" s="7">
        <f t="shared" ca="1" si="10"/>
        <v>2012</v>
      </c>
      <c r="L35" s="7">
        <f t="shared" ca="1" si="11"/>
        <v>12</v>
      </c>
      <c r="M35" s="7">
        <f t="shared" ca="1" si="12"/>
        <v>6.8</v>
      </c>
      <c r="N35" s="7">
        <f t="shared" ca="1" si="13"/>
        <v>42</v>
      </c>
      <c r="O35" s="7">
        <f t="shared" ca="1" si="14"/>
        <v>41</v>
      </c>
      <c r="P35" s="7">
        <f t="shared" ca="1" si="15"/>
        <v>1</v>
      </c>
      <c r="Q35" s="7" t="str">
        <f t="shared" ca="1" si="16"/>
        <v>NO</v>
      </c>
      <c r="R35" s="7">
        <f t="shared" ca="1" si="17"/>
        <v>0</v>
      </c>
      <c r="S35" s="7" t="str">
        <f t="shared" ca="1" si="18"/>
        <v>SI</v>
      </c>
      <c r="T35" s="7" t="str">
        <f t="shared" ca="1" si="19"/>
        <v>Merida</v>
      </c>
      <c r="U35" s="7" t="str">
        <f t="shared" ca="1" si="20"/>
        <v>SI</v>
      </c>
      <c r="V35" s="7">
        <f t="shared" ca="1" si="21"/>
        <v>69</v>
      </c>
      <c r="W35" s="7" t="str">
        <f t="shared" ca="1" si="22"/>
        <v>NO</v>
      </c>
      <c r="X35" s="7" t="str">
        <f t="shared" ca="1" si="23"/>
        <v>OTRO</v>
      </c>
      <c r="Y35" s="7">
        <f t="shared" ca="1" si="24"/>
        <v>1012966452</v>
      </c>
      <c r="Z35" s="7" t="str">
        <f t="shared" ca="1" si="25"/>
        <v>SI</v>
      </c>
      <c r="AA35" s="7" t="str">
        <f t="shared" ca="1" si="26"/>
        <v>Cocinar</v>
      </c>
      <c r="AC35" s="5" t="s">
        <v>142</v>
      </c>
      <c r="AD35" s="3" t="s">
        <v>114</v>
      </c>
      <c r="AF35" s="5" t="s">
        <v>143</v>
      </c>
    </row>
    <row r="36" spans="1:32" x14ac:dyDescent="0.45">
      <c r="A36" s="7">
        <f t="shared" ca="1" si="0"/>
        <v>1144</v>
      </c>
      <c r="B36" s="7" t="str">
        <f t="shared" ca="1" si="1"/>
        <v>Judy</v>
      </c>
      <c r="C36" s="7" t="str">
        <f t="shared" ca="1" si="2"/>
        <v>CRESPO</v>
      </c>
      <c r="D36" s="7" t="str">
        <f t="shared" ca="1" si="3"/>
        <v>CABRERA</v>
      </c>
      <c r="E36" s="13">
        <f t="shared" ca="1" si="4"/>
        <v>34898</v>
      </c>
      <c r="F36" s="7" t="str">
        <f t="shared" ca="1" si="5"/>
        <v>M</v>
      </c>
      <c r="G36" s="7" t="str">
        <f t="shared" ca="1" si="6"/>
        <v>JuCRCA18071995</v>
      </c>
      <c r="H36" s="1" t="str">
        <f t="shared" ca="1" si="7"/>
        <v>JCRESPO18@yahoo.com</v>
      </c>
      <c r="I36" s="1" t="str">
        <f t="shared" ca="1" si="8"/>
        <v>JCRESPO18@itam.com.mx</v>
      </c>
      <c r="J36" s="1" t="str">
        <f t="shared" ca="1" si="9"/>
        <v>Economia y Derecho</v>
      </c>
      <c r="K36" s="7">
        <f t="shared" ca="1" si="10"/>
        <v>2011</v>
      </c>
      <c r="L36" s="7">
        <f t="shared" ca="1" si="11"/>
        <v>14</v>
      </c>
      <c r="M36" s="7">
        <f t="shared" ca="1" si="12"/>
        <v>7.1</v>
      </c>
      <c r="N36" s="7">
        <f t="shared" ca="1" si="13"/>
        <v>48</v>
      </c>
      <c r="O36" s="7">
        <f t="shared" ca="1" si="14"/>
        <v>48</v>
      </c>
      <c r="P36" s="7">
        <f t="shared" ca="1" si="15"/>
        <v>0</v>
      </c>
      <c r="Q36" s="7" t="str">
        <f t="shared" ca="1" si="16"/>
        <v>NO</v>
      </c>
      <c r="R36" s="7">
        <f t="shared" ca="1" si="17"/>
        <v>0</v>
      </c>
      <c r="S36" s="7" t="str">
        <f t="shared" ca="1" si="18"/>
        <v>SI</v>
      </c>
      <c r="T36" s="7" t="str">
        <f t="shared" ca="1" si="19"/>
        <v>Acapulco</v>
      </c>
      <c r="U36" s="7" t="str">
        <f t="shared" ca="1" si="20"/>
        <v>SI</v>
      </c>
      <c r="V36" s="7">
        <f t="shared" ca="1" si="21"/>
        <v>131</v>
      </c>
      <c r="W36" s="7" t="str">
        <f t="shared" ca="1" si="22"/>
        <v>SI</v>
      </c>
      <c r="X36" s="7" t="str">
        <f t="shared" ca="1" si="23"/>
        <v>ITAM</v>
      </c>
      <c r="Y36" s="7">
        <f t="shared" ca="1" si="24"/>
        <v>1012600603</v>
      </c>
      <c r="Z36" s="7" t="str">
        <f t="shared" ca="1" si="25"/>
        <v>NO</v>
      </c>
      <c r="AA36" s="7" t="str">
        <f t="shared" ca="1" si="26"/>
        <v>Compras</v>
      </c>
      <c r="AC36" s="5" t="s">
        <v>144</v>
      </c>
      <c r="AD36" s="3" t="s">
        <v>114</v>
      </c>
      <c r="AF36" s="5" t="s">
        <v>145</v>
      </c>
    </row>
    <row r="37" spans="1:32" x14ac:dyDescent="0.45">
      <c r="A37" s="7">
        <f t="shared" ca="1" si="0"/>
        <v>1760</v>
      </c>
      <c r="B37" s="7" t="str">
        <f t="shared" ca="1" si="1"/>
        <v>Barbara</v>
      </c>
      <c r="C37" s="7" t="str">
        <f t="shared" ca="1" si="2"/>
        <v>SANTANA</v>
      </c>
      <c r="D37" s="7" t="str">
        <f t="shared" ca="1" si="3"/>
        <v>ROMAN</v>
      </c>
      <c r="E37" s="13">
        <f t="shared" ca="1" si="4"/>
        <v>34387</v>
      </c>
      <c r="F37" s="7" t="str">
        <f t="shared" ca="1" si="5"/>
        <v>M</v>
      </c>
      <c r="G37" s="7" t="str">
        <f t="shared" ca="1" si="6"/>
        <v>BaSARO22021994</v>
      </c>
      <c r="H37" s="1" t="str">
        <f t="shared" ca="1" si="7"/>
        <v>BSANTANA22@outlook.com</v>
      </c>
      <c r="I37" s="1" t="str">
        <f t="shared" ca="1" si="8"/>
        <v>BSANTANA22@itam.com.mx</v>
      </c>
      <c r="J37" s="1" t="str">
        <f t="shared" ca="1" si="9"/>
        <v>Mecatronica</v>
      </c>
      <c r="K37" s="7">
        <f t="shared" ca="1" si="10"/>
        <v>2013</v>
      </c>
      <c r="L37" s="7">
        <f t="shared" ca="1" si="11"/>
        <v>10</v>
      </c>
      <c r="M37" s="7">
        <f t="shared" ca="1" si="12"/>
        <v>6.1</v>
      </c>
      <c r="N37" s="7">
        <f t="shared" ca="1" si="13"/>
        <v>40</v>
      </c>
      <c r="O37" s="7">
        <f t="shared" ca="1" si="14"/>
        <v>40</v>
      </c>
      <c r="P37" s="7">
        <f t="shared" ca="1" si="15"/>
        <v>0</v>
      </c>
      <c r="Q37" s="7" t="str">
        <f t="shared" ca="1" si="16"/>
        <v>NO</v>
      </c>
      <c r="R37" s="7">
        <f t="shared" ca="1" si="17"/>
        <v>0</v>
      </c>
      <c r="S37" s="7" t="str">
        <f t="shared" ca="1" si="18"/>
        <v>NO</v>
      </c>
      <c r="T37" s="7" t="str">
        <f t="shared" ca="1" si="19"/>
        <v>Toluca</v>
      </c>
      <c r="U37" s="7" t="str">
        <f t="shared" ca="1" si="20"/>
        <v>SI</v>
      </c>
      <c r="V37" s="7">
        <f t="shared" ca="1" si="21"/>
        <v>101</v>
      </c>
      <c r="W37" s="7" t="str">
        <f t="shared" ca="1" si="22"/>
        <v>SI</v>
      </c>
      <c r="X37" s="7" t="str">
        <f t="shared" ca="1" si="23"/>
        <v>ITAM</v>
      </c>
      <c r="Y37" s="7">
        <f t="shared" ca="1" si="24"/>
        <v>1012730776</v>
      </c>
      <c r="Z37" s="7" t="str">
        <f t="shared" ca="1" si="25"/>
        <v>NO</v>
      </c>
      <c r="AA37" s="7" t="str">
        <f t="shared" ca="1" si="26"/>
        <v>Nadar</v>
      </c>
      <c r="AC37" s="5" t="s">
        <v>146</v>
      </c>
      <c r="AD37" s="3" t="s">
        <v>114</v>
      </c>
      <c r="AF37" s="5" t="s">
        <v>147</v>
      </c>
    </row>
    <row r="38" spans="1:32" x14ac:dyDescent="0.45">
      <c r="A38" s="7">
        <f t="shared" ca="1" si="0"/>
        <v>1937</v>
      </c>
      <c r="B38" s="7" t="str">
        <f t="shared" ca="1" si="1"/>
        <v>Edward</v>
      </c>
      <c r="C38" s="7" t="str">
        <f t="shared" ca="1" si="2"/>
        <v>VARGAS</v>
      </c>
      <c r="D38" s="7" t="str">
        <f t="shared" ca="1" si="3"/>
        <v>BRAVO</v>
      </c>
      <c r="E38" s="13">
        <f t="shared" ca="1" si="4"/>
        <v>34653</v>
      </c>
      <c r="F38" s="7" t="str">
        <f t="shared" ca="1" si="5"/>
        <v>H</v>
      </c>
      <c r="G38" s="7" t="str">
        <f t="shared" ca="1" si="6"/>
        <v>EdVABR15111994</v>
      </c>
      <c r="H38" s="1" t="str">
        <f t="shared" ca="1" si="7"/>
        <v>EVARGAS15@yahoo.com</v>
      </c>
      <c r="I38" s="1" t="str">
        <f t="shared" ca="1" si="8"/>
        <v>EVARGAS15@itam.com.mx</v>
      </c>
      <c r="J38" s="1" t="str">
        <f t="shared" ca="1" si="9"/>
        <v>Matematicas Aplicadas</v>
      </c>
      <c r="K38" s="7">
        <f t="shared" ca="1" si="10"/>
        <v>2013</v>
      </c>
      <c r="L38" s="7">
        <f t="shared" ca="1" si="11"/>
        <v>10</v>
      </c>
      <c r="M38" s="7">
        <f t="shared" ca="1" si="12"/>
        <v>6.2</v>
      </c>
      <c r="N38" s="7">
        <f t="shared" ca="1" si="13"/>
        <v>38</v>
      </c>
      <c r="O38" s="7">
        <f t="shared" ca="1" si="14"/>
        <v>23</v>
      </c>
      <c r="P38" s="7">
        <f t="shared" ca="1" si="15"/>
        <v>15</v>
      </c>
      <c r="Q38" s="7" t="str">
        <f t="shared" ca="1" si="16"/>
        <v>NO</v>
      </c>
      <c r="R38" s="7">
        <f t="shared" ca="1" si="17"/>
        <v>0</v>
      </c>
      <c r="S38" s="7" t="str">
        <f t="shared" ca="1" si="18"/>
        <v>NO</v>
      </c>
      <c r="T38" s="7" t="str">
        <f t="shared" ca="1" si="19"/>
        <v>Acapulco</v>
      </c>
      <c r="U38" s="7" t="str">
        <f t="shared" ca="1" si="20"/>
        <v>SI</v>
      </c>
      <c r="V38" s="7">
        <f t="shared" ca="1" si="21"/>
        <v>106</v>
      </c>
      <c r="W38" s="7" t="str">
        <f t="shared" ca="1" si="22"/>
        <v>SI</v>
      </c>
      <c r="X38" s="7" t="str">
        <f t="shared" ca="1" si="23"/>
        <v>OTRO</v>
      </c>
      <c r="Y38" s="7">
        <f t="shared" ca="1" si="24"/>
        <v>1012073581</v>
      </c>
      <c r="Z38" s="7" t="str">
        <f t="shared" ca="1" si="25"/>
        <v>SI</v>
      </c>
      <c r="AA38" s="7" t="str">
        <f t="shared" ca="1" si="26"/>
        <v>Leer</v>
      </c>
      <c r="AC38" s="5" t="s">
        <v>148</v>
      </c>
      <c r="AD38" s="3" t="s">
        <v>114</v>
      </c>
      <c r="AF38" s="5" t="s">
        <v>149</v>
      </c>
    </row>
    <row r="39" spans="1:32" x14ac:dyDescent="0.45">
      <c r="A39" s="7">
        <f t="shared" ca="1" si="0"/>
        <v>1364</v>
      </c>
      <c r="B39" s="7" t="str">
        <f t="shared" ca="1" si="1"/>
        <v>Thomas</v>
      </c>
      <c r="C39" s="7" t="str">
        <f t="shared" ca="1" si="2"/>
        <v>DIEZ</v>
      </c>
      <c r="D39" s="7" t="str">
        <f t="shared" ca="1" si="3"/>
        <v>FUENTES</v>
      </c>
      <c r="E39" s="13">
        <f t="shared" ca="1" si="4"/>
        <v>34734</v>
      </c>
      <c r="F39" s="7" t="str">
        <f t="shared" ca="1" si="5"/>
        <v>H</v>
      </c>
      <c r="G39" s="7" t="str">
        <f t="shared" ca="1" si="6"/>
        <v>ThDIFU04021995</v>
      </c>
      <c r="H39" s="1" t="str">
        <f t="shared" ca="1" si="7"/>
        <v>TDIEZ4@yahoo.mx</v>
      </c>
      <c r="I39" s="1" t="str">
        <f t="shared" ca="1" si="8"/>
        <v>TDIEZ4@itam.com.mx</v>
      </c>
      <c r="J39" s="1" t="str">
        <f t="shared" ca="1" si="9"/>
        <v>Derecho</v>
      </c>
      <c r="K39" s="7">
        <f t="shared" ca="1" si="10"/>
        <v>2012</v>
      </c>
      <c r="L39" s="7">
        <f t="shared" ca="1" si="11"/>
        <v>12</v>
      </c>
      <c r="M39" s="7">
        <f t="shared" ca="1" si="12"/>
        <v>8.5</v>
      </c>
      <c r="N39" s="7">
        <f t="shared" ca="1" si="13"/>
        <v>46</v>
      </c>
      <c r="O39" s="7">
        <f t="shared" ca="1" si="14"/>
        <v>44</v>
      </c>
      <c r="P39" s="7">
        <f t="shared" ca="1" si="15"/>
        <v>2</v>
      </c>
      <c r="Q39" s="7" t="str">
        <f t="shared" ca="1" si="16"/>
        <v>NO</v>
      </c>
      <c r="R39" s="7">
        <f t="shared" ca="1" si="17"/>
        <v>0</v>
      </c>
      <c r="S39" s="7" t="str">
        <f t="shared" ca="1" si="18"/>
        <v>SI</v>
      </c>
      <c r="T39" s="7" t="str">
        <f t="shared" ca="1" si="19"/>
        <v>Pachuca</v>
      </c>
      <c r="U39" s="7" t="str">
        <f t="shared" ca="1" si="20"/>
        <v>SI</v>
      </c>
      <c r="V39" s="7">
        <f t="shared" ca="1" si="21"/>
        <v>167</v>
      </c>
      <c r="W39" s="7" t="str">
        <f t="shared" ca="1" si="22"/>
        <v>SI</v>
      </c>
      <c r="X39" s="7" t="str">
        <f t="shared" ca="1" si="23"/>
        <v>ITAM</v>
      </c>
      <c r="Y39" s="7">
        <f t="shared" ca="1" si="24"/>
        <v>1012480568</v>
      </c>
      <c r="Z39" s="7" t="str">
        <f t="shared" ca="1" si="25"/>
        <v>NO</v>
      </c>
      <c r="AA39" s="7" t="str">
        <f t="shared" ca="1" si="26"/>
        <v>Viajes</v>
      </c>
      <c r="AC39" s="5" t="s">
        <v>150</v>
      </c>
      <c r="AD39" s="3" t="s">
        <v>114</v>
      </c>
      <c r="AF39" s="5" t="s">
        <v>151</v>
      </c>
    </row>
    <row r="40" spans="1:32" x14ac:dyDescent="0.45">
      <c r="A40" s="7">
        <f t="shared" ca="1" si="0"/>
        <v>1590</v>
      </c>
      <c r="B40" s="7" t="str">
        <f t="shared" ca="1" si="1"/>
        <v>Richard</v>
      </c>
      <c r="C40" s="7" t="str">
        <f t="shared" ca="1" si="2"/>
        <v>PASCUAL</v>
      </c>
      <c r="D40" s="7" t="str">
        <f t="shared" ca="1" si="3"/>
        <v>PASCUAL</v>
      </c>
      <c r="E40" s="13">
        <f t="shared" ca="1" si="4"/>
        <v>34877</v>
      </c>
      <c r="F40" s="7" t="str">
        <f t="shared" ca="1" si="5"/>
        <v>H</v>
      </c>
      <c r="G40" s="7" t="str">
        <f t="shared" ca="1" si="6"/>
        <v>RiPAPA27061995</v>
      </c>
      <c r="H40" s="1" t="str">
        <f t="shared" ca="1" si="7"/>
        <v>RPASCUAL27@outlook.com</v>
      </c>
      <c r="I40" s="1" t="str">
        <f t="shared" ca="1" si="8"/>
        <v>RPASCUAL27@itam.com.mx</v>
      </c>
      <c r="J40" s="1" t="str">
        <f t="shared" ca="1" si="9"/>
        <v>Telematica</v>
      </c>
      <c r="K40" s="7">
        <f t="shared" ca="1" si="10"/>
        <v>2013</v>
      </c>
      <c r="L40" s="7">
        <f t="shared" ca="1" si="11"/>
        <v>10</v>
      </c>
      <c r="M40" s="7">
        <f t="shared" ca="1" si="12"/>
        <v>9.1</v>
      </c>
      <c r="N40" s="7">
        <f t="shared" ca="1" si="13"/>
        <v>46</v>
      </c>
      <c r="O40" s="7">
        <f t="shared" ca="1" si="14"/>
        <v>32</v>
      </c>
      <c r="P40" s="7">
        <f t="shared" ca="1" si="15"/>
        <v>14</v>
      </c>
      <c r="Q40" s="7" t="str">
        <f t="shared" ca="1" si="16"/>
        <v>SI</v>
      </c>
      <c r="R40" s="7">
        <f t="shared" ca="1" si="17"/>
        <v>0.4</v>
      </c>
      <c r="S40" s="7" t="str">
        <f t="shared" ca="1" si="18"/>
        <v>NO</v>
      </c>
      <c r="T40" s="7" t="str">
        <f t="shared" ca="1" si="19"/>
        <v>Merida</v>
      </c>
      <c r="U40" s="7" t="str">
        <f t="shared" ca="1" si="20"/>
        <v>SI</v>
      </c>
      <c r="V40" s="7">
        <f t="shared" ca="1" si="21"/>
        <v>13</v>
      </c>
      <c r="W40" s="7" t="str">
        <f t="shared" ca="1" si="22"/>
        <v>SI</v>
      </c>
      <c r="X40" s="7" t="str">
        <f t="shared" ca="1" si="23"/>
        <v>ITAM</v>
      </c>
      <c r="Y40" s="7">
        <f t="shared" ca="1" si="24"/>
        <v>1012537614</v>
      </c>
      <c r="Z40" s="7" t="str">
        <f t="shared" ca="1" si="25"/>
        <v>SI</v>
      </c>
      <c r="AA40" s="7" t="str">
        <f t="shared" ca="1" si="26"/>
        <v>Viajes</v>
      </c>
      <c r="AC40" s="5" t="s">
        <v>152</v>
      </c>
      <c r="AD40" s="3" t="s">
        <v>114</v>
      </c>
      <c r="AF40" s="5" t="s">
        <v>153</v>
      </c>
    </row>
    <row r="41" spans="1:32" x14ac:dyDescent="0.45">
      <c r="A41" s="7">
        <f t="shared" ca="1" si="0"/>
        <v>1289</v>
      </c>
      <c r="B41" s="7" t="str">
        <f t="shared" ca="1" si="1"/>
        <v>Charlotte</v>
      </c>
      <c r="C41" s="7" t="str">
        <f t="shared" ca="1" si="2"/>
        <v>CABALLERO</v>
      </c>
      <c r="D41" s="7" t="str">
        <f t="shared" ca="1" si="3"/>
        <v>HIDALGO</v>
      </c>
      <c r="E41" s="13">
        <f t="shared" ca="1" si="4"/>
        <v>34438</v>
      </c>
      <c r="F41" s="7" t="str">
        <f t="shared" ca="1" si="5"/>
        <v>M</v>
      </c>
      <c r="G41" s="7" t="str">
        <f t="shared" ca="1" si="6"/>
        <v>ChCAHI14041994</v>
      </c>
      <c r="H41" s="1" t="str">
        <f t="shared" ca="1" si="7"/>
        <v>CCABALLERO14@yahoo.mx</v>
      </c>
      <c r="I41" s="1" t="str">
        <f t="shared" ca="1" si="8"/>
        <v>CCABALLERO14@itam.com.mx</v>
      </c>
      <c r="J41" s="1" t="str">
        <f t="shared" ca="1" si="9"/>
        <v>Derecho</v>
      </c>
      <c r="K41" s="7">
        <f t="shared" ca="1" si="10"/>
        <v>2012</v>
      </c>
      <c r="L41" s="7">
        <f t="shared" ca="1" si="11"/>
        <v>12</v>
      </c>
      <c r="M41" s="7">
        <f t="shared" ca="1" si="12"/>
        <v>6.6</v>
      </c>
      <c r="N41" s="7">
        <f t="shared" ca="1" si="13"/>
        <v>51</v>
      </c>
      <c r="O41" s="7">
        <f t="shared" ca="1" si="14"/>
        <v>40</v>
      </c>
      <c r="P41" s="7">
        <f t="shared" ca="1" si="15"/>
        <v>11</v>
      </c>
      <c r="Q41" s="7" t="str">
        <f t="shared" ca="1" si="16"/>
        <v>NO</v>
      </c>
      <c r="R41" s="7">
        <f t="shared" ca="1" si="17"/>
        <v>0</v>
      </c>
      <c r="S41" s="7" t="str">
        <f t="shared" ca="1" si="18"/>
        <v>SI</v>
      </c>
      <c r="T41" s="7" t="str">
        <f t="shared" ca="1" si="19"/>
        <v>Merida</v>
      </c>
      <c r="U41" s="7" t="str">
        <f t="shared" ca="1" si="20"/>
        <v>SI</v>
      </c>
      <c r="V41" s="7">
        <f t="shared" ca="1" si="21"/>
        <v>85</v>
      </c>
      <c r="W41" s="7" t="str">
        <f t="shared" ca="1" si="22"/>
        <v>SI</v>
      </c>
      <c r="X41" s="7" t="str">
        <f t="shared" ca="1" si="23"/>
        <v>OTRO</v>
      </c>
      <c r="Y41" s="7">
        <f t="shared" ca="1" si="24"/>
        <v>1012667560</v>
      </c>
      <c r="Z41" s="7" t="str">
        <f t="shared" ca="1" si="25"/>
        <v>SI</v>
      </c>
      <c r="AA41" s="7" t="str">
        <f t="shared" ca="1" si="26"/>
        <v>Cocinar</v>
      </c>
      <c r="AC41" s="5" t="s">
        <v>154</v>
      </c>
      <c r="AD41" s="3" t="s">
        <v>114</v>
      </c>
      <c r="AF41" s="5" t="s">
        <v>155</v>
      </c>
    </row>
    <row r="42" spans="1:32" x14ac:dyDescent="0.45">
      <c r="A42" s="7">
        <f t="shared" ca="1" si="0"/>
        <v>1667</v>
      </c>
      <c r="B42" s="7" t="str">
        <f t="shared" ca="1" si="1"/>
        <v>Victoria</v>
      </c>
      <c r="C42" s="7" t="str">
        <f t="shared" ca="1" si="2"/>
        <v>SANTANA</v>
      </c>
      <c r="D42" s="7" t="str">
        <f t="shared" ca="1" si="3"/>
        <v>AGUILAR</v>
      </c>
      <c r="E42" s="13">
        <f t="shared" ca="1" si="4"/>
        <v>34486</v>
      </c>
      <c r="F42" s="7" t="str">
        <f t="shared" ca="1" si="5"/>
        <v>M</v>
      </c>
      <c r="G42" s="7" t="str">
        <f t="shared" ca="1" si="6"/>
        <v>ViSAAG01061994</v>
      </c>
      <c r="H42" s="1" t="str">
        <f t="shared" ca="1" si="7"/>
        <v>VSANTANA1@live.mx</v>
      </c>
      <c r="I42" s="1" t="str">
        <f t="shared" ca="1" si="8"/>
        <v>VSANTANA1@itam.com.mx</v>
      </c>
      <c r="J42" s="1" t="str">
        <f t="shared" ca="1" si="9"/>
        <v>Matematicas y Computacion</v>
      </c>
      <c r="K42" s="7">
        <f t="shared" ca="1" si="10"/>
        <v>2012</v>
      </c>
      <c r="L42" s="7">
        <f t="shared" ca="1" si="11"/>
        <v>12</v>
      </c>
      <c r="M42" s="7">
        <f t="shared" ca="1" si="12"/>
        <v>6.7</v>
      </c>
      <c r="N42" s="7">
        <f t="shared" ca="1" si="13"/>
        <v>48</v>
      </c>
      <c r="O42" s="7">
        <f t="shared" ca="1" si="14"/>
        <v>30</v>
      </c>
      <c r="P42" s="7">
        <f t="shared" ca="1" si="15"/>
        <v>18</v>
      </c>
      <c r="Q42" s="7" t="str">
        <f t="shared" ca="1" si="16"/>
        <v>NO</v>
      </c>
      <c r="R42" s="7">
        <f t="shared" ca="1" si="17"/>
        <v>0</v>
      </c>
      <c r="S42" s="7" t="str">
        <f t="shared" ca="1" si="18"/>
        <v>NO</v>
      </c>
      <c r="T42" s="7" t="str">
        <f t="shared" ca="1" si="19"/>
        <v>Toluca</v>
      </c>
      <c r="U42" s="7" t="str">
        <f t="shared" ca="1" si="20"/>
        <v>SI</v>
      </c>
      <c r="V42" s="7">
        <f t="shared" ca="1" si="21"/>
        <v>110</v>
      </c>
      <c r="W42" s="7" t="str">
        <f t="shared" ca="1" si="22"/>
        <v>NO</v>
      </c>
      <c r="X42" s="7" t="str">
        <f t="shared" ca="1" si="23"/>
        <v>ITAM</v>
      </c>
      <c r="Y42" s="7">
        <f t="shared" ca="1" si="24"/>
        <v>1012163368</v>
      </c>
      <c r="Z42" s="7" t="str">
        <f t="shared" ca="1" si="25"/>
        <v>SI</v>
      </c>
      <c r="AA42" s="7" t="str">
        <f t="shared" ca="1" si="26"/>
        <v>Cocinar</v>
      </c>
      <c r="AC42" s="5" t="s">
        <v>156</v>
      </c>
      <c r="AD42" s="3" t="s">
        <v>114</v>
      </c>
      <c r="AF42" s="5" t="s">
        <v>157</v>
      </c>
    </row>
    <row r="43" spans="1:32" x14ac:dyDescent="0.45">
      <c r="A43" s="7">
        <f t="shared" ca="1" si="0"/>
        <v>1234</v>
      </c>
      <c r="B43" s="7" t="str">
        <f t="shared" ca="1" si="1"/>
        <v>Amanda</v>
      </c>
      <c r="C43" s="7" t="str">
        <f t="shared" ca="1" si="2"/>
        <v>SAEZ</v>
      </c>
      <c r="D43" s="7" t="str">
        <f t="shared" ca="1" si="3"/>
        <v>PARRA</v>
      </c>
      <c r="E43" s="13">
        <f t="shared" ca="1" si="4"/>
        <v>34868</v>
      </c>
      <c r="F43" s="7" t="str">
        <f t="shared" ca="1" si="5"/>
        <v>M</v>
      </c>
      <c r="G43" s="7" t="str">
        <f t="shared" ca="1" si="6"/>
        <v>AmSAPA18061995</v>
      </c>
      <c r="H43" s="1" t="str">
        <f t="shared" ca="1" si="7"/>
        <v>ASAEZ18@yahoo.com</v>
      </c>
      <c r="I43" s="1" t="str">
        <f t="shared" ca="1" si="8"/>
        <v>ASAEZ18@itam.com.mx</v>
      </c>
      <c r="J43" s="1" t="str">
        <f t="shared" ca="1" si="9"/>
        <v>Economia</v>
      </c>
      <c r="K43" s="7">
        <f t="shared" ca="1" si="10"/>
        <v>2011</v>
      </c>
      <c r="L43" s="7">
        <f t="shared" ca="1" si="11"/>
        <v>14</v>
      </c>
      <c r="M43" s="7">
        <f t="shared" ca="1" si="12"/>
        <v>6.3</v>
      </c>
      <c r="N43" s="7">
        <f t="shared" ca="1" si="13"/>
        <v>48</v>
      </c>
      <c r="O43" s="7">
        <f t="shared" ca="1" si="14"/>
        <v>37</v>
      </c>
      <c r="P43" s="7">
        <f t="shared" ca="1" si="15"/>
        <v>11</v>
      </c>
      <c r="Q43" s="7" t="str">
        <f t="shared" ca="1" si="16"/>
        <v>NO</v>
      </c>
      <c r="R43" s="7">
        <f t="shared" ca="1" si="17"/>
        <v>0</v>
      </c>
      <c r="S43" s="7" t="str">
        <f t="shared" ca="1" si="18"/>
        <v>NO</v>
      </c>
      <c r="T43" s="7" t="str">
        <f t="shared" ca="1" si="19"/>
        <v>Toluca</v>
      </c>
      <c r="U43" s="7" t="str">
        <f t="shared" ca="1" si="20"/>
        <v>SI</v>
      </c>
      <c r="V43" s="7">
        <f t="shared" ca="1" si="21"/>
        <v>114</v>
      </c>
      <c r="W43" s="7" t="str">
        <f t="shared" ca="1" si="22"/>
        <v>SI</v>
      </c>
      <c r="X43" s="7" t="str">
        <f t="shared" ca="1" si="23"/>
        <v>ITAM</v>
      </c>
      <c r="Y43" s="7">
        <f t="shared" ca="1" si="24"/>
        <v>1012926564</v>
      </c>
      <c r="Z43" s="7" t="str">
        <f t="shared" ca="1" si="25"/>
        <v>SI</v>
      </c>
      <c r="AA43" s="7" t="str">
        <f t="shared" ca="1" si="26"/>
        <v>Golf</v>
      </c>
      <c r="AC43" s="5" t="s">
        <v>158</v>
      </c>
      <c r="AD43" s="3" t="s">
        <v>114</v>
      </c>
      <c r="AF43" s="5" t="s">
        <v>159</v>
      </c>
    </row>
    <row r="44" spans="1:32" x14ac:dyDescent="0.45">
      <c r="A44" s="7">
        <f t="shared" ca="1" si="0"/>
        <v>1525</v>
      </c>
      <c r="B44" s="7" t="str">
        <f t="shared" ca="1" si="1"/>
        <v>Christine</v>
      </c>
      <c r="C44" s="7" t="str">
        <f t="shared" ca="1" si="2"/>
        <v>CABRERA</v>
      </c>
      <c r="D44" s="7" t="str">
        <f t="shared" ca="1" si="3"/>
        <v>ESTEBAN</v>
      </c>
      <c r="E44" s="13">
        <f t="shared" ca="1" si="4"/>
        <v>34993</v>
      </c>
      <c r="F44" s="7" t="str">
        <f t="shared" ca="1" si="5"/>
        <v>M</v>
      </c>
      <c r="G44" s="7" t="str">
        <f t="shared" ca="1" si="6"/>
        <v>ChCAES21101995</v>
      </c>
      <c r="H44" s="1" t="str">
        <f t="shared" ca="1" si="7"/>
        <v>CCABRERA21@</v>
      </c>
      <c r="I44" s="1" t="str">
        <f t="shared" ca="1" si="8"/>
        <v>CCABRERA21@itam.com.mx</v>
      </c>
      <c r="J44" s="1" t="str">
        <f t="shared" ca="1" si="9"/>
        <v>Telematica</v>
      </c>
      <c r="K44" s="7">
        <f t="shared" ca="1" si="10"/>
        <v>2011</v>
      </c>
      <c r="L44" s="7">
        <f t="shared" ca="1" si="11"/>
        <v>14</v>
      </c>
      <c r="M44" s="7">
        <f t="shared" ca="1" si="12"/>
        <v>9.3000000000000007</v>
      </c>
      <c r="N44" s="7">
        <f t="shared" ca="1" si="13"/>
        <v>48</v>
      </c>
      <c r="O44" s="7">
        <f t="shared" ca="1" si="14"/>
        <v>43</v>
      </c>
      <c r="P44" s="7">
        <f t="shared" ca="1" si="15"/>
        <v>5</v>
      </c>
      <c r="Q44" s="7" t="str">
        <f t="shared" ca="1" si="16"/>
        <v>SI</v>
      </c>
      <c r="R44" s="7">
        <f t="shared" ca="1" si="17"/>
        <v>0.3</v>
      </c>
      <c r="S44" s="7" t="str">
        <f t="shared" ca="1" si="18"/>
        <v>NO</v>
      </c>
      <c r="T44" s="7" t="str">
        <f t="shared" ca="1" si="19"/>
        <v>Merida</v>
      </c>
      <c r="U44" s="7" t="str">
        <f t="shared" ca="1" si="20"/>
        <v>SI</v>
      </c>
      <c r="V44" s="7">
        <f t="shared" ca="1" si="21"/>
        <v>55</v>
      </c>
      <c r="W44" s="7" t="str">
        <f t="shared" ca="1" si="22"/>
        <v>NO</v>
      </c>
      <c r="X44" s="7" t="str">
        <f t="shared" ca="1" si="23"/>
        <v>OTRO</v>
      </c>
      <c r="Y44" s="7">
        <f t="shared" ca="1" si="24"/>
        <v>1012534093</v>
      </c>
      <c r="Z44" s="7" t="str">
        <f t="shared" ca="1" si="25"/>
        <v>SI</v>
      </c>
      <c r="AA44" s="7" t="str">
        <f t="shared" ca="1" si="26"/>
        <v>Leer</v>
      </c>
      <c r="AC44" s="5" t="s">
        <v>160</v>
      </c>
      <c r="AD44" s="3" t="s">
        <v>114</v>
      </c>
      <c r="AF44" s="5" t="s">
        <v>161</v>
      </c>
    </row>
    <row r="45" spans="1:32" x14ac:dyDescent="0.45">
      <c r="A45" s="7">
        <f t="shared" ca="1" si="0"/>
        <v>1172</v>
      </c>
      <c r="B45" s="7" t="str">
        <f t="shared" ca="1" si="1"/>
        <v>Rose</v>
      </c>
      <c r="C45" s="7" t="str">
        <f t="shared" ca="1" si="2"/>
        <v>CABRERA</v>
      </c>
      <c r="D45" s="7" t="str">
        <f t="shared" ca="1" si="3"/>
        <v>SOLER</v>
      </c>
      <c r="E45" s="13">
        <f t="shared" ca="1" si="4"/>
        <v>34654</v>
      </c>
      <c r="F45" s="7" t="str">
        <f t="shared" ca="1" si="5"/>
        <v>M</v>
      </c>
      <c r="G45" s="7" t="str">
        <f t="shared" ca="1" si="6"/>
        <v>RoCASO16111994</v>
      </c>
      <c r="H45" s="1" t="str">
        <f t="shared" ca="1" si="7"/>
        <v>RCABRERA16@live.mx</v>
      </c>
      <c r="I45" s="1" t="str">
        <f t="shared" ca="1" si="8"/>
        <v>RCABRERA16@itam.com.mx</v>
      </c>
      <c r="J45" s="1" t="str">
        <f t="shared" ca="1" si="9"/>
        <v>Administracion</v>
      </c>
      <c r="K45" s="7">
        <f t="shared" ca="1" si="10"/>
        <v>2011</v>
      </c>
      <c r="L45" s="7">
        <f t="shared" ca="1" si="11"/>
        <v>14</v>
      </c>
      <c r="M45" s="7">
        <f t="shared" ca="1" si="12"/>
        <v>9</v>
      </c>
      <c r="N45" s="7">
        <f t="shared" ca="1" si="13"/>
        <v>48</v>
      </c>
      <c r="O45" s="7">
        <f t="shared" ca="1" si="14"/>
        <v>47</v>
      </c>
      <c r="P45" s="7">
        <f t="shared" ca="1" si="15"/>
        <v>1</v>
      </c>
      <c r="Q45" s="7" t="str">
        <f t="shared" ca="1" si="16"/>
        <v>NO</v>
      </c>
      <c r="R45" s="7">
        <f t="shared" ca="1" si="17"/>
        <v>0</v>
      </c>
      <c r="S45" s="7" t="str">
        <f t="shared" ca="1" si="18"/>
        <v>NO</v>
      </c>
      <c r="T45" s="7" t="str">
        <f t="shared" ca="1" si="19"/>
        <v>Cancun</v>
      </c>
      <c r="U45" s="7" t="str">
        <f t="shared" ca="1" si="20"/>
        <v>SI</v>
      </c>
      <c r="V45" s="7">
        <f t="shared" ca="1" si="21"/>
        <v>146</v>
      </c>
      <c r="W45" s="7" t="str">
        <f t="shared" ca="1" si="22"/>
        <v>SI</v>
      </c>
      <c r="X45" s="7" t="str">
        <f t="shared" ca="1" si="23"/>
        <v>OTRO</v>
      </c>
      <c r="Y45" s="7">
        <f t="shared" ca="1" si="24"/>
        <v>1012082595</v>
      </c>
      <c r="Z45" s="7" t="str">
        <f t="shared" ca="1" si="25"/>
        <v>SI</v>
      </c>
      <c r="AA45" s="7" t="str">
        <f t="shared" ca="1" si="26"/>
        <v>Nadar</v>
      </c>
      <c r="AC45" s="5" t="s">
        <v>162</v>
      </c>
      <c r="AD45" s="5" t="s">
        <v>114</v>
      </c>
      <c r="AF45" s="5" t="s">
        <v>163</v>
      </c>
    </row>
    <row r="46" spans="1:32" x14ac:dyDescent="0.45">
      <c r="A46" s="7">
        <f t="shared" ca="1" si="0"/>
        <v>1392</v>
      </c>
      <c r="B46" s="7" t="str">
        <f t="shared" ca="1" si="1"/>
        <v>Christine</v>
      </c>
      <c r="C46" s="7" t="str">
        <f t="shared" ca="1" si="2"/>
        <v>MORA</v>
      </c>
      <c r="D46" s="7" t="str">
        <f t="shared" ca="1" si="3"/>
        <v>ESTEBAN</v>
      </c>
      <c r="E46" s="13">
        <f t="shared" ca="1" si="4"/>
        <v>34175</v>
      </c>
      <c r="F46" s="7" t="str">
        <f t="shared" ca="1" si="5"/>
        <v>M</v>
      </c>
      <c r="G46" s="7" t="str">
        <f t="shared" ca="1" si="6"/>
        <v>ChMOES25071993</v>
      </c>
      <c r="H46" s="1" t="str">
        <f t="shared" ca="1" si="7"/>
        <v>CMORA25@yahoo.com</v>
      </c>
      <c r="I46" s="1" t="str">
        <f t="shared" ca="1" si="8"/>
        <v>CMORA25@itam.com.mx</v>
      </c>
      <c r="J46" s="1" t="str">
        <f t="shared" ca="1" si="9"/>
        <v>Actuaria y Matematicas Aplicadas</v>
      </c>
      <c r="K46" s="7">
        <f t="shared" ca="1" si="10"/>
        <v>2011</v>
      </c>
      <c r="L46" s="7">
        <f t="shared" ca="1" si="11"/>
        <v>14</v>
      </c>
      <c r="M46" s="7">
        <f t="shared" ca="1" si="12"/>
        <v>8.9</v>
      </c>
      <c r="N46" s="7">
        <f t="shared" ca="1" si="13"/>
        <v>48</v>
      </c>
      <c r="O46" s="7">
        <f t="shared" ca="1" si="14"/>
        <v>29</v>
      </c>
      <c r="P46" s="7">
        <f t="shared" ca="1" si="15"/>
        <v>19</v>
      </c>
      <c r="Q46" s="7" t="str">
        <f t="shared" ca="1" si="16"/>
        <v>NO</v>
      </c>
      <c r="R46" s="7">
        <f t="shared" ca="1" si="17"/>
        <v>0</v>
      </c>
      <c r="S46" s="7" t="str">
        <f t="shared" ca="1" si="18"/>
        <v>NO</v>
      </c>
      <c r="T46" s="7" t="str">
        <f t="shared" ca="1" si="19"/>
        <v>CDMX</v>
      </c>
      <c r="U46" s="7" t="str">
        <f t="shared" ca="1" si="20"/>
        <v>NO</v>
      </c>
      <c r="V46" s="7">
        <f t="shared" ca="1" si="21"/>
        <v>161</v>
      </c>
      <c r="W46" s="7" t="str">
        <f t="shared" ca="1" si="22"/>
        <v>NO</v>
      </c>
      <c r="X46" s="7" t="str">
        <f t="shared" ca="1" si="23"/>
        <v>OTRO</v>
      </c>
      <c r="Y46" s="7">
        <f t="shared" ca="1" si="24"/>
        <v>1012981489</v>
      </c>
      <c r="Z46" s="7" t="str">
        <f t="shared" ca="1" si="25"/>
        <v>SI</v>
      </c>
      <c r="AA46" s="7" t="str">
        <f t="shared" ca="1" si="26"/>
        <v>Golf</v>
      </c>
    </row>
    <row r="47" spans="1:32" x14ac:dyDescent="0.45">
      <c r="A47" s="7">
        <f t="shared" ca="1" si="0"/>
        <v>1735</v>
      </c>
      <c r="B47" s="7" t="str">
        <f t="shared" ca="1" si="1"/>
        <v>Amanda</v>
      </c>
      <c r="C47" s="7" t="str">
        <f t="shared" ca="1" si="2"/>
        <v>SANTANA</v>
      </c>
      <c r="D47" s="7" t="str">
        <f t="shared" ca="1" si="3"/>
        <v>GALLARDO</v>
      </c>
      <c r="E47" s="13">
        <f t="shared" ca="1" si="4"/>
        <v>34726</v>
      </c>
      <c r="F47" s="7" t="str">
        <f t="shared" ca="1" si="5"/>
        <v>M</v>
      </c>
      <c r="G47" s="7" t="str">
        <f t="shared" ca="1" si="6"/>
        <v>AmSAGA27011995</v>
      </c>
      <c r="H47" s="1" t="str">
        <f t="shared" ca="1" si="7"/>
        <v>ASANTANA27@outlook.com</v>
      </c>
      <c r="I47" s="1" t="str">
        <f t="shared" ca="1" si="8"/>
        <v>ASANTANA27@itam.com.mx</v>
      </c>
      <c r="J47" s="1" t="str">
        <f t="shared" ca="1" si="9"/>
        <v>Contabilidad</v>
      </c>
      <c r="K47" s="7">
        <f t="shared" ca="1" si="10"/>
        <v>2013</v>
      </c>
      <c r="L47" s="7">
        <f t="shared" ca="1" si="11"/>
        <v>10</v>
      </c>
      <c r="M47" s="7">
        <f t="shared" ca="1" si="12"/>
        <v>6.4</v>
      </c>
      <c r="N47" s="7">
        <f t="shared" ca="1" si="13"/>
        <v>35</v>
      </c>
      <c r="O47" s="7">
        <f t="shared" ca="1" si="14"/>
        <v>33</v>
      </c>
      <c r="P47" s="7">
        <f t="shared" ca="1" si="15"/>
        <v>2</v>
      </c>
      <c r="Q47" s="7" t="str">
        <f t="shared" ca="1" si="16"/>
        <v>NO</v>
      </c>
      <c r="R47" s="7">
        <f t="shared" ca="1" si="17"/>
        <v>0</v>
      </c>
      <c r="S47" s="7" t="str">
        <f t="shared" ca="1" si="18"/>
        <v>SI</v>
      </c>
      <c r="T47" s="7" t="str">
        <f t="shared" ca="1" si="19"/>
        <v>Toluca</v>
      </c>
      <c r="U47" s="7" t="str">
        <f t="shared" ca="1" si="20"/>
        <v>SI</v>
      </c>
      <c r="V47" s="7">
        <f t="shared" ca="1" si="21"/>
        <v>108</v>
      </c>
      <c r="W47" s="7" t="str">
        <f t="shared" ca="1" si="22"/>
        <v>NO</v>
      </c>
      <c r="X47" s="7" t="str">
        <f t="shared" ca="1" si="23"/>
        <v>OTRO</v>
      </c>
      <c r="Y47" s="7">
        <f t="shared" ca="1" si="24"/>
        <v>1012230168</v>
      </c>
      <c r="Z47" s="7" t="str">
        <f t="shared" ca="1" si="25"/>
        <v>NO</v>
      </c>
      <c r="AA47" s="7" t="str">
        <f t="shared" ca="1" si="26"/>
        <v>Comer</v>
      </c>
    </row>
    <row r="48" spans="1:32" x14ac:dyDescent="0.45">
      <c r="A48" s="7">
        <f t="shared" ca="1" si="0"/>
        <v>1103</v>
      </c>
      <c r="B48" s="7" t="str">
        <f t="shared" ca="1" si="1"/>
        <v>Edward</v>
      </c>
      <c r="C48" s="7" t="str">
        <f t="shared" ca="1" si="2"/>
        <v>ESTEBAN</v>
      </c>
      <c r="D48" s="7" t="str">
        <f t="shared" ca="1" si="3"/>
        <v>GALLARDO</v>
      </c>
      <c r="E48" s="13">
        <f t="shared" ca="1" si="4"/>
        <v>34776</v>
      </c>
      <c r="F48" s="7" t="str">
        <f t="shared" ca="1" si="5"/>
        <v>H</v>
      </c>
      <c r="G48" s="7" t="str">
        <f t="shared" ca="1" si="6"/>
        <v>EdESGA18031995</v>
      </c>
      <c r="H48" s="1" t="str">
        <f t="shared" ca="1" si="7"/>
        <v>EESTEBAN18@outlook.com</v>
      </c>
      <c r="I48" s="1" t="str">
        <f t="shared" ca="1" si="8"/>
        <v>EESTEBAN18@itam.com.mx</v>
      </c>
      <c r="J48" s="1" t="str">
        <f t="shared" ca="1" si="9"/>
        <v>Telematica</v>
      </c>
      <c r="K48" s="7">
        <f t="shared" ca="1" si="10"/>
        <v>2012</v>
      </c>
      <c r="L48" s="7">
        <f t="shared" ca="1" si="11"/>
        <v>12</v>
      </c>
      <c r="M48" s="7">
        <f t="shared" ca="1" si="12"/>
        <v>7.9</v>
      </c>
      <c r="N48" s="7">
        <f t="shared" ca="1" si="13"/>
        <v>48</v>
      </c>
      <c r="O48" s="7">
        <f t="shared" ca="1" si="14"/>
        <v>38</v>
      </c>
      <c r="P48" s="7">
        <f t="shared" ca="1" si="15"/>
        <v>10</v>
      </c>
      <c r="Q48" s="7" t="str">
        <f t="shared" ca="1" si="16"/>
        <v>SI</v>
      </c>
      <c r="R48" s="7">
        <f t="shared" ca="1" si="17"/>
        <v>0.9</v>
      </c>
      <c r="S48" s="7" t="str">
        <f t="shared" ca="1" si="18"/>
        <v>SI</v>
      </c>
      <c r="T48" s="7" t="str">
        <f t="shared" ca="1" si="19"/>
        <v>Leon</v>
      </c>
      <c r="U48" s="7" t="str">
        <f t="shared" ca="1" si="20"/>
        <v>SI</v>
      </c>
      <c r="V48" s="7">
        <f t="shared" ca="1" si="21"/>
        <v>19</v>
      </c>
      <c r="W48" s="7" t="str">
        <f t="shared" ca="1" si="22"/>
        <v>NO</v>
      </c>
      <c r="X48" s="7" t="str">
        <f t="shared" ca="1" si="23"/>
        <v>OTRO</v>
      </c>
      <c r="Y48" s="7">
        <f t="shared" ca="1" si="24"/>
        <v>1012188749</v>
      </c>
      <c r="Z48" s="7" t="str">
        <f t="shared" ca="1" si="25"/>
        <v>NO</v>
      </c>
      <c r="AA48" s="7" t="str">
        <f t="shared" ca="1" si="26"/>
        <v>Leer</v>
      </c>
    </row>
    <row r="49" spans="1:27" x14ac:dyDescent="0.45">
      <c r="A49" s="7">
        <f t="shared" ca="1" si="0"/>
        <v>1721</v>
      </c>
      <c r="B49" s="7" t="str">
        <f t="shared" ca="1" si="1"/>
        <v>Bernard</v>
      </c>
      <c r="C49" s="7" t="str">
        <f t="shared" ca="1" si="2"/>
        <v>PARRA</v>
      </c>
      <c r="D49" s="7" t="str">
        <f t="shared" ca="1" si="3"/>
        <v>AGUILAR</v>
      </c>
      <c r="E49" s="13">
        <f t="shared" ca="1" si="4"/>
        <v>34134</v>
      </c>
      <c r="F49" s="7" t="str">
        <f t="shared" ca="1" si="5"/>
        <v>H</v>
      </c>
      <c r="G49" s="7" t="str">
        <f t="shared" ca="1" si="6"/>
        <v>BePAAG14061993</v>
      </c>
      <c r="H49" s="1" t="str">
        <f t="shared" ca="1" si="7"/>
        <v>BPARRA14@yahoo.com</v>
      </c>
      <c r="I49" s="1" t="str">
        <f t="shared" ca="1" si="8"/>
        <v>BPARRA14@itam.com.mx</v>
      </c>
      <c r="J49" s="1" t="str">
        <f t="shared" ca="1" si="9"/>
        <v>Actuaria y Matematicas Aplicadas</v>
      </c>
      <c r="K49" s="7">
        <f t="shared" ca="1" si="10"/>
        <v>2011</v>
      </c>
      <c r="L49" s="7">
        <f t="shared" ca="1" si="11"/>
        <v>14</v>
      </c>
      <c r="M49" s="7">
        <f t="shared" ca="1" si="12"/>
        <v>9.4</v>
      </c>
      <c r="N49" s="7">
        <f t="shared" ca="1" si="13"/>
        <v>48</v>
      </c>
      <c r="O49" s="7">
        <f t="shared" ca="1" si="14"/>
        <v>35</v>
      </c>
      <c r="P49" s="7">
        <f t="shared" ca="1" si="15"/>
        <v>13</v>
      </c>
      <c r="Q49" s="7" t="str">
        <f t="shared" ca="1" si="16"/>
        <v>SI</v>
      </c>
      <c r="R49" s="7">
        <f t="shared" ca="1" si="17"/>
        <v>0.5</v>
      </c>
      <c r="S49" s="7" t="str">
        <f t="shared" ca="1" si="18"/>
        <v>SI</v>
      </c>
      <c r="T49" s="7" t="str">
        <f t="shared" ca="1" si="19"/>
        <v>CDMX</v>
      </c>
      <c r="U49" s="7" t="str">
        <f t="shared" ca="1" si="20"/>
        <v>NO</v>
      </c>
      <c r="V49" s="7">
        <f t="shared" ca="1" si="21"/>
        <v>31</v>
      </c>
      <c r="W49" s="7" t="str">
        <f t="shared" ca="1" si="22"/>
        <v>SI</v>
      </c>
      <c r="X49" s="7" t="str">
        <f t="shared" ca="1" si="23"/>
        <v>ITAM</v>
      </c>
      <c r="Y49" s="7">
        <f t="shared" ca="1" si="24"/>
        <v>1012580233</v>
      </c>
      <c r="Z49" s="7" t="str">
        <f t="shared" ca="1" si="25"/>
        <v>SI</v>
      </c>
      <c r="AA49" s="7" t="str">
        <f t="shared" ca="1" si="26"/>
        <v>Compras</v>
      </c>
    </row>
    <row r="50" spans="1:27" x14ac:dyDescent="0.45">
      <c r="A50" s="7">
        <f t="shared" ca="1" si="0"/>
        <v>1534</v>
      </c>
      <c r="B50" s="7" t="str">
        <f t="shared" ca="1" si="1"/>
        <v>Christopher</v>
      </c>
      <c r="C50" s="7" t="str">
        <f t="shared" ca="1" si="2"/>
        <v>CARRASCO</v>
      </c>
      <c r="D50" s="7" t="str">
        <f t="shared" ca="1" si="3"/>
        <v>SOTO</v>
      </c>
      <c r="E50" s="13">
        <f t="shared" ca="1" si="4"/>
        <v>34105</v>
      </c>
      <c r="F50" s="7" t="str">
        <f t="shared" ca="1" si="5"/>
        <v>H</v>
      </c>
      <c r="G50" s="7" t="str">
        <f t="shared" ca="1" si="6"/>
        <v>ChCASO16051993</v>
      </c>
      <c r="H50" s="1" t="str">
        <f t="shared" ca="1" si="7"/>
        <v>CCARRASCO16@</v>
      </c>
      <c r="I50" s="1" t="str">
        <f t="shared" ca="1" si="8"/>
        <v>CCARRASCO16@itam.com.mx</v>
      </c>
      <c r="J50" s="1" t="str">
        <f t="shared" ca="1" si="9"/>
        <v>Contabilidad</v>
      </c>
      <c r="K50" s="7">
        <f t="shared" ca="1" si="10"/>
        <v>2012</v>
      </c>
      <c r="L50" s="7">
        <f t="shared" ca="1" si="11"/>
        <v>12</v>
      </c>
      <c r="M50" s="7">
        <f t="shared" ca="1" si="12"/>
        <v>8.6999999999999993</v>
      </c>
      <c r="N50" s="7">
        <f t="shared" ca="1" si="13"/>
        <v>46</v>
      </c>
      <c r="O50" s="7">
        <f t="shared" ca="1" si="14"/>
        <v>44</v>
      </c>
      <c r="P50" s="7">
        <f t="shared" ca="1" si="15"/>
        <v>2</v>
      </c>
      <c r="Q50" s="7" t="str">
        <f t="shared" ca="1" si="16"/>
        <v>SI</v>
      </c>
      <c r="R50" s="7">
        <f t="shared" ca="1" si="17"/>
        <v>0.5</v>
      </c>
      <c r="S50" s="7" t="str">
        <f t="shared" ca="1" si="18"/>
        <v>NO</v>
      </c>
      <c r="T50" s="7" t="str">
        <f t="shared" ca="1" si="19"/>
        <v>CDMX</v>
      </c>
      <c r="U50" s="7" t="str">
        <f t="shared" ca="1" si="20"/>
        <v>NO</v>
      </c>
      <c r="V50" s="7">
        <f t="shared" ca="1" si="21"/>
        <v>102</v>
      </c>
      <c r="W50" s="7" t="str">
        <f t="shared" ca="1" si="22"/>
        <v>SI</v>
      </c>
      <c r="X50" s="7" t="str">
        <f t="shared" ca="1" si="23"/>
        <v>OTRO</v>
      </c>
      <c r="Y50" s="7">
        <f t="shared" ca="1" si="24"/>
        <v>1012756473</v>
      </c>
      <c r="Z50" s="7" t="str">
        <f t="shared" ca="1" si="25"/>
        <v>NO</v>
      </c>
      <c r="AA50" s="7" t="str">
        <f t="shared" ca="1" si="26"/>
        <v>Viajes</v>
      </c>
    </row>
    <row r="51" spans="1:27" x14ac:dyDescent="0.45">
      <c r="A51" s="7">
        <f t="shared" ca="1" si="0"/>
        <v>1111</v>
      </c>
      <c r="B51" s="7" t="str">
        <f t="shared" ca="1" si="1"/>
        <v>Susan</v>
      </c>
      <c r="C51" s="7" t="str">
        <f t="shared" ca="1" si="2"/>
        <v>NIETO</v>
      </c>
      <c r="D51" s="7" t="str">
        <f t="shared" ca="1" si="3"/>
        <v>MOYA</v>
      </c>
      <c r="E51" s="13">
        <f t="shared" ca="1" si="4"/>
        <v>34222</v>
      </c>
      <c r="F51" s="7" t="str">
        <f t="shared" ca="1" si="5"/>
        <v>M</v>
      </c>
      <c r="G51" s="7" t="str">
        <f t="shared" ca="1" si="6"/>
        <v>SuNIMO10091993</v>
      </c>
      <c r="H51" s="1" t="str">
        <f t="shared" ca="1" si="7"/>
        <v>SNIETO10@</v>
      </c>
      <c r="I51" s="1" t="str">
        <f t="shared" ca="1" si="8"/>
        <v>SNIETO10@itam.com.mx</v>
      </c>
      <c r="J51" s="1" t="str">
        <f t="shared" ca="1" si="9"/>
        <v>Derecho</v>
      </c>
      <c r="K51" s="7">
        <f t="shared" ca="1" si="10"/>
        <v>2013</v>
      </c>
      <c r="L51" s="7">
        <f t="shared" ca="1" si="11"/>
        <v>10</v>
      </c>
      <c r="M51" s="7">
        <f t="shared" ca="1" si="12"/>
        <v>8.4</v>
      </c>
      <c r="N51" s="7">
        <f t="shared" ca="1" si="13"/>
        <v>41</v>
      </c>
      <c r="O51" s="7">
        <f t="shared" ca="1" si="14"/>
        <v>39</v>
      </c>
      <c r="P51" s="7">
        <f t="shared" ca="1" si="15"/>
        <v>2</v>
      </c>
      <c r="Q51" s="7" t="str">
        <f t="shared" ca="1" si="16"/>
        <v>NO</v>
      </c>
      <c r="R51" s="7">
        <f t="shared" ca="1" si="17"/>
        <v>0</v>
      </c>
      <c r="S51" s="7" t="str">
        <f t="shared" ca="1" si="18"/>
        <v>NO</v>
      </c>
      <c r="T51" s="7" t="str">
        <f t="shared" ca="1" si="19"/>
        <v>Pachuca</v>
      </c>
      <c r="U51" s="7" t="str">
        <f t="shared" ca="1" si="20"/>
        <v>SI</v>
      </c>
      <c r="V51" s="7">
        <f t="shared" ca="1" si="21"/>
        <v>132</v>
      </c>
      <c r="W51" s="7" t="str">
        <f t="shared" ca="1" si="22"/>
        <v>SI</v>
      </c>
      <c r="X51" s="7" t="str">
        <f t="shared" ca="1" si="23"/>
        <v>OTRO</v>
      </c>
      <c r="Y51" s="7">
        <f t="shared" ca="1" si="24"/>
        <v>1012344592</v>
      </c>
      <c r="Z51" s="7" t="str">
        <f t="shared" ca="1" si="25"/>
        <v>SI</v>
      </c>
      <c r="AA51" s="7" t="str">
        <f t="shared" ca="1" si="26"/>
        <v>Fiesta</v>
      </c>
    </row>
    <row r="52" spans="1:27" x14ac:dyDescent="0.45">
      <c r="A52" s="7">
        <f t="shared" ca="1" si="0"/>
        <v>1452</v>
      </c>
      <c r="B52" s="7" t="str">
        <f t="shared" ca="1" si="1"/>
        <v>Charlotte</v>
      </c>
      <c r="C52" s="7" t="str">
        <f t="shared" ca="1" si="2"/>
        <v>AGUILAR</v>
      </c>
      <c r="D52" s="7" t="str">
        <f t="shared" ca="1" si="3"/>
        <v>BRAVO</v>
      </c>
      <c r="E52" s="13">
        <f t="shared" ca="1" si="4"/>
        <v>34438</v>
      </c>
      <c r="F52" s="7" t="str">
        <f t="shared" ca="1" si="5"/>
        <v>M</v>
      </c>
      <c r="G52" s="7" t="str">
        <f t="shared" ca="1" si="6"/>
        <v>ChAGBR14041994</v>
      </c>
      <c r="H52" s="1" t="str">
        <f t="shared" ca="1" si="7"/>
        <v>CAGUILAR14@</v>
      </c>
      <c r="I52" s="1" t="str">
        <f t="shared" ca="1" si="8"/>
        <v>CAGUILAR14@itam.com.mx</v>
      </c>
      <c r="J52" s="1" t="str">
        <f t="shared" ca="1" si="9"/>
        <v>Contabilidad</v>
      </c>
      <c r="K52" s="7">
        <f t="shared" ca="1" si="10"/>
        <v>2013</v>
      </c>
      <c r="L52" s="7">
        <f t="shared" ca="1" si="11"/>
        <v>10</v>
      </c>
      <c r="M52" s="7">
        <f t="shared" ca="1" si="12"/>
        <v>6.5</v>
      </c>
      <c r="N52" s="7">
        <f t="shared" ca="1" si="13"/>
        <v>42</v>
      </c>
      <c r="O52" s="7">
        <f t="shared" ca="1" si="14"/>
        <v>37</v>
      </c>
      <c r="P52" s="7">
        <f t="shared" ca="1" si="15"/>
        <v>5</v>
      </c>
      <c r="Q52" s="7" t="str">
        <f t="shared" ca="1" si="16"/>
        <v>NO</v>
      </c>
      <c r="R52" s="7">
        <f t="shared" ca="1" si="17"/>
        <v>0</v>
      </c>
      <c r="S52" s="7" t="str">
        <f t="shared" ca="1" si="18"/>
        <v>NO</v>
      </c>
      <c r="T52" s="7" t="str">
        <f t="shared" ca="1" si="19"/>
        <v>Leon</v>
      </c>
      <c r="U52" s="7" t="str">
        <f t="shared" ca="1" si="20"/>
        <v>SI</v>
      </c>
      <c r="V52" s="7">
        <f t="shared" ca="1" si="21"/>
        <v>52</v>
      </c>
      <c r="W52" s="7" t="str">
        <f t="shared" ca="1" si="22"/>
        <v>NO</v>
      </c>
      <c r="X52" s="7" t="str">
        <f t="shared" ca="1" si="23"/>
        <v>ITAM</v>
      </c>
      <c r="Y52" s="7">
        <f t="shared" ca="1" si="24"/>
        <v>1012551807</v>
      </c>
      <c r="Z52" s="7" t="str">
        <f t="shared" ca="1" si="25"/>
        <v>NO</v>
      </c>
      <c r="AA52" s="7" t="str">
        <f t="shared" ca="1" si="26"/>
        <v>Cocinar</v>
      </c>
    </row>
    <row r="53" spans="1:27" x14ac:dyDescent="0.45">
      <c r="A53" s="7">
        <f t="shared" ca="1" si="0"/>
        <v>1861</v>
      </c>
      <c r="B53" s="7" t="str">
        <f t="shared" ca="1" si="1"/>
        <v>Michael</v>
      </c>
      <c r="C53" s="7" t="str">
        <f t="shared" ca="1" si="2"/>
        <v>IBAÑEZ</v>
      </c>
      <c r="D53" s="7" t="str">
        <f t="shared" ca="1" si="3"/>
        <v>SANTANA</v>
      </c>
      <c r="E53" s="13">
        <f t="shared" ca="1" si="4"/>
        <v>34710</v>
      </c>
      <c r="F53" s="7" t="str">
        <f t="shared" ca="1" si="5"/>
        <v>H</v>
      </c>
      <c r="G53" s="7" t="str">
        <f t="shared" ca="1" si="6"/>
        <v>MiIBSA11011995</v>
      </c>
      <c r="H53" s="1" t="str">
        <f t="shared" ca="1" si="7"/>
        <v>MIBAÑEZ11@yahoo.com</v>
      </c>
      <c r="I53" s="1" t="str">
        <f t="shared" ca="1" si="8"/>
        <v>MIBAÑEZ11@itam.com.mx</v>
      </c>
      <c r="J53" s="1" t="str">
        <f t="shared" ca="1" si="9"/>
        <v>Mecatronica</v>
      </c>
      <c r="K53" s="7">
        <f t="shared" ca="1" si="10"/>
        <v>2012</v>
      </c>
      <c r="L53" s="7">
        <f t="shared" ca="1" si="11"/>
        <v>12</v>
      </c>
      <c r="M53" s="7">
        <f t="shared" ca="1" si="12"/>
        <v>7.1</v>
      </c>
      <c r="N53" s="7">
        <f t="shared" ca="1" si="13"/>
        <v>43</v>
      </c>
      <c r="O53" s="7">
        <f t="shared" ca="1" si="14"/>
        <v>41</v>
      </c>
      <c r="P53" s="7">
        <f t="shared" ca="1" si="15"/>
        <v>2</v>
      </c>
      <c r="Q53" s="7" t="str">
        <f t="shared" ca="1" si="16"/>
        <v>NO</v>
      </c>
      <c r="R53" s="7">
        <f t="shared" ca="1" si="17"/>
        <v>0</v>
      </c>
      <c r="S53" s="7" t="str">
        <f t="shared" ca="1" si="18"/>
        <v>NO</v>
      </c>
      <c r="T53" s="7" t="str">
        <f t="shared" ca="1" si="19"/>
        <v>Acapulco</v>
      </c>
      <c r="U53" s="7" t="str">
        <f t="shared" ca="1" si="20"/>
        <v>SI</v>
      </c>
      <c r="V53" s="7">
        <f t="shared" ca="1" si="21"/>
        <v>119</v>
      </c>
      <c r="W53" s="7" t="str">
        <f t="shared" ca="1" si="22"/>
        <v>SI</v>
      </c>
      <c r="X53" s="7" t="str">
        <f t="shared" ca="1" si="23"/>
        <v>OTRO</v>
      </c>
      <c r="Y53" s="7">
        <f t="shared" ca="1" si="24"/>
        <v>1012076245</v>
      </c>
      <c r="Z53" s="7" t="str">
        <f t="shared" ca="1" si="25"/>
        <v>NO</v>
      </c>
      <c r="AA53" s="7" t="str">
        <f t="shared" ca="1" si="26"/>
        <v>Viajes</v>
      </c>
    </row>
    <row r="54" spans="1:27" x14ac:dyDescent="0.45">
      <c r="A54" s="7">
        <f t="shared" ca="1" si="0"/>
        <v>1814</v>
      </c>
      <c r="B54" s="7" t="str">
        <f t="shared" ca="1" si="1"/>
        <v>Mary</v>
      </c>
      <c r="C54" s="7" t="str">
        <f t="shared" ca="1" si="2"/>
        <v>FLORES</v>
      </c>
      <c r="D54" s="7" t="str">
        <f t="shared" ca="1" si="3"/>
        <v>VELASCO</v>
      </c>
      <c r="E54" s="13">
        <f t="shared" ca="1" si="4"/>
        <v>34959</v>
      </c>
      <c r="F54" s="7" t="str">
        <f t="shared" ca="1" si="5"/>
        <v>M</v>
      </c>
      <c r="G54" s="7" t="str">
        <f t="shared" ca="1" si="6"/>
        <v>MaFLVE17091995</v>
      </c>
      <c r="H54" s="1" t="str">
        <f t="shared" ca="1" si="7"/>
        <v>MFLORES17@outlook.com</v>
      </c>
      <c r="I54" s="1" t="str">
        <f t="shared" ca="1" si="8"/>
        <v>MFLORES17@itam.com.mx</v>
      </c>
      <c r="J54" s="1" t="str">
        <f t="shared" ca="1" si="9"/>
        <v>Matematicas y Computacion</v>
      </c>
      <c r="K54" s="7">
        <f t="shared" ca="1" si="10"/>
        <v>2013</v>
      </c>
      <c r="L54" s="7">
        <f t="shared" ca="1" si="11"/>
        <v>10</v>
      </c>
      <c r="M54" s="7">
        <f t="shared" ca="1" si="12"/>
        <v>7.2</v>
      </c>
      <c r="N54" s="7">
        <f t="shared" ca="1" si="13"/>
        <v>38</v>
      </c>
      <c r="O54" s="7">
        <f t="shared" ca="1" si="14"/>
        <v>32</v>
      </c>
      <c r="P54" s="7">
        <f t="shared" ca="1" si="15"/>
        <v>6</v>
      </c>
      <c r="Q54" s="7" t="str">
        <f t="shared" ca="1" si="16"/>
        <v>NO</v>
      </c>
      <c r="R54" s="7">
        <f t="shared" ca="1" si="17"/>
        <v>0</v>
      </c>
      <c r="S54" s="7" t="str">
        <f t="shared" ca="1" si="18"/>
        <v>NO</v>
      </c>
      <c r="T54" s="7" t="str">
        <f t="shared" ca="1" si="19"/>
        <v>Acapulco</v>
      </c>
      <c r="U54" s="7" t="str">
        <f t="shared" ca="1" si="20"/>
        <v>SI</v>
      </c>
      <c r="V54" s="7">
        <f t="shared" ca="1" si="21"/>
        <v>139</v>
      </c>
      <c r="W54" s="7" t="str">
        <f t="shared" ca="1" si="22"/>
        <v>SI</v>
      </c>
      <c r="X54" s="7" t="str">
        <f t="shared" ca="1" si="23"/>
        <v>OTRO</v>
      </c>
      <c r="Y54" s="7">
        <f t="shared" ca="1" si="24"/>
        <v>1012049943</v>
      </c>
      <c r="Z54" s="7" t="str">
        <f t="shared" ca="1" si="25"/>
        <v>NO</v>
      </c>
      <c r="AA54" s="7" t="str">
        <f t="shared" ca="1" si="26"/>
        <v>Fiesta</v>
      </c>
    </row>
    <row r="55" spans="1:27" x14ac:dyDescent="0.45">
      <c r="A55" s="7">
        <f t="shared" ca="1" si="0"/>
        <v>1829</v>
      </c>
      <c r="B55" s="7" t="str">
        <f t="shared" ca="1" si="1"/>
        <v>Mark</v>
      </c>
      <c r="C55" s="7" t="str">
        <f t="shared" ca="1" si="2"/>
        <v>CAMPOS</v>
      </c>
      <c r="D55" s="7" t="str">
        <f t="shared" ca="1" si="3"/>
        <v>ARIAS</v>
      </c>
      <c r="E55" s="13">
        <f t="shared" ca="1" si="4"/>
        <v>34345</v>
      </c>
      <c r="F55" s="7" t="str">
        <f t="shared" ca="1" si="5"/>
        <v>H</v>
      </c>
      <c r="G55" s="7" t="str">
        <f t="shared" ca="1" si="6"/>
        <v>MaCAAR11011994</v>
      </c>
      <c r="H55" s="1" t="str">
        <f t="shared" ca="1" si="7"/>
        <v>MCAMPOS11@outlook.com</v>
      </c>
      <c r="I55" s="1" t="str">
        <f t="shared" ca="1" si="8"/>
        <v>MCAMPOS11@itam.com.mx</v>
      </c>
      <c r="J55" s="1" t="str">
        <f t="shared" ca="1" si="9"/>
        <v>Mecatronica</v>
      </c>
      <c r="K55" s="7">
        <f t="shared" ca="1" si="10"/>
        <v>2013</v>
      </c>
      <c r="L55" s="7">
        <f t="shared" ca="1" si="11"/>
        <v>10</v>
      </c>
      <c r="M55" s="7">
        <f t="shared" ca="1" si="12"/>
        <v>10</v>
      </c>
      <c r="N55" s="7">
        <f t="shared" ca="1" si="13"/>
        <v>36</v>
      </c>
      <c r="O55" s="7">
        <f t="shared" ca="1" si="14"/>
        <v>24</v>
      </c>
      <c r="P55" s="7">
        <f t="shared" ca="1" si="15"/>
        <v>12</v>
      </c>
      <c r="Q55" s="7" t="str">
        <f t="shared" ca="1" si="16"/>
        <v>NO</v>
      </c>
      <c r="R55" s="7">
        <f t="shared" ca="1" si="17"/>
        <v>0</v>
      </c>
      <c r="S55" s="7" t="str">
        <f t="shared" ca="1" si="18"/>
        <v>SI</v>
      </c>
      <c r="T55" s="7" t="str">
        <f t="shared" ca="1" si="19"/>
        <v>Cancun</v>
      </c>
      <c r="U55" s="7" t="str">
        <f t="shared" ca="1" si="20"/>
        <v>SI</v>
      </c>
      <c r="V55" s="7">
        <f t="shared" ca="1" si="21"/>
        <v>169</v>
      </c>
      <c r="W55" s="7" t="str">
        <f t="shared" ca="1" si="22"/>
        <v>SI</v>
      </c>
      <c r="X55" s="7" t="str">
        <f t="shared" ca="1" si="23"/>
        <v>OTRO</v>
      </c>
      <c r="Y55" s="7">
        <f t="shared" ca="1" si="24"/>
        <v>1012470594</v>
      </c>
      <c r="Z55" s="7" t="str">
        <f t="shared" ca="1" si="25"/>
        <v>NO</v>
      </c>
      <c r="AA55" s="7" t="str">
        <f t="shared" ca="1" si="26"/>
        <v>Nadar</v>
      </c>
    </row>
    <row r="56" spans="1:27" x14ac:dyDescent="0.45">
      <c r="A56" s="7">
        <f t="shared" ca="1" si="0"/>
        <v>1120</v>
      </c>
      <c r="B56" s="7" t="str">
        <f t="shared" ca="1" si="1"/>
        <v>Angela</v>
      </c>
      <c r="C56" s="7" t="str">
        <f t="shared" ca="1" si="2"/>
        <v>CAMPOS</v>
      </c>
      <c r="D56" s="7" t="str">
        <f t="shared" ca="1" si="3"/>
        <v>CRESPO</v>
      </c>
      <c r="E56" s="13">
        <f t="shared" ca="1" si="4"/>
        <v>34648</v>
      </c>
      <c r="F56" s="7" t="str">
        <f t="shared" ca="1" si="5"/>
        <v>M</v>
      </c>
      <c r="G56" s="7" t="str">
        <f t="shared" ca="1" si="6"/>
        <v>AnCACR10111994</v>
      </c>
      <c r="H56" s="1" t="str">
        <f t="shared" ca="1" si="7"/>
        <v>ACAMPOS10@outlook.com</v>
      </c>
      <c r="I56" s="1" t="str">
        <f t="shared" ca="1" si="8"/>
        <v>ACAMPOS10@itam.com.mx</v>
      </c>
      <c r="J56" s="1" t="str">
        <f t="shared" ca="1" si="9"/>
        <v>Matematicas y Computacion</v>
      </c>
      <c r="K56" s="7">
        <f t="shared" ca="1" si="10"/>
        <v>2013</v>
      </c>
      <c r="L56" s="7">
        <f t="shared" ca="1" si="11"/>
        <v>10</v>
      </c>
      <c r="M56" s="7">
        <f t="shared" ca="1" si="12"/>
        <v>9.6</v>
      </c>
      <c r="N56" s="7">
        <f t="shared" ca="1" si="13"/>
        <v>42</v>
      </c>
      <c r="O56" s="7">
        <f t="shared" ca="1" si="14"/>
        <v>28</v>
      </c>
      <c r="P56" s="7">
        <f t="shared" ca="1" si="15"/>
        <v>14</v>
      </c>
      <c r="Q56" s="7" t="str">
        <f t="shared" ca="1" si="16"/>
        <v>SI</v>
      </c>
      <c r="R56" s="7">
        <f t="shared" ca="1" si="17"/>
        <v>0.9</v>
      </c>
      <c r="S56" s="7" t="str">
        <f t="shared" ca="1" si="18"/>
        <v>SI</v>
      </c>
      <c r="T56" s="7" t="str">
        <f t="shared" ca="1" si="19"/>
        <v>Puebla</v>
      </c>
      <c r="U56" s="7" t="str">
        <f t="shared" ca="1" si="20"/>
        <v>SI</v>
      </c>
      <c r="V56" s="7">
        <f t="shared" ca="1" si="21"/>
        <v>149</v>
      </c>
      <c r="W56" s="7" t="str">
        <f t="shared" ca="1" si="22"/>
        <v>NO</v>
      </c>
      <c r="X56" s="7" t="str">
        <f t="shared" ca="1" si="23"/>
        <v>ITAM</v>
      </c>
      <c r="Y56" s="7">
        <f t="shared" ca="1" si="24"/>
        <v>1012027744</v>
      </c>
      <c r="Z56" s="7" t="str">
        <f t="shared" ca="1" si="25"/>
        <v>SI</v>
      </c>
      <c r="AA56" s="7" t="str">
        <f t="shared" ca="1" si="26"/>
        <v>Caza</v>
      </c>
    </row>
    <row r="57" spans="1:27" x14ac:dyDescent="0.45">
      <c r="A57" s="7">
        <f t="shared" ca="1" si="0"/>
        <v>1274</v>
      </c>
      <c r="B57" s="7" t="str">
        <f t="shared" ca="1" si="1"/>
        <v>Susan</v>
      </c>
      <c r="C57" s="7" t="str">
        <f t="shared" ca="1" si="2"/>
        <v>VEGA</v>
      </c>
      <c r="D57" s="7" t="str">
        <f t="shared" ca="1" si="3"/>
        <v>SOLER</v>
      </c>
      <c r="E57" s="13">
        <f t="shared" ca="1" si="4"/>
        <v>34423</v>
      </c>
      <c r="F57" s="7" t="str">
        <f t="shared" ca="1" si="5"/>
        <v>M</v>
      </c>
      <c r="G57" s="7" t="str">
        <f t="shared" ca="1" si="6"/>
        <v>SuVESO30031994</v>
      </c>
      <c r="H57" s="1" t="str">
        <f t="shared" ca="1" si="7"/>
        <v>SVEGA30@live.mx</v>
      </c>
      <c r="I57" s="1" t="str">
        <f t="shared" ca="1" si="8"/>
        <v>SVEGA30@itam.com.mx</v>
      </c>
      <c r="J57" s="1" t="str">
        <f t="shared" ca="1" si="9"/>
        <v>Contabilidad</v>
      </c>
      <c r="K57" s="7">
        <f t="shared" ca="1" si="10"/>
        <v>2011</v>
      </c>
      <c r="L57" s="7">
        <f t="shared" ca="1" si="11"/>
        <v>14</v>
      </c>
      <c r="M57" s="7">
        <f t="shared" ca="1" si="12"/>
        <v>8.3000000000000007</v>
      </c>
      <c r="N57" s="7">
        <f t="shared" ca="1" si="13"/>
        <v>48</v>
      </c>
      <c r="O57" s="7">
        <f t="shared" ca="1" si="14"/>
        <v>48</v>
      </c>
      <c r="P57" s="7">
        <f t="shared" ca="1" si="15"/>
        <v>0</v>
      </c>
      <c r="Q57" s="7" t="str">
        <f t="shared" ca="1" si="16"/>
        <v>SI</v>
      </c>
      <c r="R57" s="7">
        <f t="shared" ca="1" si="17"/>
        <v>0.9</v>
      </c>
      <c r="S57" s="7" t="str">
        <f t="shared" ca="1" si="18"/>
        <v>SI</v>
      </c>
      <c r="T57" s="7" t="str">
        <f t="shared" ca="1" si="19"/>
        <v>CDMX</v>
      </c>
      <c r="U57" s="7" t="str">
        <f t="shared" ca="1" si="20"/>
        <v>NO</v>
      </c>
      <c r="V57" s="7">
        <f t="shared" ca="1" si="21"/>
        <v>20</v>
      </c>
      <c r="W57" s="7" t="str">
        <f t="shared" ca="1" si="22"/>
        <v>SI</v>
      </c>
      <c r="X57" s="7" t="str">
        <f t="shared" ca="1" si="23"/>
        <v>ITAM</v>
      </c>
      <c r="Y57" s="7">
        <f t="shared" ca="1" si="24"/>
        <v>1012677289</v>
      </c>
      <c r="Z57" s="7" t="str">
        <f t="shared" ca="1" si="25"/>
        <v>NO</v>
      </c>
      <c r="AA57" s="7" t="str">
        <f t="shared" ca="1" si="26"/>
        <v>Caza</v>
      </c>
    </row>
    <row r="58" spans="1:27" x14ac:dyDescent="0.45">
      <c r="A58" s="7">
        <f t="shared" ca="1" si="0"/>
        <v>1709</v>
      </c>
      <c r="B58" s="7" t="str">
        <f t="shared" ca="1" si="1"/>
        <v>Daniel</v>
      </c>
      <c r="C58" s="7" t="str">
        <f t="shared" ca="1" si="2"/>
        <v>MONTERO</v>
      </c>
      <c r="D58" s="7" t="str">
        <f t="shared" ca="1" si="3"/>
        <v>PARRA</v>
      </c>
      <c r="E58" s="13">
        <f t="shared" ca="1" si="4"/>
        <v>34034</v>
      </c>
      <c r="F58" s="7" t="str">
        <f t="shared" ca="1" si="5"/>
        <v>H</v>
      </c>
      <c r="G58" s="7" t="str">
        <f t="shared" ca="1" si="6"/>
        <v>DaMOPA06031993</v>
      </c>
      <c r="H58" s="1" t="str">
        <f t="shared" ca="1" si="7"/>
        <v>DMONTERO6@</v>
      </c>
      <c r="I58" s="1" t="str">
        <f t="shared" ca="1" si="8"/>
        <v>DMONTERO6@itam.com.mx</v>
      </c>
      <c r="J58" s="1" t="str">
        <f t="shared" ca="1" si="9"/>
        <v>Matematicas Aplicadas</v>
      </c>
      <c r="K58" s="7">
        <f t="shared" ca="1" si="10"/>
        <v>2013</v>
      </c>
      <c r="L58" s="7">
        <f t="shared" ca="1" si="11"/>
        <v>10</v>
      </c>
      <c r="M58" s="7">
        <f t="shared" ca="1" si="12"/>
        <v>6.9</v>
      </c>
      <c r="N58" s="7">
        <f t="shared" ca="1" si="13"/>
        <v>40</v>
      </c>
      <c r="O58" s="7">
        <f t="shared" ca="1" si="14"/>
        <v>36</v>
      </c>
      <c r="P58" s="7">
        <f t="shared" ca="1" si="15"/>
        <v>4</v>
      </c>
      <c r="Q58" s="7" t="str">
        <f t="shared" ca="1" si="16"/>
        <v>NO</v>
      </c>
      <c r="R58" s="7">
        <f t="shared" ca="1" si="17"/>
        <v>0</v>
      </c>
      <c r="S58" s="7" t="str">
        <f t="shared" ca="1" si="18"/>
        <v>SI</v>
      </c>
      <c r="T58" s="7" t="str">
        <f t="shared" ca="1" si="19"/>
        <v>Acapulco</v>
      </c>
      <c r="U58" s="7" t="str">
        <f t="shared" ca="1" si="20"/>
        <v>SI</v>
      </c>
      <c r="V58" s="7">
        <f t="shared" ca="1" si="21"/>
        <v>24</v>
      </c>
      <c r="W58" s="7" t="str">
        <f t="shared" ca="1" si="22"/>
        <v>SI</v>
      </c>
      <c r="X58" s="7" t="str">
        <f t="shared" ca="1" si="23"/>
        <v>OTRO</v>
      </c>
      <c r="Y58" s="7">
        <f t="shared" ca="1" si="24"/>
        <v>1012541313</v>
      </c>
      <c r="Z58" s="7" t="str">
        <f t="shared" ca="1" si="25"/>
        <v>NO</v>
      </c>
      <c r="AA58" s="7" t="str">
        <f t="shared" ca="1" si="26"/>
        <v>Golf</v>
      </c>
    </row>
    <row r="59" spans="1:27" x14ac:dyDescent="0.45">
      <c r="A59" s="7">
        <f t="shared" ca="1" si="0"/>
        <v>1739</v>
      </c>
      <c r="B59" s="7" t="str">
        <f t="shared" ca="1" si="1"/>
        <v>Maria</v>
      </c>
      <c r="C59" s="7" t="str">
        <f t="shared" ca="1" si="2"/>
        <v>IBAÑEZ</v>
      </c>
      <c r="D59" s="7" t="str">
        <f t="shared" ca="1" si="3"/>
        <v>REYES</v>
      </c>
      <c r="E59" s="13">
        <f t="shared" ca="1" si="4"/>
        <v>34002</v>
      </c>
      <c r="F59" s="7" t="str">
        <f t="shared" ca="1" si="5"/>
        <v>M</v>
      </c>
      <c r="G59" s="7" t="str">
        <f t="shared" ca="1" si="6"/>
        <v>MaIBRE02021993</v>
      </c>
      <c r="H59" s="1" t="str">
        <f t="shared" ca="1" si="7"/>
        <v>MIBAÑEZ2@</v>
      </c>
      <c r="I59" s="1" t="str">
        <f t="shared" ca="1" si="8"/>
        <v>MIBAÑEZ2@itam.com.mx</v>
      </c>
      <c r="J59" s="1" t="str">
        <f t="shared" ca="1" si="9"/>
        <v>Contabilidad</v>
      </c>
      <c r="K59" s="7">
        <f t="shared" ca="1" si="10"/>
        <v>2013</v>
      </c>
      <c r="L59" s="7">
        <f t="shared" ca="1" si="11"/>
        <v>10</v>
      </c>
      <c r="M59" s="7">
        <f t="shared" ca="1" si="12"/>
        <v>7.1</v>
      </c>
      <c r="N59" s="7">
        <f t="shared" ca="1" si="13"/>
        <v>36</v>
      </c>
      <c r="O59" s="7">
        <f t="shared" ca="1" si="14"/>
        <v>24</v>
      </c>
      <c r="P59" s="7">
        <f t="shared" ca="1" si="15"/>
        <v>12</v>
      </c>
      <c r="Q59" s="7" t="str">
        <f t="shared" ca="1" si="16"/>
        <v>NO</v>
      </c>
      <c r="R59" s="7">
        <f t="shared" ca="1" si="17"/>
        <v>0</v>
      </c>
      <c r="S59" s="7" t="str">
        <f t="shared" ca="1" si="18"/>
        <v>NO</v>
      </c>
      <c r="T59" s="7" t="str">
        <f t="shared" ca="1" si="19"/>
        <v>Merida</v>
      </c>
      <c r="U59" s="7" t="str">
        <f t="shared" ca="1" si="20"/>
        <v>SI</v>
      </c>
      <c r="V59" s="7">
        <f t="shared" ca="1" si="21"/>
        <v>104</v>
      </c>
      <c r="W59" s="7" t="str">
        <f t="shared" ca="1" si="22"/>
        <v>NO</v>
      </c>
      <c r="X59" s="7" t="str">
        <f t="shared" ca="1" si="23"/>
        <v>OTRO</v>
      </c>
      <c r="Y59" s="7">
        <f t="shared" ca="1" si="24"/>
        <v>1012016944</v>
      </c>
      <c r="Z59" s="7" t="str">
        <f t="shared" ca="1" si="25"/>
        <v>NO</v>
      </c>
      <c r="AA59" s="7" t="str">
        <f t="shared" ca="1" si="26"/>
        <v>Futbol</v>
      </c>
    </row>
    <row r="60" spans="1:27" x14ac:dyDescent="0.45">
      <c r="A60" s="7">
        <f t="shared" ca="1" si="0"/>
        <v>1008</v>
      </c>
      <c r="B60" s="7" t="str">
        <f t="shared" ca="1" si="1"/>
        <v>Angela</v>
      </c>
      <c r="C60" s="7" t="str">
        <f t="shared" ca="1" si="2"/>
        <v>ROMAN</v>
      </c>
      <c r="D60" s="7" t="str">
        <f t="shared" ca="1" si="3"/>
        <v>DURAN</v>
      </c>
      <c r="E60" s="13">
        <f t="shared" ca="1" si="4"/>
        <v>34144</v>
      </c>
      <c r="F60" s="7" t="str">
        <f t="shared" ca="1" si="5"/>
        <v>M</v>
      </c>
      <c r="G60" s="7" t="str">
        <f t="shared" ca="1" si="6"/>
        <v>AnRODU24061993</v>
      </c>
      <c r="H60" s="1" t="str">
        <f t="shared" ca="1" si="7"/>
        <v>AROMAN24@outlook.com</v>
      </c>
      <c r="I60" s="1" t="str">
        <f t="shared" ca="1" si="8"/>
        <v>AROMAN24@itam.com.mx</v>
      </c>
      <c r="J60" s="1" t="str">
        <f t="shared" ca="1" si="9"/>
        <v>Actuaria</v>
      </c>
      <c r="K60" s="7">
        <f t="shared" ca="1" si="10"/>
        <v>2013</v>
      </c>
      <c r="L60" s="7">
        <f t="shared" ca="1" si="11"/>
        <v>10</v>
      </c>
      <c r="M60" s="7">
        <f t="shared" ca="1" si="12"/>
        <v>9.1999999999999993</v>
      </c>
      <c r="N60" s="7">
        <f t="shared" ca="1" si="13"/>
        <v>45</v>
      </c>
      <c r="O60" s="7">
        <f t="shared" ca="1" si="14"/>
        <v>33</v>
      </c>
      <c r="P60" s="7">
        <f t="shared" ca="1" si="15"/>
        <v>12</v>
      </c>
      <c r="Q60" s="7" t="str">
        <f t="shared" ca="1" si="16"/>
        <v>SI</v>
      </c>
      <c r="R60" s="7">
        <f t="shared" ca="1" si="17"/>
        <v>0.2</v>
      </c>
      <c r="S60" s="7" t="str">
        <f t="shared" ca="1" si="18"/>
        <v>SI</v>
      </c>
      <c r="T60" s="7" t="str">
        <f t="shared" ca="1" si="19"/>
        <v>Guadalajara</v>
      </c>
      <c r="U60" s="7" t="str">
        <f t="shared" ca="1" si="20"/>
        <v>SI</v>
      </c>
      <c r="V60" s="7">
        <f t="shared" ca="1" si="21"/>
        <v>130</v>
      </c>
      <c r="W60" s="7" t="str">
        <f t="shared" ca="1" si="22"/>
        <v>SI</v>
      </c>
      <c r="X60" s="7" t="str">
        <f t="shared" ca="1" si="23"/>
        <v>ITAM</v>
      </c>
      <c r="Y60" s="7">
        <f t="shared" ca="1" si="24"/>
        <v>1012213198</v>
      </c>
      <c r="Z60" s="7" t="str">
        <f t="shared" ca="1" si="25"/>
        <v>SI</v>
      </c>
      <c r="AA60" s="7" t="str">
        <f t="shared" ca="1" si="26"/>
        <v>Caza</v>
      </c>
    </row>
    <row r="61" spans="1:27" x14ac:dyDescent="0.45">
      <c r="A61" s="7">
        <f t="shared" ca="1" si="0"/>
        <v>1235</v>
      </c>
      <c r="B61" s="7" t="str">
        <f t="shared" ca="1" si="1"/>
        <v>Rachel</v>
      </c>
      <c r="C61" s="7" t="str">
        <f t="shared" ca="1" si="2"/>
        <v>REYES</v>
      </c>
      <c r="D61" s="7" t="str">
        <f t="shared" ca="1" si="3"/>
        <v>VEGA</v>
      </c>
      <c r="E61" s="13">
        <f t="shared" ca="1" si="4"/>
        <v>34021</v>
      </c>
      <c r="F61" s="7" t="str">
        <f t="shared" ca="1" si="5"/>
        <v>M</v>
      </c>
      <c r="G61" s="7" t="str">
        <f t="shared" ca="1" si="6"/>
        <v>RaREVE21021993</v>
      </c>
      <c r="H61" s="1" t="str">
        <f t="shared" ca="1" si="7"/>
        <v>RREYES21@yahoo.mx</v>
      </c>
      <c r="I61" s="1" t="str">
        <f t="shared" ca="1" si="8"/>
        <v>RREYES21@itam.com.mx</v>
      </c>
      <c r="J61" s="1" t="str">
        <f t="shared" ca="1" si="9"/>
        <v>Actuaria y Matematicas Aplicadas</v>
      </c>
      <c r="K61" s="7">
        <f t="shared" ca="1" si="10"/>
        <v>2012</v>
      </c>
      <c r="L61" s="7">
        <f t="shared" ca="1" si="11"/>
        <v>12</v>
      </c>
      <c r="M61" s="7">
        <f t="shared" ca="1" si="12"/>
        <v>8.9</v>
      </c>
      <c r="N61" s="7">
        <f t="shared" ca="1" si="13"/>
        <v>43</v>
      </c>
      <c r="O61" s="7">
        <f t="shared" ca="1" si="14"/>
        <v>42</v>
      </c>
      <c r="P61" s="7">
        <f t="shared" ca="1" si="15"/>
        <v>1</v>
      </c>
      <c r="Q61" s="7" t="str">
        <f t="shared" ca="1" si="16"/>
        <v>NO</v>
      </c>
      <c r="R61" s="7">
        <f t="shared" ca="1" si="17"/>
        <v>0</v>
      </c>
      <c r="S61" s="7" t="str">
        <f t="shared" ca="1" si="18"/>
        <v>NO</v>
      </c>
      <c r="T61" s="7" t="str">
        <f t="shared" ca="1" si="19"/>
        <v>Guadalajara</v>
      </c>
      <c r="U61" s="7" t="str">
        <f t="shared" ca="1" si="20"/>
        <v>SI</v>
      </c>
      <c r="V61" s="7">
        <f t="shared" ca="1" si="21"/>
        <v>118</v>
      </c>
      <c r="W61" s="7" t="str">
        <f t="shared" ca="1" si="22"/>
        <v>NO</v>
      </c>
      <c r="X61" s="7" t="str">
        <f t="shared" ca="1" si="23"/>
        <v>ITAM</v>
      </c>
      <c r="Y61" s="7">
        <f t="shared" ca="1" si="24"/>
        <v>1012080768</v>
      </c>
      <c r="Z61" s="7" t="str">
        <f t="shared" ca="1" si="25"/>
        <v>SI</v>
      </c>
      <c r="AA61" s="7" t="str">
        <f t="shared" ca="1" si="26"/>
        <v>Nadar</v>
      </c>
    </row>
    <row r="62" spans="1:27" x14ac:dyDescent="0.45">
      <c r="A62" s="7">
        <f t="shared" ca="1" si="0"/>
        <v>1669</v>
      </c>
      <c r="B62" s="7" t="str">
        <f t="shared" ca="1" si="1"/>
        <v>Linda</v>
      </c>
      <c r="C62" s="7" t="str">
        <f t="shared" ca="1" si="2"/>
        <v>SANTIAGO</v>
      </c>
      <c r="D62" s="7" t="str">
        <f t="shared" ca="1" si="3"/>
        <v>VELASCO</v>
      </c>
      <c r="E62" s="13">
        <f t="shared" ca="1" si="4"/>
        <v>34869</v>
      </c>
      <c r="F62" s="7" t="str">
        <f t="shared" ca="1" si="5"/>
        <v>M</v>
      </c>
      <c r="G62" s="7" t="str">
        <f t="shared" ca="1" si="6"/>
        <v>LiSAVE19061995</v>
      </c>
      <c r="H62" s="1" t="str">
        <f t="shared" ca="1" si="7"/>
        <v>LSANTIAGO19@yahoo.mx</v>
      </c>
      <c r="I62" s="1" t="str">
        <f t="shared" ca="1" si="8"/>
        <v>LSANTIAGO19@itam.com.mx</v>
      </c>
      <c r="J62" s="1" t="str">
        <f t="shared" ca="1" si="9"/>
        <v>Matematicas y Computacion</v>
      </c>
      <c r="K62" s="7">
        <f t="shared" ca="1" si="10"/>
        <v>2011</v>
      </c>
      <c r="L62" s="7">
        <f t="shared" ca="1" si="11"/>
        <v>14</v>
      </c>
      <c r="M62" s="7">
        <f t="shared" ca="1" si="12"/>
        <v>7.6</v>
      </c>
      <c r="N62" s="7">
        <f t="shared" ca="1" si="13"/>
        <v>48</v>
      </c>
      <c r="O62" s="7">
        <f t="shared" ca="1" si="14"/>
        <v>42</v>
      </c>
      <c r="P62" s="7">
        <f t="shared" ca="1" si="15"/>
        <v>6</v>
      </c>
      <c r="Q62" s="7" t="str">
        <f t="shared" ca="1" si="16"/>
        <v>SI</v>
      </c>
      <c r="R62" s="7">
        <f t="shared" ca="1" si="17"/>
        <v>0.3</v>
      </c>
      <c r="S62" s="7" t="str">
        <f t="shared" ca="1" si="18"/>
        <v>NO</v>
      </c>
      <c r="T62" s="7" t="str">
        <f t="shared" ca="1" si="19"/>
        <v>Cancun</v>
      </c>
      <c r="U62" s="7" t="str">
        <f t="shared" ca="1" si="20"/>
        <v>SI</v>
      </c>
      <c r="V62" s="7">
        <f t="shared" ca="1" si="21"/>
        <v>98</v>
      </c>
      <c r="W62" s="7" t="str">
        <f t="shared" ca="1" si="22"/>
        <v>NO</v>
      </c>
      <c r="X62" s="7" t="str">
        <f t="shared" ca="1" si="23"/>
        <v>OTRO</v>
      </c>
      <c r="Y62" s="7">
        <f t="shared" ca="1" si="24"/>
        <v>1012754339</v>
      </c>
      <c r="Z62" s="7" t="str">
        <f t="shared" ca="1" si="25"/>
        <v>SI</v>
      </c>
      <c r="AA62" s="7" t="str">
        <f t="shared" ca="1" si="26"/>
        <v>Caza</v>
      </c>
    </row>
    <row r="63" spans="1:27" x14ac:dyDescent="0.45">
      <c r="A63" s="7">
        <f t="shared" ca="1" si="0"/>
        <v>1727</v>
      </c>
      <c r="B63" s="7" t="str">
        <f t="shared" ca="1" si="1"/>
        <v>Daniel</v>
      </c>
      <c r="C63" s="7" t="str">
        <f t="shared" ca="1" si="2"/>
        <v>AGUILAR</v>
      </c>
      <c r="D63" s="7" t="str">
        <f t="shared" ca="1" si="3"/>
        <v>SOLER</v>
      </c>
      <c r="E63" s="13">
        <f t="shared" ca="1" si="4"/>
        <v>34872</v>
      </c>
      <c r="F63" s="7" t="str">
        <f t="shared" ca="1" si="5"/>
        <v>H</v>
      </c>
      <c r="G63" s="7" t="str">
        <f t="shared" ca="1" si="6"/>
        <v>DaAGSO22061995</v>
      </c>
      <c r="H63" s="1" t="str">
        <f t="shared" ca="1" si="7"/>
        <v>DAGUILAR22@yahoo.com</v>
      </c>
      <c r="I63" s="1" t="str">
        <f t="shared" ca="1" si="8"/>
        <v>DAGUILAR22@itam.com.mx</v>
      </c>
      <c r="J63" s="1" t="str">
        <f t="shared" ca="1" si="9"/>
        <v>Economia y Derecho</v>
      </c>
      <c r="K63" s="7">
        <f t="shared" ca="1" si="10"/>
        <v>2011</v>
      </c>
      <c r="L63" s="7">
        <f t="shared" ca="1" si="11"/>
        <v>14</v>
      </c>
      <c r="M63" s="7">
        <f t="shared" ca="1" si="12"/>
        <v>9.1</v>
      </c>
      <c r="N63" s="7">
        <f t="shared" ca="1" si="13"/>
        <v>48</v>
      </c>
      <c r="O63" s="7">
        <f t="shared" ca="1" si="14"/>
        <v>43</v>
      </c>
      <c r="P63" s="7">
        <f t="shared" ca="1" si="15"/>
        <v>5</v>
      </c>
      <c r="Q63" s="7" t="str">
        <f t="shared" ca="1" si="16"/>
        <v>SI</v>
      </c>
      <c r="R63" s="7">
        <f t="shared" ca="1" si="17"/>
        <v>0.4</v>
      </c>
      <c r="S63" s="7" t="str">
        <f t="shared" ca="1" si="18"/>
        <v>NO</v>
      </c>
      <c r="T63" s="7" t="str">
        <f t="shared" ca="1" si="19"/>
        <v>Leon</v>
      </c>
      <c r="U63" s="7" t="str">
        <f t="shared" ca="1" si="20"/>
        <v>SI</v>
      </c>
      <c r="V63" s="7">
        <f t="shared" ca="1" si="21"/>
        <v>14</v>
      </c>
      <c r="W63" s="7" t="str">
        <f t="shared" ca="1" si="22"/>
        <v>NO</v>
      </c>
      <c r="X63" s="7" t="str">
        <f t="shared" ca="1" si="23"/>
        <v>ITAM</v>
      </c>
      <c r="Y63" s="7">
        <f t="shared" ca="1" si="24"/>
        <v>1012070912</v>
      </c>
      <c r="Z63" s="7" t="str">
        <f t="shared" ca="1" si="25"/>
        <v>SI</v>
      </c>
      <c r="AA63" s="7" t="str">
        <f t="shared" ca="1" si="26"/>
        <v>Caza</v>
      </c>
    </row>
    <row r="64" spans="1:27" x14ac:dyDescent="0.45">
      <c r="A64" s="7">
        <f t="shared" ca="1" si="0"/>
        <v>1731</v>
      </c>
      <c r="B64" s="7" t="str">
        <f t="shared" ca="1" si="1"/>
        <v>Christopher</v>
      </c>
      <c r="C64" s="7" t="str">
        <f t="shared" ca="1" si="2"/>
        <v>VEGA</v>
      </c>
      <c r="D64" s="7" t="str">
        <f t="shared" ca="1" si="3"/>
        <v>VELASCO</v>
      </c>
      <c r="E64" s="13">
        <f t="shared" ca="1" si="4"/>
        <v>34823</v>
      </c>
      <c r="F64" s="7" t="str">
        <f t="shared" ca="1" si="5"/>
        <v>H</v>
      </c>
      <c r="G64" s="7" t="str">
        <f t="shared" ca="1" si="6"/>
        <v>ChVEVE04051995</v>
      </c>
      <c r="H64" s="1" t="str">
        <f t="shared" ca="1" si="7"/>
        <v>CVEGA4@yahoo.mx</v>
      </c>
      <c r="I64" s="1" t="str">
        <f t="shared" ca="1" si="8"/>
        <v>CVEGA4@itam.com.mx</v>
      </c>
      <c r="J64" s="1" t="str">
        <f t="shared" ca="1" si="9"/>
        <v>Computacion</v>
      </c>
      <c r="K64" s="7">
        <f t="shared" ca="1" si="10"/>
        <v>2013</v>
      </c>
      <c r="L64" s="7">
        <f t="shared" ca="1" si="11"/>
        <v>10</v>
      </c>
      <c r="M64" s="7">
        <f t="shared" ca="1" si="12"/>
        <v>9.1999999999999993</v>
      </c>
      <c r="N64" s="7">
        <f t="shared" ca="1" si="13"/>
        <v>40</v>
      </c>
      <c r="O64" s="7">
        <f t="shared" ca="1" si="14"/>
        <v>25</v>
      </c>
      <c r="P64" s="7">
        <f t="shared" ca="1" si="15"/>
        <v>15</v>
      </c>
      <c r="Q64" s="7" t="str">
        <f t="shared" ca="1" si="16"/>
        <v>NO</v>
      </c>
      <c r="R64" s="7">
        <f t="shared" ca="1" si="17"/>
        <v>0</v>
      </c>
      <c r="S64" s="7" t="str">
        <f t="shared" ca="1" si="18"/>
        <v>NO</v>
      </c>
      <c r="T64" s="7" t="str">
        <f t="shared" ca="1" si="19"/>
        <v>Cancun</v>
      </c>
      <c r="U64" s="7" t="str">
        <f t="shared" ca="1" si="20"/>
        <v>SI</v>
      </c>
      <c r="V64" s="7">
        <f t="shared" ca="1" si="21"/>
        <v>89</v>
      </c>
      <c r="W64" s="7" t="str">
        <f t="shared" ca="1" si="22"/>
        <v>SI</v>
      </c>
      <c r="X64" s="7" t="str">
        <f t="shared" ca="1" si="23"/>
        <v>ITAM</v>
      </c>
      <c r="Y64" s="7">
        <f t="shared" ca="1" si="24"/>
        <v>1012185379</v>
      </c>
      <c r="Z64" s="7" t="str">
        <f t="shared" ca="1" si="25"/>
        <v>NO</v>
      </c>
      <c r="AA64" s="7" t="str">
        <f t="shared" ca="1" si="26"/>
        <v>Comer</v>
      </c>
    </row>
    <row r="65" spans="1:27" x14ac:dyDescent="0.45">
      <c r="A65" s="7">
        <f t="shared" ca="1" si="0"/>
        <v>1483</v>
      </c>
      <c r="B65" s="7" t="str">
        <f t="shared" ca="1" si="1"/>
        <v>Edward</v>
      </c>
      <c r="C65" s="7" t="str">
        <f t="shared" ca="1" si="2"/>
        <v>PASCUAL</v>
      </c>
      <c r="D65" s="7" t="str">
        <f t="shared" ca="1" si="3"/>
        <v>LORENZO</v>
      </c>
      <c r="E65" s="13">
        <f t="shared" ca="1" si="4"/>
        <v>34076</v>
      </c>
      <c r="F65" s="7" t="str">
        <f t="shared" ca="1" si="5"/>
        <v>H</v>
      </c>
      <c r="G65" s="7" t="str">
        <f t="shared" ca="1" si="6"/>
        <v>EdPALO17041993</v>
      </c>
      <c r="H65" s="1" t="str">
        <f t="shared" ca="1" si="7"/>
        <v>EPASCUAL17@</v>
      </c>
      <c r="I65" s="1" t="str">
        <f t="shared" ca="1" si="8"/>
        <v>EPASCUAL17@itam.com.mx</v>
      </c>
      <c r="J65" s="1" t="str">
        <f t="shared" ca="1" si="9"/>
        <v>Derecho</v>
      </c>
      <c r="K65" s="7">
        <f t="shared" ca="1" si="10"/>
        <v>2011</v>
      </c>
      <c r="L65" s="7">
        <f t="shared" ca="1" si="11"/>
        <v>14</v>
      </c>
      <c r="M65" s="7">
        <f t="shared" ca="1" si="12"/>
        <v>6.6</v>
      </c>
      <c r="N65" s="7">
        <f t="shared" ca="1" si="13"/>
        <v>48</v>
      </c>
      <c r="O65" s="7">
        <f t="shared" ca="1" si="14"/>
        <v>30</v>
      </c>
      <c r="P65" s="7">
        <f t="shared" ca="1" si="15"/>
        <v>18</v>
      </c>
      <c r="Q65" s="7" t="str">
        <f t="shared" ca="1" si="16"/>
        <v>SI</v>
      </c>
      <c r="R65" s="7">
        <f t="shared" ca="1" si="17"/>
        <v>1</v>
      </c>
      <c r="S65" s="7" t="str">
        <f t="shared" ca="1" si="18"/>
        <v>SI</v>
      </c>
      <c r="T65" s="7" t="str">
        <f t="shared" ca="1" si="19"/>
        <v>Puebla</v>
      </c>
      <c r="U65" s="7" t="str">
        <f t="shared" ca="1" si="20"/>
        <v>SI</v>
      </c>
      <c r="V65" s="7">
        <f t="shared" ca="1" si="21"/>
        <v>63</v>
      </c>
      <c r="W65" s="7" t="str">
        <f t="shared" ca="1" si="22"/>
        <v>NO</v>
      </c>
      <c r="X65" s="7" t="str">
        <f t="shared" ca="1" si="23"/>
        <v>OTRO</v>
      </c>
      <c r="Y65" s="7">
        <f t="shared" ca="1" si="24"/>
        <v>1012896705</v>
      </c>
      <c r="Z65" s="7" t="str">
        <f t="shared" ca="1" si="25"/>
        <v>SI</v>
      </c>
      <c r="AA65" s="7" t="str">
        <f t="shared" ca="1" si="26"/>
        <v>Comer</v>
      </c>
    </row>
    <row r="66" spans="1:27" x14ac:dyDescent="0.45">
      <c r="A66" s="7">
        <f t="shared" ca="1" si="0"/>
        <v>1919</v>
      </c>
      <c r="B66" s="7" t="str">
        <f t="shared" ca="1" si="1"/>
        <v>Edward</v>
      </c>
      <c r="C66" s="7" t="str">
        <f t="shared" ca="1" si="2"/>
        <v>HERRERO</v>
      </c>
      <c r="D66" s="7" t="str">
        <f t="shared" ca="1" si="3"/>
        <v>CRESPO</v>
      </c>
      <c r="E66" s="13">
        <f t="shared" ca="1" si="4"/>
        <v>34518</v>
      </c>
      <c r="F66" s="7" t="str">
        <f t="shared" ca="1" si="5"/>
        <v>H</v>
      </c>
      <c r="G66" s="7" t="str">
        <f t="shared" ca="1" si="6"/>
        <v>EdHECR03071994</v>
      </c>
      <c r="H66" s="1" t="str">
        <f t="shared" ca="1" si="7"/>
        <v>EHERRERO3@live.mx</v>
      </c>
      <c r="I66" s="1" t="str">
        <f t="shared" ca="1" si="8"/>
        <v>EHERRERO3@itam.com.mx</v>
      </c>
      <c r="J66" s="1" t="str">
        <f t="shared" ca="1" si="9"/>
        <v>Derecho</v>
      </c>
      <c r="K66" s="7">
        <f t="shared" ca="1" si="10"/>
        <v>2011</v>
      </c>
      <c r="L66" s="7">
        <f t="shared" ca="1" si="11"/>
        <v>14</v>
      </c>
      <c r="M66" s="7">
        <f t="shared" ca="1" si="12"/>
        <v>9.9</v>
      </c>
      <c r="N66" s="7">
        <f t="shared" ca="1" si="13"/>
        <v>48</v>
      </c>
      <c r="O66" s="7">
        <f t="shared" ca="1" si="14"/>
        <v>45</v>
      </c>
      <c r="P66" s="7">
        <f t="shared" ca="1" si="15"/>
        <v>3</v>
      </c>
      <c r="Q66" s="7" t="str">
        <f t="shared" ca="1" si="16"/>
        <v>NO</v>
      </c>
      <c r="R66" s="7">
        <f t="shared" ca="1" si="17"/>
        <v>0</v>
      </c>
      <c r="S66" s="7" t="str">
        <f t="shared" ca="1" si="18"/>
        <v>NO</v>
      </c>
      <c r="T66" s="7" t="str">
        <f t="shared" ca="1" si="19"/>
        <v>CDMX</v>
      </c>
      <c r="U66" s="7" t="str">
        <f t="shared" ca="1" si="20"/>
        <v>NO</v>
      </c>
      <c r="V66" s="7">
        <f t="shared" ca="1" si="21"/>
        <v>176</v>
      </c>
      <c r="W66" s="7" t="str">
        <f t="shared" ca="1" si="22"/>
        <v>SI</v>
      </c>
      <c r="X66" s="7" t="str">
        <f t="shared" ca="1" si="23"/>
        <v>ITAM</v>
      </c>
      <c r="Y66" s="7">
        <f t="shared" ca="1" si="24"/>
        <v>1012010616</v>
      </c>
      <c r="Z66" s="7" t="str">
        <f t="shared" ca="1" si="25"/>
        <v>SI</v>
      </c>
      <c r="AA66" s="7" t="str">
        <f t="shared" ca="1" si="26"/>
        <v>Fiesta</v>
      </c>
    </row>
    <row r="67" spans="1:27" x14ac:dyDescent="0.45">
      <c r="A67" s="7">
        <f t="shared" ca="1" si="0"/>
        <v>1143</v>
      </c>
      <c r="B67" s="7" t="str">
        <f t="shared" ca="1" si="1"/>
        <v>Irene</v>
      </c>
      <c r="C67" s="7" t="str">
        <f t="shared" ca="1" si="2"/>
        <v>CAMPOS</v>
      </c>
      <c r="D67" s="7" t="str">
        <f t="shared" ca="1" si="3"/>
        <v>FERRER</v>
      </c>
      <c r="E67" s="13">
        <f t="shared" ca="1" si="4"/>
        <v>34911</v>
      </c>
      <c r="F67" s="7" t="str">
        <f t="shared" ca="1" si="5"/>
        <v>M</v>
      </c>
      <c r="G67" s="7" t="str">
        <f t="shared" ca="1" si="6"/>
        <v>IrCAFE31071995</v>
      </c>
      <c r="H67" s="1" t="str">
        <f t="shared" ca="1" si="7"/>
        <v>ICAMPOS31@</v>
      </c>
      <c r="I67" s="1" t="str">
        <f t="shared" ca="1" si="8"/>
        <v>ICAMPOS31@itam.com.mx</v>
      </c>
      <c r="J67" s="1" t="str">
        <f t="shared" ca="1" si="9"/>
        <v>Contabilidad</v>
      </c>
      <c r="K67" s="7">
        <f t="shared" ca="1" si="10"/>
        <v>2012</v>
      </c>
      <c r="L67" s="7">
        <f t="shared" ca="1" si="11"/>
        <v>12</v>
      </c>
      <c r="M67" s="7">
        <f t="shared" ca="1" si="12"/>
        <v>9</v>
      </c>
      <c r="N67" s="7">
        <f t="shared" ca="1" si="13"/>
        <v>48</v>
      </c>
      <c r="O67" s="7">
        <f t="shared" ca="1" si="14"/>
        <v>42</v>
      </c>
      <c r="P67" s="7">
        <f t="shared" ca="1" si="15"/>
        <v>6</v>
      </c>
      <c r="Q67" s="7" t="str">
        <f t="shared" ca="1" si="16"/>
        <v>SI</v>
      </c>
      <c r="R67" s="7">
        <f t="shared" ca="1" si="17"/>
        <v>0.5</v>
      </c>
      <c r="S67" s="7" t="str">
        <f t="shared" ca="1" si="18"/>
        <v>NO</v>
      </c>
      <c r="T67" s="7" t="str">
        <f t="shared" ref="T67:T103" ca="1" si="27">INDEX($AO$7:$AP$23,RANDBETWEEN(1,9),1)</f>
        <v>Merida</v>
      </c>
      <c r="U67" s="7" t="str">
        <f t="shared" ca="1" si="20"/>
        <v>SI</v>
      </c>
      <c r="V67" s="7">
        <f t="shared" ca="1" si="21"/>
        <v>131</v>
      </c>
      <c r="W67" s="7" t="str">
        <f t="shared" ca="1" si="22"/>
        <v>NO</v>
      </c>
      <c r="X67" s="7" t="str">
        <f t="shared" ca="1" si="23"/>
        <v>OTRO</v>
      </c>
      <c r="Y67" s="7">
        <f t="shared" ca="1" si="24"/>
        <v>1012198326</v>
      </c>
      <c r="Z67" s="7" t="str">
        <f t="shared" ca="1" si="25"/>
        <v>NO</v>
      </c>
      <c r="AA67" s="7" t="str">
        <f t="shared" ca="1" si="26"/>
        <v>Viajes</v>
      </c>
    </row>
    <row r="68" spans="1:27" x14ac:dyDescent="0.45">
      <c r="A68" s="7">
        <f t="shared" ref="A68:A103" ca="1" si="28">RANDBETWEEN(1000,2000)</f>
        <v>1707</v>
      </c>
      <c r="B68" s="7" t="str">
        <f t="shared" ref="B68:B103" ca="1" si="29">INDEX($AC$7:$AD$46,RANDBETWEEN(1,39),1)</f>
        <v>Judy</v>
      </c>
      <c r="C68" s="7" t="str">
        <f t="shared" ref="C68:C103" ca="1" si="30">INDEX($AF$5:$AF$45,RANDBETWEEN(1,40),1)</f>
        <v>FUENTES</v>
      </c>
      <c r="D68" s="7" t="str">
        <f t="shared" ref="D68:D103" ca="1" si="31">INDEX($AF$5:$AF$45,RANDBETWEEN(1,40),1)</f>
        <v>PASCUAL</v>
      </c>
      <c r="E68" s="13">
        <f t="shared" ref="E68:E103" ca="1" si="32">RANDBETWEEN("01/01/1993","12/31/1995")</f>
        <v>34390</v>
      </c>
      <c r="F68" s="7" t="str">
        <f t="shared" ref="F68:F103" ca="1" si="33">VLOOKUP(B68,$AC$7:$AD$47,2,FALSE)</f>
        <v>M</v>
      </c>
      <c r="G68" s="7" t="str">
        <f t="shared" ref="G68:G103" ca="1" si="34">_xlfn.CONCAT(LEFT(B68,2),LEFT(C68,2),LEFT(D68,2),IF(DAY(E68)&lt;10,_xlfn.CONCAT(0,DAY(E68)),DAY(E68)),IF(MONTH(E68)&lt;10,_xlfn.CONCAT(0,MONTH(E68)),MONTH(E68)),YEAR(E68))</f>
        <v>JuFUPA25021994</v>
      </c>
      <c r="H68" s="1" t="str">
        <f t="shared" ref="H68:H103" ca="1" si="35">_xlfn.CONCAT(LEFT(B68,1),C68,DAY(E68),"@",INDEX($AH$6:$AH$11,RANDBETWEEN(1,6)))</f>
        <v>JFUENTES25@yahoo.mx</v>
      </c>
      <c r="I68" s="1" t="str">
        <f t="shared" ref="I68:I103" ca="1" si="36">_xlfn.CONCAT(LEFT(B68,1),C68,DAY(E68),"@","itam.com.mx")</f>
        <v>JFUENTES25@itam.com.mx</v>
      </c>
      <c r="J68" s="1" t="str">
        <f t="shared" ref="J68:J103" ca="1" si="37">INDEX($AJ$5:$AJ$16,RANDBETWEEN(1,12),1)</f>
        <v>Economia y Derecho</v>
      </c>
      <c r="K68" s="7">
        <f t="shared" ref="K68:K103" ca="1" si="38">YEAR(RANDBETWEEN("01/01/2011","12/31/2013"))</f>
        <v>2012</v>
      </c>
      <c r="L68" s="7">
        <f t="shared" ref="L68:L103" ca="1" si="39">(2018-K68)*2</f>
        <v>12</v>
      </c>
      <c r="M68" s="7">
        <f t="shared" ref="M68:M103" ca="1" si="40">ROUND(RAND()*(6-10)+10,1)</f>
        <v>8.6</v>
      </c>
      <c r="N68" s="7">
        <f t="shared" ref="N68:N103" ca="1" si="41">IF(RANDBETWEEN((L68*4)-6,(L68*4)+6)&gt;48,48,RANDBETWEEN((L68*4)-6,(L68*4)+6))</f>
        <v>54</v>
      </c>
      <c r="O68" s="7">
        <f t="shared" ref="O68:O103" ca="1" si="42">ROUND((RANDBETWEEN(60,100)/100)*N68,0)</f>
        <v>33</v>
      </c>
      <c r="P68" s="7">
        <f t="shared" ref="P68:P103" ca="1" si="43">N68-O68</f>
        <v>21</v>
      </c>
      <c r="Q68" s="7" t="str">
        <f t="shared" ref="Q68:Q103" ca="1" si="44">IF(RAND()&lt;0.7,"NO","SI")</f>
        <v>NO</v>
      </c>
      <c r="R68" s="7">
        <f t="shared" ref="R68:R103" ca="1" si="45">IF(Q68="SI",RANDBETWEEN(1,10)/10,0)</f>
        <v>0</v>
      </c>
      <c r="S68" s="7" t="str">
        <f t="shared" ref="S68:S103" ca="1" si="46">IF(RAND()&lt;0.6,"NO","SI")</f>
        <v>SI</v>
      </c>
      <c r="T68" s="7" t="str">
        <f t="shared" ca="1" si="27"/>
        <v>Pachuca</v>
      </c>
      <c r="U68" s="7" t="str">
        <f t="shared" ref="U68:U103" ca="1" si="47">VLOOKUP(T68,$AO$7:$AP$16,2,FALSE)</f>
        <v>SI</v>
      </c>
      <c r="V68" s="7">
        <f t="shared" ref="V68:V103" ca="1" si="48">RANDBETWEEN(0,180)</f>
        <v>115</v>
      </c>
      <c r="W68" s="7" t="str">
        <f t="shared" ref="W68:W103" ca="1" si="49">CHOOSE(RANDBETWEEN(1,2),"SI","NO")</f>
        <v>SI</v>
      </c>
      <c r="X68" s="7" t="str">
        <f t="shared" ref="X68:X103" ca="1" si="50">CHOOSE(RANDBETWEEN(1,2),"ITAM","OTRO")</f>
        <v>ITAM</v>
      </c>
      <c r="Y68" s="7">
        <f t="shared" ref="Y68:Y103" ca="1" si="51">RANDBETWEEN(1012000000,1012999999)</f>
        <v>1012457005</v>
      </c>
      <c r="Z68" s="7" t="str">
        <f t="shared" ref="Z68:Z103" ca="1" si="52">CHOOSE(RANDBETWEEN(1,2),"SI","NO")</f>
        <v>SI</v>
      </c>
      <c r="AA68" s="7" t="str">
        <f t="shared" ref="AA68:AA103" ca="1" si="53">INDEX($AR$4:$AR$14,RANDBETWEEN(1,10))</f>
        <v>Nadar</v>
      </c>
    </row>
    <row r="69" spans="1:27" x14ac:dyDescent="0.45">
      <c r="A69" s="7">
        <f t="shared" ca="1" si="28"/>
        <v>1680</v>
      </c>
      <c r="B69" s="7" t="str">
        <f t="shared" ca="1" si="29"/>
        <v>Mary</v>
      </c>
      <c r="C69" s="7" t="str">
        <f t="shared" ca="1" si="30"/>
        <v>LORENZO</v>
      </c>
      <c r="D69" s="7" t="str">
        <f t="shared" ca="1" si="31"/>
        <v>NIETO</v>
      </c>
      <c r="E69" s="13">
        <f t="shared" ca="1" si="32"/>
        <v>35055</v>
      </c>
      <c r="F69" s="7" t="str">
        <f t="shared" ca="1" si="33"/>
        <v>M</v>
      </c>
      <c r="G69" s="7" t="str">
        <f t="shared" ca="1" si="34"/>
        <v>MaLONI22121995</v>
      </c>
      <c r="H69" s="1" t="str">
        <f t="shared" ca="1" si="35"/>
        <v>MLORENZO22@</v>
      </c>
      <c r="I69" s="1" t="str">
        <f t="shared" ca="1" si="36"/>
        <v>MLORENZO22@itam.com.mx</v>
      </c>
      <c r="J69" s="1" t="str">
        <f t="shared" ca="1" si="37"/>
        <v>Telematica</v>
      </c>
      <c r="K69" s="7">
        <f t="shared" ca="1" si="38"/>
        <v>2012</v>
      </c>
      <c r="L69" s="7">
        <f t="shared" ca="1" si="39"/>
        <v>12</v>
      </c>
      <c r="M69" s="7">
        <f t="shared" ca="1" si="40"/>
        <v>6.1</v>
      </c>
      <c r="N69" s="7">
        <f t="shared" ca="1" si="41"/>
        <v>48</v>
      </c>
      <c r="O69" s="7">
        <f t="shared" ca="1" si="42"/>
        <v>39</v>
      </c>
      <c r="P69" s="7">
        <f t="shared" ca="1" si="43"/>
        <v>9</v>
      </c>
      <c r="Q69" s="7" t="str">
        <f t="shared" ca="1" si="44"/>
        <v>SI</v>
      </c>
      <c r="R69" s="7">
        <f t="shared" ca="1" si="45"/>
        <v>0.1</v>
      </c>
      <c r="S69" s="7" t="str">
        <f t="shared" ca="1" si="46"/>
        <v>SI</v>
      </c>
      <c r="T69" s="7" t="str">
        <f t="shared" ca="1" si="27"/>
        <v>Pachuca</v>
      </c>
      <c r="U69" s="7" t="str">
        <f t="shared" ca="1" si="47"/>
        <v>SI</v>
      </c>
      <c r="V69" s="7">
        <f t="shared" ca="1" si="48"/>
        <v>122</v>
      </c>
      <c r="W69" s="7" t="str">
        <f t="shared" ca="1" si="49"/>
        <v>SI</v>
      </c>
      <c r="X69" s="7" t="str">
        <f t="shared" ca="1" si="50"/>
        <v>ITAM</v>
      </c>
      <c r="Y69" s="7">
        <f t="shared" ca="1" si="51"/>
        <v>1012748265</v>
      </c>
      <c r="Z69" s="7" t="str">
        <f t="shared" ca="1" si="52"/>
        <v>SI</v>
      </c>
      <c r="AA69" s="7" t="str">
        <f t="shared" ca="1" si="53"/>
        <v>Leer</v>
      </c>
    </row>
    <row r="70" spans="1:27" x14ac:dyDescent="0.45">
      <c r="A70" s="7">
        <f t="shared" ca="1" si="28"/>
        <v>1159</v>
      </c>
      <c r="B70" s="7" t="str">
        <f t="shared" ca="1" si="29"/>
        <v>Elizabeth</v>
      </c>
      <c r="C70" s="7" t="str">
        <f t="shared" ca="1" si="30"/>
        <v>SAEZ</v>
      </c>
      <c r="D70" s="7" t="str">
        <f t="shared" ca="1" si="31"/>
        <v>HIDALGO</v>
      </c>
      <c r="E70" s="13">
        <f t="shared" ca="1" si="32"/>
        <v>34846</v>
      </c>
      <c r="F70" s="7" t="str">
        <f t="shared" ca="1" si="33"/>
        <v>M</v>
      </c>
      <c r="G70" s="7" t="str">
        <f t="shared" ca="1" si="34"/>
        <v>ElSAHI27051995</v>
      </c>
      <c r="H70" s="1" t="str">
        <f t="shared" ca="1" si="35"/>
        <v>ESAEZ27@</v>
      </c>
      <c r="I70" s="1" t="str">
        <f t="shared" ca="1" si="36"/>
        <v>ESAEZ27@itam.com.mx</v>
      </c>
      <c r="J70" s="1" t="str">
        <f t="shared" ca="1" si="37"/>
        <v>Computacion</v>
      </c>
      <c r="K70" s="7">
        <f t="shared" ca="1" si="38"/>
        <v>2011</v>
      </c>
      <c r="L70" s="7">
        <f t="shared" ca="1" si="39"/>
        <v>14</v>
      </c>
      <c r="M70" s="7">
        <f t="shared" ca="1" si="40"/>
        <v>8.1</v>
      </c>
      <c r="N70" s="7">
        <f t="shared" ca="1" si="41"/>
        <v>48</v>
      </c>
      <c r="O70" s="7">
        <f t="shared" ca="1" si="42"/>
        <v>39</v>
      </c>
      <c r="P70" s="7">
        <f t="shared" ca="1" si="43"/>
        <v>9</v>
      </c>
      <c r="Q70" s="7" t="str">
        <f t="shared" ca="1" si="44"/>
        <v>NO</v>
      </c>
      <c r="R70" s="7">
        <f t="shared" ca="1" si="45"/>
        <v>0</v>
      </c>
      <c r="S70" s="7" t="str">
        <f t="shared" ca="1" si="46"/>
        <v>NO</v>
      </c>
      <c r="T70" s="7" t="str">
        <f t="shared" ca="1" si="27"/>
        <v>CDMX</v>
      </c>
      <c r="U70" s="7" t="str">
        <f t="shared" ca="1" si="47"/>
        <v>NO</v>
      </c>
      <c r="V70" s="7">
        <f t="shared" ca="1" si="48"/>
        <v>63</v>
      </c>
      <c r="W70" s="7" t="str">
        <f t="shared" ca="1" si="49"/>
        <v>SI</v>
      </c>
      <c r="X70" s="7" t="str">
        <f t="shared" ca="1" si="50"/>
        <v>OTRO</v>
      </c>
      <c r="Y70" s="7">
        <f t="shared" ca="1" si="51"/>
        <v>1012441377</v>
      </c>
      <c r="Z70" s="7" t="str">
        <f t="shared" ca="1" si="52"/>
        <v>NO</v>
      </c>
      <c r="AA70" s="7" t="str">
        <f t="shared" ca="1" si="53"/>
        <v>Viajes</v>
      </c>
    </row>
    <row r="71" spans="1:27" x14ac:dyDescent="0.45">
      <c r="A71" s="7">
        <f t="shared" ca="1" si="28"/>
        <v>1732</v>
      </c>
      <c r="B71" s="7" t="str">
        <f t="shared" ca="1" si="29"/>
        <v>Charlotte</v>
      </c>
      <c r="C71" s="7" t="str">
        <f t="shared" ca="1" si="30"/>
        <v>VELASCO</v>
      </c>
      <c r="D71" s="7" t="str">
        <f t="shared" ca="1" si="31"/>
        <v>CRESPO</v>
      </c>
      <c r="E71" s="13">
        <f t="shared" ca="1" si="32"/>
        <v>34822</v>
      </c>
      <c r="F71" s="7" t="str">
        <f t="shared" ca="1" si="33"/>
        <v>M</v>
      </c>
      <c r="G71" s="7" t="str">
        <f t="shared" ca="1" si="34"/>
        <v>ChVECR03051995</v>
      </c>
      <c r="H71" s="1" t="str">
        <f t="shared" ca="1" si="35"/>
        <v>CVELASCO3@yahoo.mx</v>
      </c>
      <c r="I71" s="1" t="str">
        <f t="shared" ca="1" si="36"/>
        <v>CVELASCO3@itam.com.mx</v>
      </c>
      <c r="J71" s="1" t="str">
        <f t="shared" ca="1" si="37"/>
        <v>Economia</v>
      </c>
      <c r="K71" s="7">
        <f t="shared" ca="1" si="38"/>
        <v>2011</v>
      </c>
      <c r="L71" s="7">
        <f t="shared" ca="1" si="39"/>
        <v>14</v>
      </c>
      <c r="M71" s="7">
        <f t="shared" ca="1" si="40"/>
        <v>6.1</v>
      </c>
      <c r="N71" s="7">
        <f t="shared" ca="1" si="41"/>
        <v>48</v>
      </c>
      <c r="O71" s="7">
        <f t="shared" ca="1" si="42"/>
        <v>35</v>
      </c>
      <c r="P71" s="7">
        <f t="shared" ca="1" si="43"/>
        <v>13</v>
      </c>
      <c r="Q71" s="7" t="str">
        <f t="shared" ca="1" si="44"/>
        <v>NO</v>
      </c>
      <c r="R71" s="7">
        <f t="shared" ca="1" si="45"/>
        <v>0</v>
      </c>
      <c r="S71" s="7" t="str">
        <f t="shared" ca="1" si="46"/>
        <v>SI</v>
      </c>
      <c r="T71" s="7" t="str">
        <f t="shared" ca="1" si="27"/>
        <v>Cancun</v>
      </c>
      <c r="U71" s="7" t="str">
        <f t="shared" ca="1" si="47"/>
        <v>SI</v>
      </c>
      <c r="V71" s="7">
        <f t="shared" ca="1" si="48"/>
        <v>151</v>
      </c>
      <c r="W71" s="7" t="str">
        <f t="shared" ca="1" si="49"/>
        <v>SI</v>
      </c>
      <c r="X71" s="7" t="str">
        <f t="shared" ca="1" si="50"/>
        <v>ITAM</v>
      </c>
      <c r="Y71" s="7">
        <f t="shared" ca="1" si="51"/>
        <v>1012405491</v>
      </c>
      <c r="Z71" s="7" t="str">
        <f t="shared" ca="1" si="52"/>
        <v>NO</v>
      </c>
      <c r="AA71" s="7" t="str">
        <f t="shared" ca="1" si="53"/>
        <v>Nadar</v>
      </c>
    </row>
    <row r="72" spans="1:27" x14ac:dyDescent="0.45">
      <c r="A72" s="7">
        <f t="shared" ca="1" si="28"/>
        <v>1616</v>
      </c>
      <c r="B72" s="7" t="str">
        <f t="shared" ca="1" si="29"/>
        <v>Rose</v>
      </c>
      <c r="C72" s="7" t="str">
        <f t="shared" ca="1" si="30"/>
        <v>PASCUAL</v>
      </c>
      <c r="D72" s="7" t="str">
        <f t="shared" ca="1" si="31"/>
        <v>CRESPO</v>
      </c>
      <c r="E72" s="13">
        <f t="shared" ca="1" si="32"/>
        <v>34380</v>
      </c>
      <c r="F72" s="7" t="str">
        <f t="shared" ca="1" si="33"/>
        <v>M</v>
      </c>
      <c r="G72" s="7" t="str">
        <f t="shared" ca="1" si="34"/>
        <v>RoPACR15021994</v>
      </c>
      <c r="H72" s="1" t="str">
        <f t="shared" ca="1" si="35"/>
        <v>RPASCUAL15@outlook.com</v>
      </c>
      <c r="I72" s="1" t="str">
        <f t="shared" ca="1" si="36"/>
        <v>RPASCUAL15@itam.com.mx</v>
      </c>
      <c r="J72" s="1" t="str">
        <f t="shared" ca="1" si="37"/>
        <v>Telematica</v>
      </c>
      <c r="K72" s="7">
        <f t="shared" ca="1" si="38"/>
        <v>2011</v>
      </c>
      <c r="L72" s="7">
        <f t="shared" ca="1" si="39"/>
        <v>14</v>
      </c>
      <c r="M72" s="7">
        <f t="shared" ca="1" si="40"/>
        <v>9.4</v>
      </c>
      <c r="N72" s="7">
        <f t="shared" ca="1" si="41"/>
        <v>48</v>
      </c>
      <c r="O72" s="7">
        <f t="shared" ca="1" si="42"/>
        <v>30</v>
      </c>
      <c r="P72" s="7">
        <f t="shared" ca="1" si="43"/>
        <v>18</v>
      </c>
      <c r="Q72" s="7" t="str">
        <f t="shared" ca="1" si="44"/>
        <v>NO</v>
      </c>
      <c r="R72" s="7">
        <f t="shared" ca="1" si="45"/>
        <v>0</v>
      </c>
      <c r="S72" s="7" t="str">
        <f t="shared" ca="1" si="46"/>
        <v>NO</v>
      </c>
      <c r="T72" s="7" t="str">
        <f t="shared" ca="1" si="27"/>
        <v>Leon</v>
      </c>
      <c r="U72" s="7" t="str">
        <f t="shared" ca="1" si="47"/>
        <v>SI</v>
      </c>
      <c r="V72" s="7">
        <f t="shared" ca="1" si="48"/>
        <v>165</v>
      </c>
      <c r="W72" s="7" t="str">
        <f t="shared" ca="1" si="49"/>
        <v>NO</v>
      </c>
      <c r="X72" s="7" t="str">
        <f t="shared" ca="1" si="50"/>
        <v>ITAM</v>
      </c>
      <c r="Y72" s="7">
        <f t="shared" ca="1" si="51"/>
        <v>1012141932</v>
      </c>
      <c r="Z72" s="7" t="str">
        <f t="shared" ca="1" si="52"/>
        <v>NO</v>
      </c>
      <c r="AA72" s="7" t="str">
        <f t="shared" ca="1" si="53"/>
        <v>Comer</v>
      </c>
    </row>
    <row r="73" spans="1:27" x14ac:dyDescent="0.45">
      <c r="A73" s="7">
        <f t="shared" ca="1" si="28"/>
        <v>1469</v>
      </c>
      <c r="B73" s="7" t="str">
        <f t="shared" ca="1" si="29"/>
        <v>Charles</v>
      </c>
      <c r="C73" s="7" t="str">
        <f t="shared" ca="1" si="30"/>
        <v>VELASCO</v>
      </c>
      <c r="D73" s="7" t="str">
        <f t="shared" ca="1" si="31"/>
        <v>SOTO</v>
      </c>
      <c r="E73" s="13">
        <f t="shared" ca="1" si="32"/>
        <v>34235</v>
      </c>
      <c r="F73" s="7" t="str">
        <f t="shared" ca="1" si="33"/>
        <v>H</v>
      </c>
      <c r="G73" s="7" t="str">
        <f t="shared" ca="1" si="34"/>
        <v>ChVESO23091993</v>
      </c>
      <c r="H73" s="1" t="str">
        <f t="shared" ca="1" si="35"/>
        <v>CVELASCO23@live.mx</v>
      </c>
      <c r="I73" s="1" t="str">
        <f t="shared" ca="1" si="36"/>
        <v>CVELASCO23@itam.com.mx</v>
      </c>
      <c r="J73" s="1" t="str">
        <f t="shared" ca="1" si="37"/>
        <v>Derecho</v>
      </c>
      <c r="K73" s="7">
        <f t="shared" ca="1" si="38"/>
        <v>2012</v>
      </c>
      <c r="L73" s="7">
        <f t="shared" ca="1" si="39"/>
        <v>12</v>
      </c>
      <c r="M73" s="7">
        <f t="shared" ca="1" si="40"/>
        <v>9.9</v>
      </c>
      <c r="N73" s="7">
        <f t="shared" ca="1" si="41"/>
        <v>48</v>
      </c>
      <c r="O73" s="7">
        <f t="shared" ca="1" si="42"/>
        <v>38</v>
      </c>
      <c r="P73" s="7">
        <f t="shared" ca="1" si="43"/>
        <v>10</v>
      </c>
      <c r="Q73" s="7" t="str">
        <f t="shared" ca="1" si="44"/>
        <v>NO</v>
      </c>
      <c r="R73" s="7">
        <f t="shared" ca="1" si="45"/>
        <v>0</v>
      </c>
      <c r="S73" s="7" t="str">
        <f t="shared" ca="1" si="46"/>
        <v>NO</v>
      </c>
      <c r="T73" s="7" t="str">
        <f t="shared" ca="1" si="27"/>
        <v>CDMX</v>
      </c>
      <c r="U73" s="7" t="str">
        <f t="shared" ca="1" si="47"/>
        <v>NO</v>
      </c>
      <c r="V73" s="7">
        <f t="shared" ca="1" si="48"/>
        <v>21</v>
      </c>
      <c r="W73" s="7" t="str">
        <f t="shared" ca="1" si="49"/>
        <v>NO</v>
      </c>
      <c r="X73" s="7" t="str">
        <f t="shared" ca="1" si="50"/>
        <v>ITAM</v>
      </c>
      <c r="Y73" s="7">
        <f t="shared" ca="1" si="51"/>
        <v>1012791590</v>
      </c>
      <c r="Z73" s="7" t="str">
        <f t="shared" ca="1" si="52"/>
        <v>NO</v>
      </c>
      <c r="AA73" s="7" t="str">
        <f t="shared" ca="1" si="53"/>
        <v>Caza</v>
      </c>
    </row>
    <row r="74" spans="1:27" x14ac:dyDescent="0.45">
      <c r="A74" s="7">
        <f t="shared" ca="1" si="28"/>
        <v>1395</v>
      </c>
      <c r="B74" s="7" t="str">
        <f t="shared" ca="1" si="29"/>
        <v>Charlotte</v>
      </c>
      <c r="C74" s="7" t="str">
        <f t="shared" ca="1" si="30"/>
        <v>VICENTE</v>
      </c>
      <c r="D74" s="7" t="str">
        <f t="shared" ca="1" si="31"/>
        <v>CABRERA</v>
      </c>
      <c r="E74" s="13">
        <f t="shared" ca="1" si="32"/>
        <v>34041</v>
      </c>
      <c r="F74" s="7" t="str">
        <f t="shared" ca="1" si="33"/>
        <v>M</v>
      </c>
      <c r="G74" s="7" t="str">
        <f t="shared" ca="1" si="34"/>
        <v>ChVICA13031993</v>
      </c>
      <c r="H74" s="1" t="str">
        <f t="shared" ca="1" si="35"/>
        <v>CVICENTE13@live.mx</v>
      </c>
      <c r="I74" s="1" t="str">
        <f t="shared" ca="1" si="36"/>
        <v>CVICENTE13@itam.com.mx</v>
      </c>
      <c r="J74" s="1" t="str">
        <f t="shared" ca="1" si="37"/>
        <v>Administracion</v>
      </c>
      <c r="K74" s="7">
        <f t="shared" ca="1" si="38"/>
        <v>2011</v>
      </c>
      <c r="L74" s="7">
        <f t="shared" ca="1" si="39"/>
        <v>14</v>
      </c>
      <c r="M74" s="7">
        <f t="shared" ca="1" si="40"/>
        <v>9.5</v>
      </c>
      <c r="N74" s="7">
        <f t="shared" ca="1" si="41"/>
        <v>48</v>
      </c>
      <c r="O74" s="7">
        <f t="shared" ca="1" si="42"/>
        <v>42</v>
      </c>
      <c r="P74" s="7">
        <f t="shared" ca="1" si="43"/>
        <v>6</v>
      </c>
      <c r="Q74" s="7" t="str">
        <f t="shared" ca="1" si="44"/>
        <v>SI</v>
      </c>
      <c r="R74" s="7">
        <f t="shared" ca="1" si="45"/>
        <v>0.8</v>
      </c>
      <c r="S74" s="7" t="str">
        <f t="shared" ca="1" si="46"/>
        <v>NO</v>
      </c>
      <c r="T74" s="7" t="str">
        <f t="shared" ca="1" si="27"/>
        <v>Acapulco</v>
      </c>
      <c r="U74" s="7" t="str">
        <f t="shared" ca="1" si="47"/>
        <v>SI</v>
      </c>
      <c r="V74" s="7">
        <f t="shared" ca="1" si="48"/>
        <v>140</v>
      </c>
      <c r="W74" s="7" t="str">
        <f t="shared" ca="1" si="49"/>
        <v>SI</v>
      </c>
      <c r="X74" s="7" t="str">
        <f t="shared" ca="1" si="50"/>
        <v>ITAM</v>
      </c>
      <c r="Y74" s="7">
        <f t="shared" ca="1" si="51"/>
        <v>1012279435</v>
      </c>
      <c r="Z74" s="7" t="str">
        <f t="shared" ca="1" si="52"/>
        <v>NO</v>
      </c>
      <c r="AA74" s="7" t="str">
        <f t="shared" ca="1" si="53"/>
        <v>Nadar</v>
      </c>
    </row>
    <row r="75" spans="1:27" x14ac:dyDescent="0.45">
      <c r="A75" s="7">
        <f t="shared" ca="1" si="28"/>
        <v>1695</v>
      </c>
      <c r="B75" s="7" t="str">
        <f t="shared" ca="1" si="29"/>
        <v>Sharon</v>
      </c>
      <c r="C75" s="7" t="str">
        <f t="shared" ca="1" si="30"/>
        <v>HIDALGO</v>
      </c>
      <c r="D75" s="7" t="str">
        <f t="shared" ca="1" si="31"/>
        <v>FLORES</v>
      </c>
      <c r="E75" s="13">
        <f t="shared" ca="1" si="32"/>
        <v>34875</v>
      </c>
      <c r="F75" s="7" t="str">
        <f t="shared" ca="1" si="33"/>
        <v>M</v>
      </c>
      <c r="G75" s="7" t="str">
        <f t="shared" ca="1" si="34"/>
        <v>ShHIFL25061995</v>
      </c>
      <c r="H75" s="1" t="str">
        <f t="shared" ca="1" si="35"/>
        <v>SHIDALGO25@yahoo.com</v>
      </c>
      <c r="I75" s="1" t="str">
        <f t="shared" ca="1" si="36"/>
        <v>SHIDALGO25@itam.com.mx</v>
      </c>
      <c r="J75" s="1" t="str">
        <f t="shared" ca="1" si="37"/>
        <v>Administracion</v>
      </c>
      <c r="K75" s="7">
        <f t="shared" ca="1" si="38"/>
        <v>2013</v>
      </c>
      <c r="L75" s="7">
        <f t="shared" ca="1" si="39"/>
        <v>10</v>
      </c>
      <c r="M75" s="7">
        <f t="shared" ca="1" si="40"/>
        <v>9.3000000000000007</v>
      </c>
      <c r="N75" s="7">
        <f t="shared" ca="1" si="41"/>
        <v>45</v>
      </c>
      <c r="O75" s="7">
        <f t="shared" ca="1" si="42"/>
        <v>29</v>
      </c>
      <c r="P75" s="7">
        <f t="shared" ca="1" si="43"/>
        <v>16</v>
      </c>
      <c r="Q75" s="7" t="str">
        <f t="shared" ca="1" si="44"/>
        <v>NO</v>
      </c>
      <c r="R75" s="7">
        <f t="shared" ca="1" si="45"/>
        <v>0</v>
      </c>
      <c r="S75" s="7" t="str">
        <f t="shared" ca="1" si="46"/>
        <v>NO</v>
      </c>
      <c r="T75" s="7" t="str">
        <f t="shared" ca="1" si="27"/>
        <v>Acapulco</v>
      </c>
      <c r="U75" s="7" t="str">
        <f t="shared" ca="1" si="47"/>
        <v>SI</v>
      </c>
      <c r="V75" s="7">
        <f t="shared" ca="1" si="48"/>
        <v>167</v>
      </c>
      <c r="W75" s="7" t="str">
        <f t="shared" ca="1" si="49"/>
        <v>NO</v>
      </c>
      <c r="X75" s="7" t="str">
        <f t="shared" ca="1" si="50"/>
        <v>ITAM</v>
      </c>
      <c r="Y75" s="7">
        <f t="shared" ca="1" si="51"/>
        <v>1012476707</v>
      </c>
      <c r="Z75" s="7" t="str">
        <f t="shared" ca="1" si="52"/>
        <v>SI</v>
      </c>
      <c r="AA75" s="7" t="str">
        <f t="shared" ca="1" si="53"/>
        <v>Golf</v>
      </c>
    </row>
    <row r="76" spans="1:27" x14ac:dyDescent="0.45">
      <c r="A76" s="7">
        <f t="shared" ca="1" si="28"/>
        <v>1905</v>
      </c>
      <c r="B76" s="7" t="str">
        <f t="shared" ca="1" si="29"/>
        <v>Michael</v>
      </c>
      <c r="C76" s="7" t="str">
        <f t="shared" ca="1" si="30"/>
        <v>CABALLERO</v>
      </c>
      <c r="D76" s="7" t="str">
        <f t="shared" ca="1" si="31"/>
        <v>FLORES</v>
      </c>
      <c r="E76" s="13">
        <f t="shared" ca="1" si="32"/>
        <v>33987</v>
      </c>
      <c r="F76" s="7" t="str">
        <f t="shared" ca="1" si="33"/>
        <v>H</v>
      </c>
      <c r="G76" s="7" t="str">
        <f t="shared" ca="1" si="34"/>
        <v>MiCAFL18011993</v>
      </c>
      <c r="H76" s="1" t="str">
        <f t="shared" ca="1" si="35"/>
        <v>MCABALLERO18@</v>
      </c>
      <c r="I76" s="1" t="str">
        <f t="shared" ca="1" si="36"/>
        <v>MCABALLERO18@itam.com.mx</v>
      </c>
      <c r="J76" s="1" t="str">
        <f t="shared" ca="1" si="37"/>
        <v>Mecatronica</v>
      </c>
      <c r="K76" s="7">
        <f t="shared" ca="1" si="38"/>
        <v>2012</v>
      </c>
      <c r="L76" s="7">
        <f t="shared" ca="1" si="39"/>
        <v>12</v>
      </c>
      <c r="M76" s="7">
        <f t="shared" ca="1" si="40"/>
        <v>7.5</v>
      </c>
      <c r="N76" s="7">
        <f t="shared" ca="1" si="41"/>
        <v>42</v>
      </c>
      <c r="O76" s="7">
        <f t="shared" ca="1" si="42"/>
        <v>37</v>
      </c>
      <c r="P76" s="7">
        <f t="shared" ca="1" si="43"/>
        <v>5</v>
      </c>
      <c r="Q76" s="7" t="str">
        <f t="shared" ca="1" si="44"/>
        <v>NO</v>
      </c>
      <c r="R76" s="7">
        <f t="shared" ca="1" si="45"/>
        <v>0</v>
      </c>
      <c r="S76" s="7" t="str">
        <f t="shared" ca="1" si="46"/>
        <v>NO</v>
      </c>
      <c r="T76" s="7" t="str">
        <f t="shared" ca="1" si="27"/>
        <v>Guadalajara</v>
      </c>
      <c r="U76" s="7" t="str">
        <f t="shared" ca="1" si="47"/>
        <v>SI</v>
      </c>
      <c r="V76" s="7">
        <f t="shared" ca="1" si="48"/>
        <v>135</v>
      </c>
      <c r="W76" s="7" t="str">
        <f t="shared" ca="1" si="49"/>
        <v>NO</v>
      </c>
      <c r="X76" s="7" t="str">
        <f t="shared" ca="1" si="50"/>
        <v>OTRO</v>
      </c>
      <c r="Y76" s="7">
        <f t="shared" ca="1" si="51"/>
        <v>1012953498</v>
      </c>
      <c r="Z76" s="7" t="str">
        <f t="shared" ca="1" si="52"/>
        <v>SI</v>
      </c>
      <c r="AA76" s="7" t="str">
        <f t="shared" ca="1" si="53"/>
        <v>Cocinar</v>
      </c>
    </row>
    <row r="77" spans="1:27" x14ac:dyDescent="0.45">
      <c r="A77" s="7">
        <f t="shared" ca="1" si="28"/>
        <v>1443</v>
      </c>
      <c r="B77" s="7" t="str">
        <f t="shared" ca="1" si="29"/>
        <v>Alice</v>
      </c>
      <c r="C77" s="7" t="str">
        <f t="shared" ca="1" si="30"/>
        <v>CAMPOS</v>
      </c>
      <c r="D77" s="7" t="str">
        <f t="shared" ca="1" si="31"/>
        <v>HIDALGO</v>
      </c>
      <c r="E77" s="13">
        <f t="shared" ca="1" si="32"/>
        <v>34660</v>
      </c>
      <c r="F77" s="7" t="str">
        <f t="shared" ca="1" si="33"/>
        <v>M</v>
      </c>
      <c r="G77" s="7" t="str">
        <f t="shared" ca="1" si="34"/>
        <v>AlCAHI22111994</v>
      </c>
      <c r="H77" s="1" t="str">
        <f t="shared" ca="1" si="35"/>
        <v>ACAMPOS22@live.mx</v>
      </c>
      <c r="I77" s="1" t="str">
        <f t="shared" ca="1" si="36"/>
        <v>ACAMPOS22@itam.com.mx</v>
      </c>
      <c r="J77" s="1" t="str">
        <f t="shared" ca="1" si="37"/>
        <v>Telematica</v>
      </c>
      <c r="K77" s="7">
        <f t="shared" ca="1" si="38"/>
        <v>2013</v>
      </c>
      <c r="L77" s="7">
        <f t="shared" ca="1" si="39"/>
        <v>10</v>
      </c>
      <c r="M77" s="7">
        <f t="shared" ca="1" si="40"/>
        <v>8.1999999999999993</v>
      </c>
      <c r="N77" s="7">
        <f t="shared" ca="1" si="41"/>
        <v>39</v>
      </c>
      <c r="O77" s="7">
        <f t="shared" ca="1" si="42"/>
        <v>34</v>
      </c>
      <c r="P77" s="7">
        <f t="shared" ca="1" si="43"/>
        <v>5</v>
      </c>
      <c r="Q77" s="7" t="str">
        <f t="shared" ca="1" si="44"/>
        <v>SI</v>
      </c>
      <c r="R77" s="7">
        <f t="shared" ca="1" si="45"/>
        <v>0.2</v>
      </c>
      <c r="S77" s="7" t="str">
        <f t="shared" ca="1" si="46"/>
        <v>SI</v>
      </c>
      <c r="T77" s="7" t="str">
        <f t="shared" ca="1" si="27"/>
        <v>Puebla</v>
      </c>
      <c r="U77" s="7" t="str">
        <f t="shared" ca="1" si="47"/>
        <v>SI</v>
      </c>
      <c r="V77" s="7">
        <f t="shared" ca="1" si="48"/>
        <v>113</v>
      </c>
      <c r="W77" s="7" t="str">
        <f t="shared" ca="1" si="49"/>
        <v>NO</v>
      </c>
      <c r="X77" s="7" t="str">
        <f t="shared" ca="1" si="50"/>
        <v>ITAM</v>
      </c>
      <c r="Y77" s="7">
        <f t="shared" ca="1" si="51"/>
        <v>1012780386</v>
      </c>
      <c r="Z77" s="7" t="str">
        <f t="shared" ca="1" si="52"/>
        <v>SI</v>
      </c>
      <c r="AA77" s="7" t="str">
        <f t="shared" ca="1" si="53"/>
        <v>Leer</v>
      </c>
    </row>
    <row r="78" spans="1:27" x14ac:dyDescent="0.45">
      <c r="A78" s="7">
        <f t="shared" ca="1" si="28"/>
        <v>1181</v>
      </c>
      <c r="B78" s="7" t="str">
        <f t="shared" ca="1" si="29"/>
        <v>Thomas</v>
      </c>
      <c r="C78" s="7" t="str">
        <f t="shared" ca="1" si="30"/>
        <v>LORENZO</v>
      </c>
      <c r="D78" s="7" t="str">
        <f t="shared" ca="1" si="31"/>
        <v>MOYA</v>
      </c>
      <c r="E78" s="13">
        <f t="shared" ca="1" si="32"/>
        <v>34354</v>
      </c>
      <c r="F78" s="7" t="str">
        <f t="shared" ca="1" si="33"/>
        <v>H</v>
      </c>
      <c r="G78" s="7" t="str">
        <f t="shared" ca="1" si="34"/>
        <v>ThLOMO20011994</v>
      </c>
      <c r="H78" s="1" t="str">
        <f t="shared" ca="1" si="35"/>
        <v>TLORENZO20@</v>
      </c>
      <c r="I78" s="1" t="str">
        <f t="shared" ca="1" si="36"/>
        <v>TLORENZO20@itam.com.mx</v>
      </c>
      <c r="J78" s="1" t="str">
        <f t="shared" ca="1" si="37"/>
        <v>Matematicas Aplicadas</v>
      </c>
      <c r="K78" s="7">
        <f t="shared" ca="1" si="38"/>
        <v>2012</v>
      </c>
      <c r="L78" s="7">
        <f t="shared" ca="1" si="39"/>
        <v>12</v>
      </c>
      <c r="M78" s="7">
        <f t="shared" ca="1" si="40"/>
        <v>6.4</v>
      </c>
      <c r="N78" s="7">
        <f t="shared" ca="1" si="41"/>
        <v>48</v>
      </c>
      <c r="O78" s="7">
        <f t="shared" ca="1" si="42"/>
        <v>34</v>
      </c>
      <c r="P78" s="7">
        <f t="shared" ca="1" si="43"/>
        <v>14</v>
      </c>
      <c r="Q78" s="7" t="str">
        <f t="shared" ca="1" si="44"/>
        <v>NO</v>
      </c>
      <c r="R78" s="7">
        <f t="shared" ca="1" si="45"/>
        <v>0</v>
      </c>
      <c r="S78" s="7" t="str">
        <f t="shared" ca="1" si="46"/>
        <v>NO</v>
      </c>
      <c r="T78" s="7" t="str">
        <f t="shared" ca="1" si="27"/>
        <v>Merida</v>
      </c>
      <c r="U78" s="7" t="str">
        <f t="shared" ca="1" si="47"/>
        <v>SI</v>
      </c>
      <c r="V78" s="7">
        <f t="shared" ca="1" si="48"/>
        <v>179</v>
      </c>
      <c r="W78" s="7" t="str">
        <f t="shared" ca="1" si="49"/>
        <v>SI</v>
      </c>
      <c r="X78" s="7" t="str">
        <f t="shared" ca="1" si="50"/>
        <v>ITAM</v>
      </c>
      <c r="Y78" s="7">
        <f t="shared" ca="1" si="51"/>
        <v>1012875247</v>
      </c>
      <c r="Z78" s="7" t="str">
        <f t="shared" ca="1" si="52"/>
        <v>SI</v>
      </c>
      <c r="AA78" s="7" t="str">
        <f t="shared" ca="1" si="53"/>
        <v>Viajes</v>
      </c>
    </row>
    <row r="79" spans="1:27" x14ac:dyDescent="0.45">
      <c r="A79" s="7">
        <f t="shared" ca="1" si="28"/>
        <v>1707</v>
      </c>
      <c r="B79" s="7" t="str">
        <f t="shared" ca="1" si="29"/>
        <v>Irene</v>
      </c>
      <c r="C79" s="7" t="str">
        <f t="shared" ca="1" si="30"/>
        <v>CARRASCO</v>
      </c>
      <c r="D79" s="7" t="str">
        <f t="shared" ca="1" si="31"/>
        <v>CABALLERO</v>
      </c>
      <c r="E79" s="13">
        <f t="shared" ca="1" si="32"/>
        <v>34109</v>
      </c>
      <c r="F79" s="7" t="str">
        <f t="shared" ca="1" si="33"/>
        <v>M</v>
      </c>
      <c r="G79" s="7" t="str">
        <f t="shared" ca="1" si="34"/>
        <v>IrCACA20051993</v>
      </c>
      <c r="H79" s="1" t="str">
        <f t="shared" ca="1" si="35"/>
        <v>ICARRASCO20@outlook.com</v>
      </c>
      <c r="I79" s="1" t="str">
        <f t="shared" ca="1" si="36"/>
        <v>ICARRASCO20@itam.com.mx</v>
      </c>
      <c r="J79" s="1" t="str">
        <f t="shared" ca="1" si="37"/>
        <v>Matematicas Aplicadas</v>
      </c>
      <c r="K79" s="7">
        <f t="shared" ca="1" si="38"/>
        <v>2011</v>
      </c>
      <c r="L79" s="7">
        <f t="shared" ca="1" si="39"/>
        <v>14</v>
      </c>
      <c r="M79" s="7">
        <f t="shared" ca="1" si="40"/>
        <v>9</v>
      </c>
      <c r="N79" s="7">
        <f t="shared" ca="1" si="41"/>
        <v>48</v>
      </c>
      <c r="O79" s="7">
        <f t="shared" ca="1" si="42"/>
        <v>36</v>
      </c>
      <c r="P79" s="7">
        <f t="shared" ca="1" si="43"/>
        <v>12</v>
      </c>
      <c r="Q79" s="7" t="str">
        <f t="shared" ca="1" si="44"/>
        <v>SI</v>
      </c>
      <c r="R79" s="7">
        <f t="shared" ca="1" si="45"/>
        <v>0.6</v>
      </c>
      <c r="S79" s="7" t="str">
        <f t="shared" ca="1" si="46"/>
        <v>SI</v>
      </c>
      <c r="T79" s="7" t="str">
        <f t="shared" ca="1" si="27"/>
        <v>Guadalajara</v>
      </c>
      <c r="U79" s="7" t="str">
        <f t="shared" ca="1" si="47"/>
        <v>SI</v>
      </c>
      <c r="V79" s="7">
        <f t="shared" ca="1" si="48"/>
        <v>82</v>
      </c>
      <c r="W79" s="7" t="str">
        <f t="shared" ca="1" si="49"/>
        <v>NO</v>
      </c>
      <c r="X79" s="7" t="str">
        <f t="shared" ca="1" si="50"/>
        <v>OTRO</v>
      </c>
      <c r="Y79" s="7">
        <f t="shared" ca="1" si="51"/>
        <v>1012402815</v>
      </c>
      <c r="Z79" s="7" t="str">
        <f t="shared" ca="1" si="52"/>
        <v>NO</v>
      </c>
      <c r="AA79" s="7" t="str">
        <f t="shared" ca="1" si="53"/>
        <v>Caza</v>
      </c>
    </row>
    <row r="80" spans="1:27" x14ac:dyDescent="0.45">
      <c r="A80" s="7">
        <f t="shared" ca="1" si="28"/>
        <v>1860</v>
      </c>
      <c r="B80" s="7" t="str">
        <f t="shared" ca="1" si="29"/>
        <v>Richard</v>
      </c>
      <c r="C80" s="7" t="str">
        <f t="shared" ca="1" si="30"/>
        <v>NIETO</v>
      </c>
      <c r="D80" s="7" t="str">
        <f t="shared" ca="1" si="31"/>
        <v>ESTEBAN</v>
      </c>
      <c r="E80" s="13">
        <f t="shared" ca="1" si="32"/>
        <v>34941</v>
      </c>
      <c r="F80" s="7" t="str">
        <f t="shared" ca="1" si="33"/>
        <v>H</v>
      </c>
      <c r="G80" s="7" t="str">
        <f t="shared" ca="1" si="34"/>
        <v>RiNIES30081995</v>
      </c>
      <c r="H80" s="1" t="str">
        <f t="shared" ca="1" si="35"/>
        <v>RNIETO30@outlook.com</v>
      </c>
      <c r="I80" s="1" t="str">
        <f t="shared" ca="1" si="36"/>
        <v>RNIETO30@itam.com.mx</v>
      </c>
      <c r="J80" s="1" t="str">
        <f t="shared" ca="1" si="37"/>
        <v>Telematica</v>
      </c>
      <c r="K80" s="7">
        <f t="shared" ca="1" si="38"/>
        <v>2013</v>
      </c>
      <c r="L80" s="7">
        <f t="shared" ca="1" si="39"/>
        <v>10</v>
      </c>
      <c r="M80" s="7">
        <f t="shared" ca="1" si="40"/>
        <v>8.1</v>
      </c>
      <c r="N80" s="7">
        <f t="shared" ca="1" si="41"/>
        <v>37</v>
      </c>
      <c r="O80" s="7">
        <f t="shared" ca="1" si="42"/>
        <v>28</v>
      </c>
      <c r="P80" s="7">
        <f t="shared" ca="1" si="43"/>
        <v>9</v>
      </c>
      <c r="Q80" s="7" t="str">
        <f t="shared" ca="1" si="44"/>
        <v>SI</v>
      </c>
      <c r="R80" s="7">
        <f t="shared" ca="1" si="45"/>
        <v>1</v>
      </c>
      <c r="S80" s="7" t="str">
        <f t="shared" ca="1" si="46"/>
        <v>NO</v>
      </c>
      <c r="T80" s="7" t="str">
        <f t="shared" ca="1" si="27"/>
        <v>Merida</v>
      </c>
      <c r="U80" s="7" t="str">
        <f t="shared" ca="1" si="47"/>
        <v>SI</v>
      </c>
      <c r="V80" s="7">
        <f t="shared" ca="1" si="48"/>
        <v>137</v>
      </c>
      <c r="W80" s="7" t="str">
        <f t="shared" ca="1" si="49"/>
        <v>SI</v>
      </c>
      <c r="X80" s="7" t="str">
        <f t="shared" ca="1" si="50"/>
        <v>OTRO</v>
      </c>
      <c r="Y80" s="7">
        <f t="shared" ca="1" si="51"/>
        <v>1012539763</v>
      </c>
      <c r="Z80" s="7" t="str">
        <f t="shared" ca="1" si="52"/>
        <v>SI</v>
      </c>
      <c r="AA80" s="7" t="str">
        <f t="shared" ca="1" si="53"/>
        <v>Golf</v>
      </c>
    </row>
    <row r="81" spans="1:27" x14ac:dyDescent="0.45">
      <c r="A81" s="7">
        <f t="shared" ca="1" si="28"/>
        <v>1519</v>
      </c>
      <c r="B81" s="7" t="str">
        <f t="shared" ca="1" si="29"/>
        <v>Joan</v>
      </c>
      <c r="C81" s="7" t="str">
        <f t="shared" ca="1" si="30"/>
        <v>VEGA</v>
      </c>
      <c r="D81" s="7" t="str">
        <f t="shared" ca="1" si="31"/>
        <v>CRESPO</v>
      </c>
      <c r="E81" s="13">
        <f t="shared" ca="1" si="32"/>
        <v>34386</v>
      </c>
      <c r="F81" s="7" t="str">
        <f t="shared" ca="1" si="33"/>
        <v>M</v>
      </c>
      <c r="G81" s="7" t="str">
        <f t="shared" ca="1" si="34"/>
        <v>JoVECR21021994</v>
      </c>
      <c r="H81" s="1" t="str">
        <f t="shared" ca="1" si="35"/>
        <v>JVEGA21@</v>
      </c>
      <c r="I81" s="1" t="str">
        <f t="shared" ca="1" si="36"/>
        <v>JVEGA21@itam.com.mx</v>
      </c>
      <c r="J81" s="1" t="str">
        <f t="shared" ca="1" si="37"/>
        <v>Administracion</v>
      </c>
      <c r="K81" s="7">
        <f t="shared" ca="1" si="38"/>
        <v>2013</v>
      </c>
      <c r="L81" s="7">
        <f t="shared" ca="1" si="39"/>
        <v>10</v>
      </c>
      <c r="M81" s="7">
        <f t="shared" ca="1" si="40"/>
        <v>9.8000000000000007</v>
      </c>
      <c r="N81" s="7">
        <f t="shared" ca="1" si="41"/>
        <v>39</v>
      </c>
      <c r="O81" s="7">
        <f t="shared" ca="1" si="42"/>
        <v>33</v>
      </c>
      <c r="P81" s="7">
        <f t="shared" ca="1" si="43"/>
        <v>6</v>
      </c>
      <c r="Q81" s="7" t="str">
        <f t="shared" ca="1" si="44"/>
        <v>SI</v>
      </c>
      <c r="R81" s="7">
        <f t="shared" ca="1" si="45"/>
        <v>0.6</v>
      </c>
      <c r="S81" s="7" t="str">
        <f t="shared" ca="1" si="46"/>
        <v>SI</v>
      </c>
      <c r="T81" s="7" t="str">
        <f t="shared" ca="1" si="27"/>
        <v>Merida</v>
      </c>
      <c r="U81" s="7" t="str">
        <f t="shared" ca="1" si="47"/>
        <v>SI</v>
      </c>
      <c r="V81" s="7">
        <f t="shared" ca="1" si="48"/>
        <v>167</v>
      </c>
      <c r="W81" s="7" t="str">
        <f t="shared" ca="1" si="49"/>
        <v>NO</v>
      </c>
      <c r="X81" s="7" t="str">
        <f t="shared" ca="1" si="50"/>
        <v>OTRO</v>
      </c>
      <c r="Y81" s="7">
        <f t="shared" ca="1" si="51"/>
        <v>1012727722</v>
      </c>
      <c r="Z81" s="7" t="str">
        <f t="shared" ca="1" si="52"/>
        <v>SI</v>
      </c>
      <c r="AA81" s="7" t="str">
        <f t="shared" ca="1" si="53"/>
        <v>Fiesta</v>
      </c>
    </row>
    <row r="82" spans="1:27" x14ac:dyDescent="0.45">
      <c r="A82" s="7">
        <f t="shared" ca="1" si="28"/>
        <v>1092</v>
      </c>
      <c r="B82" s="7" t="str">
        <f t="shared" ca="1" si="29"/>
        <v>Beth</v>
      </c>
      <c r="C82" s="7" t="str">
        <f t="shared" ca="1" si="30"/>
        <v>DURAN</v>
      </c>
      <c r="D82" s="7" t="str">
        <f t="shared" ca="1" si="31"/>
        <v>SANTIAGO</v>
      </c>
      <c r="E82" s="13">
        <f t="shared" ca="1" si="32"/>
        <v>34285</v>
      </c>
      <c r="F82" s="7" t="str">
        <f t="shared" ca="1" si="33"/>
        <v>M</v>
      </c>
      <c r="G82" s="7" t="str">
        <f t="shared" ca="1" si="34"/>
        <v>BeDUSA12111993</v>
      </c>
      <c r="H82" s="1" t="str">
        <f t="shared" ca="1" si="35"/>
        <v>BDURAN12@</v>
      </c>
      <c r="I82" s="1" t="str">
        <f t="shared" ca="1" si="36"/>
        <v>BDURAN12@itam.com.mx</v>
      </c>
      <c r="J82" s="1" t="str">
        <f t="shared" ca="1" si="37"/>
        <v>Telematica</v>
      </c>
      <c r="K82" s="7">
        <f t="shared" ca="1" si="38"/>
        <v>2011</v>
      </c>
      <c r="L82" s="7">
        <f t="shared" ca="1" si="39"/>
        <v>14</v>
      </c>
      <c r="M82" s="7">
        <f t="shared" ca="1" si="40"/>
        <v>8.9</v>
      </c>
      <c r="N82" s="7">
        <f t="shared" ca="1" si="41"/>
        <v>48</v>
      </c>
      <c r="O82" s="7">
        <f t="shared" ca="1" si="42"/>
        <v>40</v>
      </c>
      <c r="P82" s="7">
        <f t="shared" ca="1" si="43"/>
        <v>8</v>
      </c>
      <c r="Q82" s="7" t="str">
        <f t="shared" ca="1" si="44"/>
        <v>NO</v>
      </c>
      <c r="R82" s="7">
        <f t="shared" ca="1" si="45"/>
        <v>0</v>
      </c>
      <c r="S82" s="7" t="str">
        <f t="shared" ca="1" si="46"/>
        <v>SI</v>
      </c>
      <c r="T82" s="7" t="str">
        <f t="shared" ca="1" si="27"/>
        <v>Puebla</v>
      </c>
      <c r="U82" s="7" t="str">
        <f t="shared" ca="1" si="47"/>
        <v>SI</v>
      </c>
      <c r="V82" s="7">
        <f t="shared" ca="1" si="48"/>
        <v>13</v>
      </c>
      <c r="W82" s="7" t="str">
        <f t="shared" ca="1" si="49"/>
        <v>SI</v>
      </c>
      <c r="X82" s="7" t="str">
        <f t="shared" ca="1" si="50"/>
        <v>OTRO</v>
      </c>
      <c r="Y82" s="7">
        <f t="shared" ca="1" si="51"/>
        <v>1012498870</v>
      </c>
      <c r="Z82" s="7" t="str">
        <f t="shared" ca="1" si="52"/>
        <v>SI</v>
      </c>
      <c r="AA82" s="7" t="str">
        <f t="shared" ca="1" si="53"/>
        <v>Cocinar</v>
      </c>
    </row>
    <row r="83" spans="1:27" x14ac:dyDescent="0.45">
      <c r="A83" s="7">
        <f t="shared" ca="1" si="28"/>
        <v>1701</v>
      </c>
      <c r="B83" s="7" t="str">
        <f t="shared" ca="1" si="29"/>
        <v>Richard</v>
      </c>
      <c r="C83" s="7" t="str">
        <f t="shared" ca="1" si="30"/>
        <v>FLORES</v>
      </c>
      <c r="D83" s="7" t="str">
        <f t="shared" ca="1" si="31"/>
        <v>FERRER</v>
      </c>
      <c r="E83" s="13">
        <f t="shared" ca="1" si="32"/>
        <v>34257</v>
      </c>
      <c r="F83" s="7" t="str">
        <f t="shared" ca="1" si="33"/>
        <v>H</v>
      </c>
      <c r="G83" s="7" t="str">
        <f t="shared" ca="1" si="34"/>
        <v>RiFLFE15101993</v>
      </c>
      <c r="H83" s="1" t="str">
        <f t="shared" ca="1" si="35"/>
        <v>RFLORES15@</v>
      </c>
      <c r="I83" s="1" t="str">
        <f t="shared" ca="1" si="36"/>
        <v>RFLORES15@itam.com.mx</v>
      </c>
      <c r="J83" s="1" t="str">
        <f t="shared" ca="1" si="37"/>
        <v>Administracion</v>
      </c>
      <c r="K83" s="7">
        <f t="shared" ca="1" si="38"/>
        <v>2012</v>
      </c>
      <c r="L83" s="7">
        <f t="shared" ca="1" si="39"/>
        <v>12</v>
      </c>
      <c r="M83" s="7">
        <f t="shared" ca="1" si="40"/>
        <v>8.1</v>
      </c>
      <c r="N83" s="7">
        <f t="shared" ca="1" si="41"/>
        <v>48</v>
      </c>
      <c r="O83" s="7">
        <f t="shared" ca="1" si="42"/>
        <v>35</v>
      </c>
      <c r="P83" s="7">
        <f t="shared" ca="1" si="43"/>
        <v>13</v>
      </c>
      <c r="Q83" s="7" t="str">
        <f t="shared" ca="1" si="44"/>
        <v>SI</v>
      </c>
      <c r="R83" s="7">
        <f t="shared" ca="1" si="45"/>
        <v>0.6</v>
      </c>
      <c r="S83" s="7" t="str">
        <f t="shared" ca="1" si="46"/>
        <v>SI</v>
      </c>
      <c r="T83" s="7" t="str">
        <f t="shared" ca="1" si="27"/>
        <v>Acapulco</v>
      </c>
      <c r="U83" s="7" t="str">
        <f t="shared" ca="1" si="47"/>
        <v>SI</v>
      </c>
      <c r="V83" s="7">
        <f t="shared" ca="1" si="48"/>
        <v>7</v>
      </c>
      <c r="W83" s="7" t="str">
        <f t="shared" ca="1" si="49"/>
        <v>NO</v>
      </c>
      <c r="X83" s="7" t="str">
        <f t="shared" ca="1" si="50"/>
        <v>OTRO</v>
      </c>
      <c r="Y83" s="7">
        <f t="shared" ca="1" si="51"/>
        <v>1012586866</v>
      </c>
      <c r="Z83" s="7" t="str">
        <f t="shared" ca="1" si="52"/>
        <v>SI</v>
      </c>
      <c r="AA83" s="7" t="str">
        <f t="shared" ca="1" si="53"/>
        <v>Fiesta</v>
      </c>
    </row>
    <row r="84" spans="1:27" x14ac:dyDescent="0.45">
      <c r="A84" s="7">
        <f t="shared" ca="1" si="28"/>
        <v>1322</v>
      </c>
      <c r="B84" s="7" t="str">
        <f t="shared" ca="1" si="29"/>
        <v>Amanda</v>
      </c>
      <c r="C84" s="7" t="str">
        <f t="shared" ca="1" si="30"/>
        <v>DURAN</v>
      </c>
      <c r="D84" s="7" t="str">
        <f t="shared" ca="1" si="31"/>
        <v>CARRASCO</v>
      </c>
      <c r="E84" s="13">
        <f t="shared" ca="1" si="32"/>
        <v>34654</v>
      </c>
      <c r="F84" s="7" t="str">
        <f t="shared" ca="1" si="33"/>
        <v>M</v>
      </c>
      <c r="G84" s="7" t="str">
        <f t="shared" ca="1" si="34"/>
        <v>AmDUCA16111994</v>
      </c>
      <c r="H84" s="1" t="str">
        <f t="shared" ca="1" si="35"/>
        <v>ADURAN16@</v>
      </c>
      <c r="I84" s="1" t="str">
        <f t="shared" ca="1" si="36"/>
        <v>ADURAN16@itam.com.mx</v>
      </c>
      <c r="J84" s="1" t="str">
        <f t="shared" ca="1" si="37"/>
        <v>Contabilidad</v>
      </c>
      <c r="K84" s="7">
        <f t="shared" ca="1" si="38"/>
        <v>2011</v>
      </c>
      <c r="L84" s="7">
        <f t="shared" ca="1" si="39"/>
        <v>14</v>
      </c>
      <c r="M84" s="7">
        <f t="shared" ca="1" si="40"/>
        <v>8.3000000000000007</v>
      </c>
      <c r="N84" s="7">
        <f t="shared" ca="1" si="41"/>
        <v>48</v>
      </c>
      <c r="O84" s="7">
        <f t="shared" ca="1" si="42"/>
        <v>42</v>
      </c>
      <c r="P84" s="7">
        <f t="shared" ca="1" si="43"/>
        <v>6</v>
      </c>
      <c r="Q84" s="7" t="str">
        <f t="shared" ca="1" si="44"/>
        <v>NO</v>
      </c>
      <c r="R84" s="7">
        <f t="shared" ca="1" si="45"/>
        <v>0</v>
      </c>
      <c r="S84" s="7" t="str">
        <f t="shared" ca="1" si="46"/>
        <v>SI</v>
      </c>
      <c r="T84" s="7" t="str">
        <f t="shared" ca="1" si="27"/>
        <v>Puebla</v>
      </c>
      <c r="U84" s="7" t="str">
        <f t="shared" ca="1" si="47"/>
        <v>SI</v>
      </c>
      <c r="V84" s="7">
        <f t="shared" ca="1" si="48"/>
        <v>55</v>
      </c>
      <c r="W84" s="7" t="str">
        <f t="shared" ca="1" si="49"/>
        <v>SI</v>
      </c>
      <c r="X84" s="7" t="str">
        <f t="shared" ca="1" si="50"/>
        <v>ITAM</v>
      </c>
      <c r="Y84" s="7">
        <f t="shared" ca="1" si="51"/>
        <v>1012821042</v>
      </c>
      <c r="Z84" s="7" t="str">
        <f t="shared" ca="1" si="52"/>
        <v>SI</v>
      </c>
      <c r="AA84" s="7" t="str">
        <f t="shared" ca="1" si="53"/>
        <v>Compras</v>
      </c>
    </row>
    <row r="85" spans="1:27" x14ac:dyDescent="0.45">
      <c r="A85" s="7">
        <f t="shared" ca="1" si="28"/>
        <v>1209</v>
      </c>
      <c r="B85" s="7" t="str">
        <f t="shared" ca="1" si="29"/>
        <v>Lisa</v>
      </c>
      <c r="C85" s="7" t="str">
        <f t="shared" ca="1" si="30"/>
        <v>SOTO</v>
      </c>
      <c r="D85" s="7" t="str">
        <f t="shared" ca="1" si="31"/>
        <v>VEGA</v>
      </c>
      <c r="E85" s="13">
        <f t="shared" ca="1" si="32"/>
        <v>34881</v>
      </c>
      <c r="F85" s="7" t="str">
        <f t="shared" ca="1" si="33"/>
        <v>M</v>
      </c>
      <c r="G85" s="7" t="str">
        <f t="shared" ca="1" si="34"/>
        <v>LiSOVE01071995</v>
      </c>
      <c r="H85" s="1" t="str">
        <f t="shared" ca="1" si="35"/>
        <v>LSOTO1@yahoo.mx</v>
      </c>
      <c r="I85" s="1" t="str">
        <f t="shared" ca="1" si="36"/>
        <v>LSOTO1@itam.com.mx</v>
      </c>
      <c r="J85" s="1" t="str">
        <f t="shared" ca="1" si="37"/>
        <v>Administracion</v>
      </c>
      <c r="K85" s="7">
        <f t="shared" ca="1" si="38"/>
        <v>2011</v>
      </c>
      <c r="L85" s="7">
        <f t="shared" ca="1" si="39"/>
        <v>14</v>
      </c>
      <c r="M85" s="7">
        <f t="shared" ca="1" si="40"/>
        <v>7.1</v>
      </c>
      <c r="N85" s="7">
        <f t="shared" ca="1" si="41"/>
        <v>48</v>
      </c>
      <c r="O85" s="7">
        <f t="shared" ca="1" si="42"/>
        <v>35</v>
      </c>
      <c r="P85" s="7">
        <f t="shared" ca="1" si="43"/>
        <v>13</v>
      </c>
      <c r="Q85" s="7" t="str">
        <f t="shared" ca="1" si="44"/>
        <v>SI</v>
      </c>
      <c r="R85" s="7">
        <f t="shared" ca="1" si="45"/>
        <v>0.5</v>
      </c>
      <c r="S85" s="7" t="str">
        <f t="shared" ca="1" si="46"/>
        <v>SI</v>
      </c>
      <c r="T85" s="7" t="str">
        <f t="shared" ca="1" si="27"/>
        <v>Toluca</v>
      </c>
      <c r="U85" s="7" t="str">
        <f t="shared" ca="1" si="47"/>
        <v>SI</v>
      </c>
      <c r="V85" s="7">
        <f t="shared" ca="1" si="48"/>
        <v>23</v>
      </c>
      <c r="W85" s="7" t="str">
        <f t="shared" ca="1" si="49"/>
        <v>NO</v>
      </c>
      <c r="X85" s="7" t="str">
        <f t="shared" ca="1" si="50"/>
        <v>ITAM</v>
      </c>
      <c r="Y85" s="7">
        <f t="shared" ca="1" si="51"/>
        <v>1012811310</v>
      </c>
      <c r="Z85" s="7" t="str">
        <f t="shared" ca="1" si="52"/>
        <v>NO</v>
      </c>
      <c r="AA85" s="7" t="str">
        <f t="shared" ca="1" si="53"/>
        <v>Futbol</v>
      </c>
    </row>
    <row r="86" spans="1:27" x14ac:dyDescent="0.45">
      <c r="A86" s="7">
        <f t="shared" ca="1" si="28"/>
        <v>1090</v>
      </c>
      <c r="B86" s="7" t="str">
        <f t="shared" ca="1" si="29"/>
        <v>Charlotte</v>
      </c>
      <c r="C86" s="7" t="str">
        <f t="shared" ca="1" si="30"/>
        <v>SOLER</v>
      </c>
      <c r="D86" s="7" t="str">
        <f t="shared" ca="1" si="31"/>
        <v>SANTIAGO</v>
      </c>
      <c r="E86" s="13">
        <f t="shared" ca="1" si="32"/>
        <v>34190</v>
      </c>
      <c r="F86" s="7" t="str">
        <f t="shared" ca="1" si="33"/>
        <v>M</v>
      </c>
      <c r="G86" s="7" t="str">
        <f t="shared" ca="1" si="34"/>
        <v>ChSOSA09081993</v>
      </c>
      <c r="H86" s="1" t="str">
        <f t="shared" ca="1" si="35"/>
        <v>CSOLER9@live.mx</v>
      </c>
      <c r="I86" s="1" t="str">
        <f t="shared" ca="1" si="36"/>
        <v>CSOLER9@itam.com.mx</v>
      </c>
      <c r="J86" s="1" t="str">
        <f t="shared" ca="1" si="37"/>
        <v>Mecatronica</v>
      </c>
      <c r="K86" s="7">
        <f t="shared" ca="1" si="38"/>
        <v>2011</v>
      </c>
      <c r="L86" s="7">
        <f t="shared" ca="1" si="39"/>
        <v>14</v>
      </c>
      <c r="M86" s="7">
        <f t="shared" ca="1" si="40"/>
        <v>8.6</v>
      </c>
      <c r="N86" s="7">
        <f t="shared" ca="1" si="41"/>
        <v>48</v>
      </c>
      <c r="O86" s="7">
        <f t="shared" ca="1" si="42"/>
        <v>46</v>
      </c>
      <c r="P86" s="7">
        <f t="shared" ca="1" si="43"/>
        <v>2</v>
      </c>
      <c r="Q86" s="7" t="str">
        <f t="shared" ca="1" si="44"/>
        <v>SI</v>
      </c>
      <c r="R86" s="7">
        <f t="shared" ca="1" si="45"/>
        <v>0.9</v>
      </c>
      <c r="S86" s="7" t="str">
        <f t="shared" ca="1" si="46"/>
        <v>NO</v>
      </c>
      <c r="T86" s="7" t="str">
        <f t="shared" ca="1" si="27"/>
        <v>Toluca</v>
      </c>
      <c r="U86" s="7" t="str">
        <f t="shared" ca="1" si="47"/>
        <v>SI</v>
      </c>
      <c r="V86" s="7">
        <f t="shared" ca="1" si="48"/>
        <v>7</v>
      </c>
      <c r="W86" s="7" t="str">
        <f t="shared" ca="1" si="49"/>
        <v>NO</v>
      </c>
      <c r="X86" s="7" t="str">
        <f t="shared" ca="1" si="50"/>
        <v>OTRO</v>
      </c>
      <c r="Y86" s="7">
        <f t="shared" ca="1" si="51"/>
        <v>1012988314</v>
      </c>
      <c r="Z86" s="7" t="str">
        <f t="shared" ca="1" si="52"/>
        <v>SI</v>
      </c>
      <c r="AA86" s="7" t="str">
        <f t="shared" ca="1" si="53"/>
        <v>Fiesta</v>
      </c>
    </row>
    <row r="87" spans="1:27" x14ac:dyDescent="0.45">
      <c r="A87" s="7">
        <f t="shared" ca="1" si="28"/>
        <v>1074</v>
      </c>
      <c r="B87" s="7" t="str">
        <f t="shared" ca="1" si="29"/>
        <v>Victoria</v>
      </c>
      <c r="C87" s="7" t="str">
        <f t="shared" ca="1" si="30"/>
        <v>PASCUAL</v>
      </c>
      <c r="D87" s="7" t="str">
        <f t="shared" ca="1" si="31"/>
        <v>VELASCO</v>
      </c>
      <c r="E87" s="13">
        <f t="shared" ca="1" si="32"/>
        <v>34392</v>
      </c>
      <c r="F87" s="7" t="str">
        <f t="shared" ca="1" si="33"/>
        <v>M</v>
      </c>
      <c r="G87" s="7" t="str">
        <f t="shared" ca="1" si="34"/>
        <v>ViPAVE27021994</v>
      </c>
      <c r="H87" s="1" t="str">
        <f t="shared" ca="1" si="35"/>
        <v>VPASCUAL27@yahoo.mx</v>
      </c>
      <c r="I87" s="1" t="str">
        <f t="shared" ca="1" si="36"/>
        <v>VPASCUAL27@itam.com.mx</v>
      </c>
      <c r="J87" s="1" t="str">
        <f t="shared" ca="1" si="37"/>
        <v>Derecho</v>
      </c>
      <c r="K87" s="7">
        <f t="shared" ca="1" si="38"/>
        <v>2011</v>
      </c>
      <c r="L87" s="7">
        <f t="shared" ca="1" si="39"/>
        <v>14</v>
      </c>
      <c r="M87" s="7">
        <f t="shared" ca="1" si="40"/>
        <v>10</v>
      </c>
      <c r="N87" s="7">
        <f t="shared" ca="1" si="41"/>
        <v>48</v>
      </c>
      <c r="O87" s="7">
        <f t="shared" ca="1" si="42"/>
        <v>40</v>
      </c>
      <c r="P87" s="7">
        <f t="shared" ca="1" si="43"/>
        <v>8</v>
      </c>
      <c r="Q87" s="7" t="str">
        <f t="shared" ca="1" si="44"/>
        <v>SI</v>
      </c>
      <c r="R87" s="7">
        <f t="shared" ca="1" si="45"/>
        <v>0.1</v>
      </c>
      <c r="S87" s="7" t="str">
        <f t="shared" ca="1" si="46"/>
        <v>SI</v>
      </c>
      <c r="T87" s="7" t="str">
        <f t="shared" ca="1" si="27"/>
        <v>Acapulco</v>
      </c>
      <c r="U87" s="7" t="str">
        <f t="shared" ca="1" si="47"/>
        <v>SI</v>
      </c>
      <c r="V87" s="7">
        <f t="shared" ca="1" si="48"/>
        <v>69</v>
      </c>
      <c r="W87" s="7" t="str">
        <f t="shared" ca="1" si="49"/>
        <v>SI</v>
      </c>
      <c r="X87" s="7" t="str">
        <f t="shared" ca="1" si="50"/>
        <v>ITAM</v>
      </c>
      <c r="Y87" s="7">
        <f t="shared" ca="1" si="51"/>
        <v>1012315071</v>
      </c>
      <c r="Z87" s="7" t="str">
        <f t="shared" ca="1" si="52"/>
        <v>NO</v>
      </c>
      <c r="AA87" s="7" t="str">
        <f t="shared" ca="1" si="53"/>
        <v>Nadar</v>
      </c>
    </row>
    <row r="88" spans="1:27" x14ac:dyDescent="0.45">
      <c r="A88" s="7">
        <f t="shared" ca="1" si="28"/>
        <v>1415</v>
      </c>
      <c r="B88" s="7" t="str">
        <f t="shared" ca="1" si="29"/>
        <v>Linda</v>
      </c>
      <c r="C88" s="7" t="str">
        <f t="shared" ca="1" si="30"/>
        <v>VELASCO</v>
      </c>
      <c r="D88" s="7" t="str">
        <f t="shared" ca="1" si="31"/>
        <v>CABALLERO</v>
      </c>
      <c r="E88" s="13">
        <f t="shared" ca="1" si="32"/>
        <v>34901</v>
      </c>
      <c r="F88" s="7" t="str">
        <f t="shared" ca="1" si="33"/>
        <v>M</v>
      </c>
      <c r="G88" s="7" t="str">
        <f t="shared" ca="1" si="34"/>
        <v>LiVECA21071995</v>
      </c>
      <c r="H88" s="1" t="str">
        <f t="shared" ca="1" si="35"/>
        <v>LVELASCO21@live.mx</v>
      </c>
      <c r="I88" s="1" t="str">
        <f t="shared" ca="1" si="36"/>
        <v>LVELASCO21@itam.com.mx</v>
      </c>
      <c r="J88" s="1" t="str">
        <f t="shared" ca="1" si="37"/>
        <v>Telematica</v>
      </c>
      <c r="K88" s="7">
        <f t="shared" ca="1" si="38"/>
        <v>2012</v>
      </c>
      <c r="L88" s="7">
        <f t="shared" ca="1" si="39"/>
        <v>12</v>
      </c>
      <c r="M88" s="7">
        <f t="shared" ca="1" si="40"/>
        <v>8.8000000000000007</v>
      </c>
      <c r="N88" s="7">
        <f t="shared" ca="1" si="41"/>
        <v>54</v>
      </c>
      <c r="O88" s="7">
        <f t="shared" ca="1" si="42"/>
        <v>44</v>
      </c>
      <c r="P88" s="7">
        <f t="shared" ca="1" si="43"/>
        <v>10</v>
      </c>
      <c r="Q88" s="7" t="str">
        <f t="shared" ca="1" si="44"/>
        <v>SI</v>
      </c>
      <c r="R88" s="7">
        <f t="shared" ca="1" si="45"/>
        <v>0.1</v>
      </c>
      <c r="S88" s="7" t="str">
        <f t="shared" ca="1" si="46"/>
        <v>NO</v>
      </c>
      <c r="T88" s="7" t="str">
        <f t="shared" ca="1" si="27"/>
        <v>Pachuca</v>
      </c>
      <c r="U88" s="7" t="str">
        <f t="shared" ca="1" si="47"/>
        <v>SI</v>
      </c>
      <c r="V88" s="7">
        <f t="shared" ca="1" si="48"/>
        <v>158</v>
      </c>
      <c r="W88" s="7" t="str">
        <f t="shared" ca="1" si="49"/>
        <v>SI</v>
      </c>
      <c r="X88" s="7" t="str">
        <f t="shared" ca="1" si="50"/>
        <v>ITAM</v>
      </c>
      <c r="Y88" s="7">
        <f t="shared" ca="1" si="51"/>
        <v>1012249437</v>
      </c>
      <c r="Z88" s="7" t="str">
        <f t="shared" ca="1" si="52"/>
        <v>NO</v>
      </c>
      <c r="AA88" s="7" t="str">
        <f t="shared" ca="1" si="53"/>
        <v>Cocinar</v>
      </c>
    </row>
    <row r="89" spans="1:27" x14ac:dyDescent="0.45">
      <c r="A89" s="7">
        <f t="shared" ca="1" si="28"/>
        <v>1441</v>
      </c>
      <c r="B89" s="7" t="str">
        <f t="shared" ca="1" si="29"/>
        <v>Paul</v>
      </c>
      <c r="C89" s="7" t="str">
        <f t="shared" ca="1" si="30"/>
        <v>CARMONA</v>
      </c>
      <c r="D89" s="7" t="str">
        <f t="shared" ca="1" si="31"/>
        <v>MOYA</v>
      </c>
      <c r="E89" s="13">
        <f t="shared" ca="1" si="32"/>
        <v>34822</v>
      </c>
      <c r="F89" s="7" t="str">
        <f t="shared" ca="1" si="33"/>
        <v>H</v>
      </c>
      <c r="G89" s="7" t="str">
        <f t="shared" ca="1" si="34"/>
        <v>PaCAMO03051995</v>
      </c>
      <c r="H89" s="1" t="str">
        <f t="shared" ca="1" si="35"/>
        <v>PCARMONA3@yahoo.com</v>
      </c>
      <c r="I89" s="1" t="str">
        <f t="shared" ca="1" si="36"/>
        <v>PCARMONA3@itam.com.mx</v>
      </c>
      <c r="J89" s="1" t="str">
        <f t="shared" ca="1" si="37"/>
        <v>Derecho</v>
      </c>
      <c r="K89" s="7">
        <f t="shared" ca="1" si="38"/>
        <v>2011</v>
      </c>
      <c r="L89" s="7">
        <f t="shared" ca="1" si="39"/>
        <v>14</v>
      </c>
      <c r="M89" s="7">
        <f t="shared" ca="1" si="40"/>
        <v>6.3</v>
      </c>
      <c r="N89" s="7">
        <f t="shared" ca="1" si="41"/>
        <v>48</v>
      </c>
      <c r="O89" s="7">
        <f t="shared" ca="1" si="42"/>
        <v>36</v>
      </c>
      <c r="P89" s="7">
        <f t="shared" ca="1" si="43"/>
        <v>12</v>
      </c>
      <c r="Q89" s="7" t="str">
        <f t="shared" ca="1" si="44"/>
        <v>SI</v>
      </c>
      <c r="R89" s="7">
        <f t="shared" ca="1" si="45"/>
        <v>0.1</v>
      </c>
      <c r="S89" s="7" t="str">
        <f t="shared" ca="1" si="46"/>
        <v>SI</v>
      </c>
      <c r="T89" s="7" t="str">
        <f t="shared" ca="1" si="27"/>
        <v>Puebla</v>
      </c>
      <c r="U89" s="7" t="str">
        <f t="shared" ca="1" si="47"/>
        <v>SI</v>
      </c>
      <c r="V89" s="7">
        <f t="shared" ca="1" si="48"/>
        <v>171</v>
      </c>
      <c r="W89" s="7" t="str">
        <f t="shared" ca="1" si="49"/>
        <v>NO</v>
      </c>
      <c r="X89" s="7" t="str">
        <f t="shared" ca="1" si="50"/>
        <v>ITAM</v>
      </c>
      <c r="Y89" s="7">
        <f t="shared" ca="1" si="51"/>
        <v>1012122664</v>
      </c>
      <c r="Z89" s="7" t="str">
        <f t="shared" ca="1" si="52"/>
        <v>NO</v>
      </c>
      <c r="AA89" s="7" t="str">
        <f t="shared" ca="1" si="53"/>
        <v>Cocinar</v>
      </c>
    </row>
    <row r="90" spans="1:27" x14ac:dyDescent="0.45">
      <c r="A90" s="7">
        <f t="shared" ca="1" si="28"/>
        <v>1154</v>
      </c>
      <c r="B90" s="7" t="str">
        <f t="shared" ca="1" si="29"/>
        <v>Rose</v>
      </c>
      <c r="C90" s="7" t="str">
        <f t="shared" ca="1" si="30"/>
        <v>GIMENEZ</v>
      </c>
      <c r="D90" s="7" t="str">
        <f t="shared" ca="1" si="31"/>
        <v>SOLER</v>
      </c>
      <c r="E90" s="13">
        <f t="shared" ca="1" si="32"/>
        <v>34090</v>
      </c>
      <c r="F90" s="7" t="str">
        <f t="shared" ca="1" si="33"/>
        <v>M</v>
      </c>
      <c r="G90" s="7" t="str">
        <f t="shared" ca="1" si="34"/>
        <v>RoGISO01051993</v>
      </c>
      <c r="H90" s="1" t="str">
        <f t="shared" ca="1" si="35"/>
        <v>RGIMENEZ1@</v>
      </c>
      <c r="I90" s="1" t="str">
        <f t="shared" ca="1" si="36"/>
        <v>RGIMENEZ1@itam.com.mx</v>
      </c>
      <c r="J90" s="1" t="str">
        <f t="shared" ca="1" si="37"/>
        <v>Computacion</v>
      </c>
      <c r="K90" s="7">
        <f t="shared" ca="1" si="38"/>
        <v>2013</v>
      </c>
      <c r="L90" s="7">
        <f t="shared" ca="1" si="39"/>
        <v>10</v>
      </c>
      <c r="M90" s="7">
        <f t="shared" ca="1" si="40"/>
        <v>7.9</v>
      </c>
      <c r="N90" s="7">
        <f t="shared" ca="1" si="41"/>
        <v>42</v>
      </c>
      <c r="O90" s="7">
        <f t="shared" ca="1" si="42"/>
        <v>34</v>
      </c>
      <c r="P90" s="7">
        <f t="shared" ca="1" si="43"/>
        <v>8</v>
      </c>
      <c r="Q90" s="7" t="str">
        <f t="shared" ca="1" si="44"/>
        <v>SI</v>
      </c>
      <c r="R90" s="7">
        <f t="shared" ca="1" si="45"/>
        <v>0.2</v>
      </c>
      <c r="S90" s="7" t="str">
        <f t="shared" ca="1" si="46"/>
        <v>NO</v>
      </c>
      <c r="T90" s="7" t="str">
        <f t="shared" ca="1" si="27"/>
        <v>Acapulco</v>
      </c>
      <c r="U90" s="7" t="str">
        <f t="shared" ca="1" si="47"/>
        <v>SI</v>
      </c>
      <c r="V90" s="7">
        <f t="shared" ca="1" si="48"/>
        <v>16</v>
      </c>
      <c r="W90" s="7" t="str">
        <f t="shared" ca="1" si="49"/>
        <v>NO</v>
      </c>
      <c r="X90" s="7" t="str">
        <f t="shared" ca="1" si="50"/>
        <v>ITAM</v>
      </c>
      <c r="Y90" s="7">
        <f t="shared" ca="1" si="51"/>
        <v>1012818091</v>
      </c>
      <c r="Z90" s="7" t="str">
        <f t="shared" ca="1" si="52"/>
        <v>NO</v>
      </c>
      <c r="AA90" s="7" t="str">
        <f t="shared" ca="1" si="53"/>
        <v>Futbol</v>
      </c>
    </row>
    <row r="91" spans="1:27" x14ac:dyDescent="0.45">
      <c r="A91" s="7">
        <f t="shared" ca="1" si="28"/>
        <v>1215</v>
      </c>
      <c r="B91" s="7" t="str">
        <f t="shared" ca="1" si="29"/>
        <v>Mark</v>
      </c>
      <c r="C91" s="7" t="str">
        <f t="shared" ca="1" si="30"/>
        <v>IBAÑEZ</v>
      </c>
      <c r="D91" s="7" t="str">
        <f t="shared" ca="1" si="31"/>
        <v>CABRERA</v>
      </c>
      <c r="E91" s="13">
        <f t="shared" ca="1" si="32"/>
        <v>34727</v>
      </c>
      <c r="F91" s="7" t="str">
        <f t="shared" ca="1" si="33"/>
        <v>H</v>
      </c>
      <c r="G91" s="7" t="str">
        <f t="shared" ca="1" si="34"/>
        <v>MaIBCA28011995</v>
      </c>
      <c r="H91" s="1" t="str">
        <f t="shared" ca="1" si="35"/>
        <v>MIBAÑEZ28@yahoo.com</v>
      </c>
      <c r="I91" s="1" t="str">
        <f t="shared" ca="1" si="36"/>
        <v>MIBAÑEZ28@itam.com.mx</v>
      </c>
      <c r="J91" s="1" t="str">
        <f t="shared" ca="1" si="37"/>
        <v>Administracion</v>
      </c>
      <c r="K91" s="7">
        <f t="shared" ca="1" si="38"/>
        <v>2013</v>
      </c>
      <c r="L91" s="7">
        <f t="shared" ca="1" si="39"/>
        <v>10</v>
      </c>
      <c r="M91" s="7">
        <f t="shared" ca="1" si="40"/>
        <v>7</v>
      </c>
      <c r="N91" s="7">
        <f t="shared" ca="1" si="41"/>
        <v>37</v>
      </c>
      <c r="O91" s="7">
        <f t="shared" ca="1" si="42"/>
        <v>27</v>
      </c>
      <c r="P91" s="7">
        <f t="shared" ca="1" si="43"/>
        <v>10</v>
      </c>
      <c r="Q91" s="7" t="str">
        <f t="shared" ca="1" si="44"/>
        <v>NO</v>
      </c>
      <c r="R91" s="7">
        <f t="shared" ca="1" si="45"/>
        <v>0</v>
      </c>
      <c r="S91" s="7" t="str">
        <f t="shared" ca="1" si="46"/>
        <v>NO</v>
      </c>
      <c r="T91" s="7" t="str">
        <f t="shared" ca="1" si="27"/>
        <v>Acapulco</v>
      </c>
      <c r="U91" s="7" t="str">
        <f t="shared" ca="1" si="47"/>
        <v>SI</v>
      </c>
      <c r="V91" s="7">
        <f t="shared" ca="1" si="48"/>
        <v>36</v>
      </c>
      <c r="W91" s="7" t="str">
        <f t="shared" ca="1" si="49"/>
        <v>SI</v>
      </c>
      <c r="X91" s="7" t="str">
        <f t="shared" ca="1" si="50"/>
        <v>OTRO</v>
      </c>
      <c r="Y91" s="7">
        <f t="shared" ca="1" si="51"/>
        <v>1012420232</v>
      </c>
      <c r="Z91" s="7" t="str">
        <f t="shared" ca="1" si="52"/>
        <v>NO</v>
      </c>
      <c r="AA91" s="7" t="str">
        <f t="shared" ca="1" si="53"/>
        <v>Caza</v>
      </c>
    </row>
    <row r="92" spans="1:27" x14ac:dyDescent="0.45">
      <c r="A92" s="7">
        <f t="shared" ca="1" si="28"/>
        <v>1653</v>
      </c>
      <c r="B92" s="7" t="str">
        <f t="shared" ca="1" si="29"/>
        <v>Thomas</v>
      </c>
      <c r="C92" s="7" t="str">
        <f t="shared" ca="1" si="30"/>
        <v>CAMPOS</v>
      </c>
      <c r="D92" s="7" t="str">
        <f t="shared" ca="1" si="31"/>
        <v>GIMENEZ</v>
      </c>
      <c r="E92" s="13">
        <f t="shared" ca="1" si="32"/>
        <v>34293</v>
      </c>
      <c r="F92" s="7" t="str">
        <f t="shared" ca="1" si="33"/>
        <v>H</v>
      </c>
      <c r="G92" s="7" t="str">
        <f t="shared" ca="1" si="34"/>
        <v>ThCAGI20111993</v>
      </c>
      <c r="H92" s="1" t="str">
        <f t="shared" ca="1" si="35"/>
        <v>TCAMPOS20@outlook.com</v>
      </c>
      <c r="I92" s="1" t="str">
        <f t="shared" ca="1" si="36"/>
        <v>TCAMPOS20@itam.com.mx</v>
      </c>
      <c r="J92" s="1" t="str">
        <f t="shared" ca="1" si="37"/>
        <v>Mecatronica</v>
      </c>
      <c r="K92" s="7">
        <f t="shared" ca="1" si="38"/>
        <v>2012</v>
      </c>
      <c r="L92" s="7">
        <f t="shared" ca="1" si="39"/>
        <v>12</v>
      </c>
      <c r="M92" s="7">
        <f t="shared" ca="1" si="40"/>
        <v>6.3</v>
      </c>
      <c r="N92" s="7">
        <f t="shared" ca="1" si="41"/>
        <v>48</v>
      </c>
      <c r="O92" s="7">
        <f t="shared" ca="1" si="42"/>
        <v>41</v>
      </c>
      <c r="P92" s="7">
        <f t="shared" ca="1" si="43"/>
        <v>7</v>
      </c>
      <c r="Q92" s="7" t="str">
        <f t="shared" ca="1" si="44"/>
        <v>SI</v>
      </c>
      <c r="R92" s="7">
        <f t="shared" ca="1" si="45"/>
        <v>0.8</v>
      </c>
      <c r="S92" s="7" t="str">
        <f t="shared" ca="1" si="46"/>
        <v>SI</v>
      </c>
      <c r="T92" s="7" t="str">
        <f t="shared" ca="1" si="27"/>
        <v>Toluca</v>
      </c>
      <c r="U92" s="7" t="str">
        <f t="shared" ca="1" si="47"/>
        <v>SI</v>
      </c>
      <c r="V92" s="7">
        <f t="shared" ca="1" si="48"/>
        <v>17</v>
      </c>
      <c r="W92" s="7" t="str">
        <f t="shared" ca="1" si="49"/>
        <v>NO</v>
      </c>
      <c r="X92" s="7" t="str">
        <f t="shared" ca="1" si="50"/>
        <v>OTRO</v>
      </c>
      <c r="Y92" s="7">
        <f t="shared" ca="1" si="51"/>
        <v>1012972813</v>
      </c>
      <c r="Z92" s="7" t="str">
        <f t="shared" ca="1" si="52"/>
        <v>NO</v>
      </c>
      <c r="AA92" s="7" t="str">
        <f t="shared" ca="1" si="53"/>
        <v>Cocinar</v>
      </c>
    </row>
    <row r="93" spans="1:27" x14ac:dyDescent="0.45">
      <c r="A93" s="7">
        <f t="shared" ca="1" si="28"/>
        <v>1055</v>
      </c>
      <c r="B93" s="7" t="str">
        <f t="shared" ca="1" si="29"/>
        <v>Rachel</v>
      </c>
      <c r="C93" s="7" t="str">
        <f t="shared" ca="1" si="30"/>
        <v>VARGAS</v>
      </c>
      <c r="D93" s="7" t="str">
        <f t="shared" ca="1" si="31"/>
        <v>CABALLERO</v>
      </c>
      <c r="E93" s="13">
        <f t="shared" ca="1" si="32"/>
        <v>34783</v>
      </c>
      <c r="F93" s="7" t="str">
        <f t="shared" ca="1" si="33"/>
        <v>M</v>
      </c>
      <c r="G93" s="7" t="str">
        <f t="shared" ca="1" si="34"/>
        <v>RaVACA25031995</v>
      </c>
      <c r="H93" s="1" t="str">
        <f t="shared" ca="1" si="35"/>
        <v>RVARGAS25@outlook.com</v>
      </c>
      <c r="I93" s="1" t="str">
        <f t="shared" ca="1" si="36"/>
        <v>RVARGAS25@itam.com.mx</v>
      </c>
      <c r="J93" s="1" t="str">
        <f t="shared" ca="1" si="37"/>
        <v>Actuaria</v>
      </c>
      <c r="K93" s="7">
        <f t="shared" ca="1" si="38"/>
        <v>2011</v>
      </c>
      <c r="L93" s="7">
        <f t="shared" ca="1" si="39"/>
        <v>14</v>
      </c>
      <c r="M93" s="7">
        <f t="shared" ca="1" si="40"/>
        <v>8.9</v>
      </c>
      <c r="N93" s="7">
        <f t="shared" ca="1" si="41"/>
        <v>48</v>
      </c>
      <c r="O93" s="7">
        <f t="shared" ca="1" si="42"/>
        <v>32</v>
      </c>
      <c r="P93" s="7">
        <f t="shared" ca="1" si="43"/>
        <v>16</v>
      </c>
      <c r="Q93" s="7" t="str">
        <f t="shared" ca="1" si="44"/>
        <v>NO</v>
      </c>
      <c r="R93" s="7">
        <f t="shared" ca="1" si="45"/>
        <v>0</v>
      </c>
      <c r="S93" s="7" t="str">
        <f t="shared" ca="1" si="46"/>
        <v>NO</v>
      </c>
      <c r="T93" s="7" t="str">
        <f t="shared" ca="1" si="27"/>
        <v>Cancun</v>
      </c>
      <c r="U93" s="7" t="str">
        <f t="shared" ca="1" si="47"/>
        <v>SI</v>
      </c>
      <c r="V93" s="7">
        <f t="shared" ca="1" si="48"/>
        <v>38</v>
      </c>
      <c r="W93" s="7" t="str">
        <f t="shared" ca="1" si="49"/>
        <v>NO</v>
      </c>
      <c r="X93" s="7" t="str">
        <f t="shared" ca="1" si="50"/>
        <v>ITAM</v>
      </c>
      <c r="Y93" s="7">
        <f t="shared" ca="1" si="51"/>
        <v>1012051123</v>
      </c>
      <c r="Z93" s="7" t="str">
        <f t="shared" ca="1" si="52"/>
        <v>SI</v>
      </c>
      <c r="AA93" s="7" t="str">
        <f t="shared" ca="1" si="53"/>
        <v>Compras</v>
      </c>
    </row>
    <row r="94" spans="1:27" x14ac:dyDescent="0.45">
      <c r="A94" s="7">
        <f t="shared" ca="1" si="28"/>
        <v>1950</v>
      </c>
      <c r="B94" s="7" t="str">
        <f t="shared" ca="1" si="29"/>
        <v>Alice</v>
      </c>
      <c r="C94" s="7" t="str">
        <f t="shared" ca="1" si="30"/>
        <v>HERRERO</v>
      </c>
      <c r="D94" s="7" t="str">
        <f t="shared" ca="1" si="31"/>
        <v>LORENZO</v>
      </c>
      <c r="E94" s="13">
        <f t="shared" ca="1" si="32"/>
        <v>34083</v>
      </c>
      <c r="F94" s="7" t="str">
        <f t="shared" ca="1" si="33"/>
        <v>M</v>
      </c>
      <c r="G94" s="7" t="str">
        <f t="shared" ca="1" si="34"/>
        <v>AlHELO24041993</v>
      </c>
      <c r="H94" s="1" t="str">
        <f t="shared" ca="1" si="35"/>
        <v>AHERRERO24@</v>
      </c>
      <c r="I94" s="1" t="str">
        <f t="shared" ca="1" si="36"/>
        <v>AHERRERO24@itam.com.mx</v>
      </c>
      <c r="J94" s="1" t="str">
        <f t="shared" ca="1" si="37"/>
        <v>Computacion</v>
      </c>
      <c r="K94" s="7">
        <f t="shared" ca="1" si="38"/>
        <v>2013</v>
      </c>
      <c r="L94" s="7">
        <f t="shared" ca="1" si="39"/>
        <v>10</v>
      </c>
      <c r="M94" s="7">
        <f t="shared" ca="1" si="40"/>
        <v>8.6999999999999993</v>
      </c>
      <c r="N94" s="7">
        <f t="shared" ca="1" si="41"/>
        <v>40</v>
      </c>
      <c r="O94" s="7">
        <f t="shared" ca="1" si="42"/>
        <v>27</v>
      </c>
      <c r="P94" s="7">
        <f t="shared" ca="1" si="43"/>
        <v>13</v>
      </c>
      <c r="Q94" s="7" t="str">
        <f t="shared" ca="1" si="44"/>
        <v>NO</v>
      </c>
      <c r="R94" s="7">
        <f t="shared" ca="1" si="45"/>
        <v>0</v>
      </c>
      <c r="S94" s="7" t="str">
        <f t="shared" ca="1" si="46"/>
        <v>NO</v>
      </c>
      <c r="T94" s="7" t="str">
        <f t="shared" ca="1" si="27"/>
        <v>CDMX</v>
      </c>
      <c r="U94" s="7" t="str">
        <f t="shared" ca="1" si="47"/>
        <v>NO</v>
      </c>
      <c r="V94" s="7">
        <f t="shared" ca="1" si="48"/>
        <v>66</v>
      </c>
      <c r="W94" s="7" t="str">
        <f t="shared" ca="1" si="49"/>
        <v>NO</v>
      </c>
      <c r="X94" s="7" t="str">
        <f t="shared" ca="1" si="50"/>
        <v>OTRO</v>
      </c>
      <c r="Y94" s="7">
        <f t="shared" ca="1" si="51"/>
        <v>1012100871</v>
      </c>
      <c r="Z94" s="7" t="str">
        <f t="shared" ca="1" si="52"/>
        <v>NO</v>
      </c>
      <c r="AA94" s="7" t="str">
        <f t="shared" ca="1" si="53"/>
        <v>Caza</v>
      </c>
    </row>
    <row r="95" spans="1:27" x14ac:dyDescent="0.45">
      <c r="A95" s="7">
        <f t="shared" ca="1" si="28"/>
        <v>1368</v>
      </c>
      <c r="B95" s="7" t="str">
        <f t="shared" ca="1" si="29"/>
        <v>Thomas</v>
      </c>
      <c r="C95" s="7" t="str">
        <f t="shared" ca="1" si="30"/>
        <v>NIETO</v>
      </c>
      <c r="D95" s="7" t="str">
        <f t="shared" ca="1" si="31"/>
        <v>SAEZ</v>
      </c>
      <c r="E95" s="13">
        <f t="shared" ca="1" si="32"/>
        <v>34803</v>
      </c>
      <c r="F95" s="7" t="str">
        <f t="shared" ca="1" si="33"/>
        <v>H</v>
      </c>
      <c r="G95" s="7" t="str">
        <f t="shared" ca="1" si="34"/>
        <v>ThNISA14041995</v>
      </c>
      <c r="H95" s="1" t="str">
        <f t="shared" ca="1" si="35"/>
        <v>TNIETO14@</v>
      </c>
      <c r="I95" s="1" t="str">
        <f t="shared" ca="1" si="36"/>
        <v>TNIETO14@itam.com.mx</v>
      </c>
      <c r="J95" s="1" t="str">
        <f t="shared" ca="1" si="37"/>
        <v>Administracion</v>
      </c>
      <c r="K95" s="7">
        <f t="shared" ca="1" si="38"/>
        <v>2011</v>
      </c>
      <c r="L95" s="7">
        <f t="shared" ca="1" si="39"/>
        <v>14</v>
      </c>
      <c r="M95" s="7">
        <f t="shared" ca="1" si="40"/>
        <v>6.5</v>
      </c>
      <c r="N95" s="7">
        <f t="shared" ca="1" si="41"/>
        <v>48</v>
      </c>
      <c r="O95" s="7">
        <f t="shared" ca="1" si="42"/>
        <v>31</v>
      </c>
      <c r="P95" s="7">
        <f t="shared" ca="1" si="43"/>
        <v>17</v>
      </c>
      <c r="Q95" s="7" t="str">
        <f t="shared" ca="1" si="44"/>
        <v>NO</v>
      </c>
      <c r="R95" s="7">
        <f t="shared" ca="1" si="45"/>
        <v>0</v>
      </c>
      <c r="S95" s="7" t="str">
        <f t="shared" ca="1" si="46"/>
        <v>NO</v>
      </c>
      <c r="T95" s="7" t="str">
        <f t="shared" ca="1" si="27"/>
        <v>CDMX</v>
      </c>
      <c r="U95" s="7" t="str">
        <f t="shared" ca="1" si="47"/>
        <v>NO</v>
      </c>
      <c r="V95" s="7">
        <f t="shared" ca="1" si="48"/>
        <v>134</v>
      </c>
      <c r="W95" s="7" t="str">
        <f t="shared" ca="1" si="49"/>
        <v>SI</v>
      </c>
      <c r="X95" s="7" t="str">
        <f t="shared" ca="1" si="50"/>
        <v>OTRO</v>
      </c>
      <c r="Y95" s="7">
        <f t="shared" ca="1" si="51"/>
        <v>1012564151</v>
      </c>
      <c r="Z95" s="7" t="str">
        <f t="shared" ca="1" si="52"/>
        <v>SI</v>
      </c>
      <c r="AA95" s="7" t="str">
        <f t="shared" ca="1" si="53"/>
        <v>Compras</v>
      </c>
    </row>
    <row r="96" spans="1:27" x14ac:dyDescent="0.45">
      <c r="A96" s="7">
        <f t="shared" ca="1" si="28"/>
        <v>1519</v>
      </c>
      <c r="B96" s="7" t="str">
        <f t="shared" ca="1" si="29"/>
        <v>Barbara</v>
      </c>
      <c r="C96" s="7" t="str">
        <f t="shared" ca="1" si="30"/>
        <v>DIEZ</v>
      </c>
      <c r="D96" s="7" t="str">
        <f t="shared" ca="1" si="31"/>
        <v>FERRER</v>
      </c>
      <c r="E96" s="13">
        <f t="shared" ca="1" si="32"/>
        <v>34184</v>
      </c>
      <c r="F96" s="7" t="str">
        <f t="shared" ca="1" si="33"/>
        <v>M</v>
      </c>
      <c r="G96" s="7" t="str">
        <f t="shared" ca="1" si="34"/>
        <v>BaDIFE03081993</v>
      </c>
      <c r="H96" s="1" t="str">
        <f t="shared" ca="1" si="35"/>
        <v>BDIEZ3@live.mx</v>
      </c>
      <c r="I96" s="1" t="str">
        <f t="shared" ca="1" si="36"/>
        <v>BDIEZ3@itam.com.mx</v>
      </c>
      <c r="J96" s="1" t="str">
        <f t="shared" ca="1" si="37"/>
        <v>Actuaria y Matematicas Aplicadas</v>
      </c>
      <c r="K96" s="7">
        <f t="shared" ca="1" si="38"/>
        <v>2013</v>
      </c>
      <c r="L96" s="7">
        <f t="shared" ca="1" si="39"/>
        <v>10</v>
      </c>
      <c r="M96" s="7">
        <f t="shared" ca="1" si="40"/>
        <v>8.5</v>
      </c>
      <c r="N96" s="7">
        <f t="shared" ca="1" si="41"/>
        <v>46</v>
      </c>
      <c r="O96" s="7">
        <f t="shared" ca="1" si="42"/>
        <v>45</v>
      </c>
      <c r="P96" s="7">
        <f t="shared" ca="1" si="43"/>
        <v>1</v>
      </c>
      <c r="Q96" s="7" t="str">
        <f t="shared" ca="1" si="44"/>
        <v>NO</v>
      </c>
      <c r="R96" s="7">
        <f t="shared" ca="1" si="45"/>
        <v>0</v>
      </c>
      <c r="S96" s="7" t="str">
        <f t="shared" ca="1" si="46"/>
        <v>NO</v>
      </c>
      <c r="T96" s="7" t="str">
        <f t="shared" ca="1" si="27"/>
        <v>CDMX</v>
      </c>
      <c r="U96" s="7" t="str">
        <f t="shared" ca="1" si="47"/>
        <v>NO</v>
      </c>
      <c r="V96" s="7">
        <f t="shared" ca="1" si="48"/>
        <v>42</v>
      </c>
      <c r="W96" s="7" t="str">
        <f t="shared" ca="1" si="49"/>
        <v>SI</v>
      </c>
      <c r="X96" s="7" t="str">
        <f t="shared" ca="1" si="50"/>
        <v>ITAM</v>
      </c>
      <c r="Y96" s="7">
        <f t="shared" ca="1" si="51"/>
        <v>1012731056</v>
      </c>
      <c r="Z96" s="7" t="str">
        <f t="shared" ca="1" si="52"/>
        <v>NO</v>
      </c>
      <c r="AA96" s="7" t="str">
        <f t="shared" ca="1" si="53"/>
        <v>Leer</v>
      </c>
    </row>
    <row r="97" spans="1:27" x14ac:dyDescent="0.45">
      <c r="A97" s="7">
        <f t="shared" ca="1" si="28"/>
        <v>1904</v>
      </c>
      <c r="B97" s="7" t="str">
        <f t="shared" ca="1" si="29"/>
        <v>Victoria</v>
      </c>
      <c r="C97" s="7" t="str">
        <f t="shared" ca="1" si="30"/>
        <v>ROMAN</v>
      </c>
      <c r="D97" s="7" t="str">
        <f t="shared" ca="1" si="31"/>
        <v>SOTO</v>
      </c>
      <c r="E97" s="13">
        <f t="shared" ca="1" si="32"/>
        <v>34959</v>
      </c>
      <c r="F97" s="7" t="str">
        <f t="shared" ca="1" si="33"/>
        <v>M</v>
      </c>
      <c r="G97" s="7" t="str">
        <f t="shared" ca="1" si="34"/>
        <v>ViROSO17091995</v>
      </c>
      <c r="H97" s="1" t="str">
        <f t="shared" ca="1" si="35"/>
        <v>VROMAN17@yahoo.mx</v>
      </c>
      <c r="I97" s="1" t="str">
        <f t="shared" ca="1" si="36"/>
        <v>VROMAN17@itam.com.mx</v>
      </c>
      <c r="J97" s="1" t="str">
        <f t="shared" ca="1" si="37"/>
        <v>Telematica</v>
      </c>
      <c r="K97" s="7">
        <f t="shared" ca="1" si="38"/>
        <v>2012</v>
      </c>
      <c r="L97" s="7">
        <f t="shared" ca="1" si="39"/>
        <v>12</v>
      </c>
      <c r="M97" s="7">
        <f t="shared" ca="1" si="40"/>
        <v>8.4</v>
      </c>
      <c r="N97" s="7">
        <f t="shared" ca="1" si="41"/>
        <v>48</v>
      </c>
      <c r="O97" s="7">
        <f t="shared" ca="1" si="42"/>
        <v>34</v>
      </c>
      <c r="P97" s="7">
        <f t="shared" ca="1" si="43"/>
        <v>14</v>
      </c>
      <c r="Q97" s="7" t="str">
        <f t="shared" ca="1" si="44"/>
        <v>SI</v>
      </c>
      <c r="R97" s="7">
        <f t="shared" ca="1" si="45"/>
        <v>0.6</v>
      </c>
      <c r="S97" s="7" t="str">
        <f t="shared" ca="1" si="46"/>
        <v>SI</v>
      </c>
      <c r="T97" s="7" t="str">
        <f t="shared" ca="1" si="27"/>
        <v>Pachuca</v>
      </c>
      <c r="U97" s="7" t="str">
        <f t="shared" ca="1" si="47"/>
        <v>SI</v>
      </c>
      <c r="V97" s="7">
        <f t="shared" ca="1" si="48"/>
        <v>57</v>
      </c>
      <c r="W97" s="7" t="str">
        <f t="shared" ca="1" si="49"/>
        <v>SI</v>
      </c>
      <c r="X97" s="7" t="str">
        <f t="shared" ca="1" si="50"/>
        <v>ITAM</v>
      </c>
      <c r="Y97" s="7">
        <f t="shared" ca="1" si="51"/>
        <v>1012925047</v>
      </c>
      <c r="Z97" s="7" t="str">
        <f t="shared" ca="1" si="52"/>
        <v>NO</v>
      </c>
      <c r="AA97" s="7" t="str">
        <f t="shared" ca="1" si="53"/>
        <v>Golf</v>
      </c>
    </row>
    <row r="98" spans="1:27" x14ac:dyDescent="0.45">
      <c r="A98" s="7">
        <f t="shared" ca="1" si="28"/>
        <v>1249</v>
      </c>
      <c r="B98" s="7" t="str">
        <f t="shared" ca="1" si="29"/>
        <v>Christopher</v>
      </c>
      <c r="C98" s="7" t="str">
        <f t="shared" ca="1" si="30"/>
        <v>MONTERO</v>
      </c>
      <c r="D98" s="7" t="str">
        <f t="shared" ca="1" si="31"/>
        <v>HERRERO</v>
      </c>
      <c r="E98" s="13">
        <f t="shared" ca="1" si="32"/>
        <v>34458</v>
      </c>
      <c r="F98" s="7" t="str">
        <f t="shared" ca="1" si="33"/>
        <v>H</v>
      </c>
      <c r="G98" s="7" t="str">
        <f t="shared" ca="1" si="34"/>
        <v>ChMOHE04051994</v>
      </c>
      <c r="H98" s="1" t="str">
        <f t="shared" ca="1" si="35"/>
        <v>CMONTERO4@yahoo.com</v>
      </c>
      <c r="I98" s="1" t="str">
        <f t="shared" ca="1" si="36"/>
        <v>CMONTERO4@itam.com.mx</v>
      </c>
      <c r="J98" s="1" t="str">
        <f t="shared" ca="1" si="37"/>
        <v>Administracion</v>
      </c>
      <c r="K98" s="7">
        <f t="shared" ca="1" si="38"/>
        <v>2011</v>
      </c>
      <c r="L98" s="7">
        <f t="shared" ca="1" si="39"/>
        <v>14</v>
      </c>
      <c r="M98" s="7">
        <f t="shared" ca="1" si="40"/>
        <v>6.8</v>
      </c>
      <c r="N98" s="7">
        <f t="shared" ca="1" si="41"/>
        <v>48</v>
      </c>
      <c r="O98" s="7">
        <f t="shared" ca="1" si="42"/>
        <v>42</v>
      </c>
      <c r="P98" s="7">
        <f t="shared" ca="1" si="43"/>
        <v>6</v>
      </c>
      <c r="Q98" s="7" t="str">
        <f t="shared" ca="1" si="44"/>
        <v>SI</v>
      </c>
      <c r="R98" s="7">
        <f t="shared" ca="1" si="45"/>
        <v>0.4</v>
      </c>
      <c r="S98" s="7" t="str">
        <f t="shared" ca="1" si="46"/>
        <v>NO</v>
      </c>
      <c r="T98" s="7" t="str">
        <f t="shared" ca="1" si="27"/>
        <v>Guadalajara</v>
      </c>
      <c r="U98" s="7" t="str">
        <f t="shared" ca="1" si="47"/>
        <v>SI</v>
      </c>
      <c r="V98" s="7">
        <f t="shared" ca="1" si="48"/>
        <v>58</v>
      </c>
      <c r="W98" s="7" t="str">
        <f t="shared" ca="1" si="49"/>
        <v>NO</v>
      </c>
      <c r="X98" s="7" t="str">
        <f t="shared" ca="1" si="50"/>
        <v>OTRO</v>
      </c>
      <c r="Y98" s="7">
        <f t="shared" ca="1" si="51"/>
        <v>1012003012</v>
      </c>
      <c r="Z98" s="7" t="str">
        <f t="shared" ca="1" si="52"/>
        <v>SI</v>
      </c>
      <c r="AA98" s="7" t="str">
        <f t="shared" ca="1" si="53"/>
        <v>Comer</v>
      </c>
    </row>
    <row r="99" spans="1:27" x14ac:dyDescent="0.45">
      <c r="A99" s="7">
        <f t="shared" ca="1" si="28"/>
        <v>1438</v>
      </c>
      <c r="B99" s="7" t="str">
        <f t="shared" ca="1" si="29"/>
        <v>Alice</v>
      </c>
      <c r="C99" s="7" t="str">
        <f t="shared" ca="1" si="30"/>
        <v>CRESPO</v>
      </c>
      <c r="D99" s="7" t="str">
        <f t="shared" ca="1" si="31"/>
        <v>DURAN</v>
      </c>
      <c r="E99" s="13">
        <f t="shared" ca="1" si="32"/>
        <v>34523</v>
      </c>
      <c r="F99" s="7" t="str">
        <f t="shared" ca="1" si="33"/>
        <v>M</v>
      </c>
      <c r="G99" s="7" t="str">
        <f t="shared" ca="1" si="34"/>
        <v>AlCRDU08071994</v>
      </c>
      <c r="H99" s="1" t="str">
        <f t="shared" ca="1" si="35"/>
        <v>ACRESPO8@outlook.com</v>
      </c>
      <c r="I99" s="1" t="str">
        <f t="shared" ca="1" si="36"/>
        <v>ACRESPO8@itam.com.mx</v>
      </c>
      <c r="J99" s="1" t="str">
        <f t="shared" ca="1" si="37"/>
        <v>Derecho</v>
      </c>
      <c r="K99" s="7">
        <f t="shared" ca="1" si="38"/>
        <v>2012</v>
      </c>
      <c r="L99" s="7">
        <f t="shared" ca="1" si="39"/>
        <v>12</v>
      </c>
      <c r="M99" s="7">
        <f t="shared" ca="1" si="40"/>
        <v>9.1</v>
      </c>
      <c r="N99" s="7">
        <f t="shared" ca="1" si="41"/>
        <v>48</v>
      </c>
      <c r="O99" s="7">
        <f t="shared" ca="1" si="42"/>
        <v>34</v>
      </c>
      <c r="P99" s="7">
        <f t="shared" ca="1" si="43"/>
        <v>14</v>
      </c>
      <c r="Q99" s="7" t="str">
        <f t="shared" ca="1" si="44"/>
        <v>NO</v>
      </c>
      <c r="R99" s="7">
        <f t="shared" ca="1" si="45"/>
        <v>0</v>
      </c>
      <c r="S99" s="7" t="str">
        <f t="shared" ca="1" si="46"/>
        <v>NO</v>
      </c>
      <c r="T99" s="7" t="str">
        <f t="shared" ca="1" si="27"/>
        <v>Puebla</v>
      </c>
      <c r="U99" s="7" t="str">
        <f t="shared" ca="1" si="47"/>
        <v>SI</v>
      </c>
      <c r="V99" s="7">
        <f t="shared" ca="1" si="48"/>
        <v>129</v>
      </c>
      <c r="W99" s="7" t="str">
        <f t="shared" ca="1" si="49"/>
        <v>SI</v>
      </c>
      <c r="X99" s="7" t="str">
        <f t="shared" ca="1" si="50"/>
        <v>ITAM</v>
      </c>
      <c r="Y99" s="7">
        <f t="shared" ca="1" si="51"/>
        <v>1012388669</v>
      </c>
      <c r="Z99" s="7" t="str">
        <f t="shared" ca="1" si="52"/>
        <v>NO</v>
      </c>
      <c r="AA99" s="7" t="str">
        <f t="shared" ca="1" si="53"/>
        <v>Caza</v>
      </c>
    </row>
    <row r="100" spans="1:27" x14ac:dyDescent="0.45">
      <c r="A100" s="7">
        <f t="shared" ca="1" si="28"/>
        <v>1831</v>
      </c>
      <c r="B100" s="7" t="str">
        <f t="shared" ca="1" si="29"/>
        <v>Barbara</v>
      </c>
      <c r="C100" s="7" t="str">
        <f t="shared" ca="1" si="30"/>
        <v>SAEZ</v>
      </c>
      <c r="D100" s="7" t="str">
        <f t="shared" ca="1" si="31"/>
        <v>FERRER</v>
      </c>
      <c r="E100" s="13">
        <f t="shared" ca="1" si="32"/>
        <v>34153</v>
      </c>
      <c r="F100" s="7" t="str">
        <f t="shared" ca="1" si="33"/>
        <v>M</v>
      </c>
      <c r="G100" s="7" t="str">
        <f t="shared" ca="1" si="34"/>
        <v>BaSAFE03071993</v>
      </c>
      <c r="H100" s="1" t="str">
        <f t="shared" ca="1" si="35"/>
        <v>BSAEZ3@yahoo.com</v>
      </c>
      <c r="I100" s="1" t="str">
        <f t="shared" ca="1" si="36"/>
        <v>BSAEZ3@itam.com.mx</v>
      </c>
      <c r="J100" s="1" t="str">
        <f t="shared" ca="1" si="37"/>
        <v>Actuaria</v>
      </c>
      <c r="K100" s="7">
        <f t="shared" ca="1" si="38"/>
        <v>2013</v>
      </c>
      <c r="L100" s="7">
        <f t="shared" ca="1" si="39"/>
        <v>10</v>
      </c>
      <c r="M100" s="7">
        <f t="shared" ca="1" si="40"/>
        <v>8.3000000000000007</v>
      </c>
      <c r="N100" s="7">
        <f t="shared" ca="1" si="41"/>
        <v>46</v>
      </c>
      <c r="O100" s="7">
        <f t="shared" ca="1" si="42"/>
        <v>34</v>
      </c>
      <c r="P100" s="7">
        <f t="shared" ca="1" si="43"/>
        <v>12</v>
      </c>
      <c r="Q100" s="7" t="str">
        <f t="shared" ca="1" si="44"/>
        <v>NO</v>
      </c>
      <c r="R100" s="7">
        <f t="shared" ca="1" si="45"/>
        <v>0</v>
      </c>
      <c r="S100" s="7" t="str">
        <f t="shared" ca="1" si="46"/>
        <v>NO</v>
      </c>
      <c r="T100" s="7" t="str">
        <f t="shared" ca="1" si="27"/>
        <v>Guadalajara</v>
      </c>
      <c r="U100" s="7" t="str">
        <f t="shared" ca="1" si="47"/>
        <v>SI</v>
      </c>
      <c r="V100" s="7">
        <f t="shared" ca="1" si="48"/>
        <v>172</v>
      </c>
      <c r="W100" s="7" t="str">
        <f t="shared" ca="1" si="49"/>
        <v>NO</v>
      </c>
      <c r="X100" s="7" t="str">
        <f t="shared" ca="1" si="50"/>
        <v>ITAM</v>
      </c>
      <c r="Y100" s="7">
        <f t="shared" ca="1" si="51"/>
        <v>1012566578</v>
      </c>
      <c r="Z100" s="7" t="str">
        <f t="shared" ca="1" si="52"/>
        <v>NO</v>
      </c>
      <c r="AA100" s="7" t="str">
        <f t="shared" ca="1" si="53"/>
        <v>Nadar</v>
      </c>
    </row>
    <row r="101" spans="1:27" x14ac:dyDescent="0.45">
      <c r="A101" s="7">
        <f t="shared" ca="1" si="28"/>
        <v>1974</v>
      </c>
      <c r="B101" s="7" t="str">
        <f t="shared" ca="1" si="29"/>
        <v>Irene</v>
      </c>
      <c r="C101" s="7" t="str">
        <f t="shared" ca="1" si="30"/>
        <v>CAMPOS</v>
      </c>
      <c r="D101" s="7" t="str">
        <f t="shared" ca="1" si="31"/>
        <v>HIDALGO</v>
      </c>
      <c r="E101" s="13">
        <f t="shared" ca="1" si="32"/>
        <v>34553</v>
      </c>
      <c r="F101" s="7" t="str">
        <f t="shared" ca="1" si="33"/>
        <v>M</v>
      </c>
      <c r="G101" s="7" t="str">
        <f t="shared" ca="1" si="34"/>
        <v>IrCAHI07081994</v>
      </c>
      <c r="H101" s="1" t="str">
        <f t="shared" ca="1" si="35"/>
        <v>ICAMPOS7@yahoo.com</v>
      </c>
      <c r="I101" s="1" t="str">
        <f t="shared" ca="1" si="36"/>
        <v>ICAMPOS7@itam.com.mx</v>
      </c>
      <c r="J101" s="1" t="str">
        <f t="shared" ca="1" si="37"/>
        <v>Administracion</v>
      </c>
      <c r="K101" s="7">
        <f t="shared" ca="1" si="38"/>
        <v>2012</v>
      </c>
      <c r="L101" s="7">
        <f t="shared" ca="1" si="39"/>
        <v>12</v>
      </c>
      <c r="M101" s="7">
        <f t="shared" ca="1" si="40"/>
        <v>9.8000000000000007</v>
      </c>
      <c r="N101" s="7">
        <f t="shared" ca="1" si="41"/>
        <v>50</v>
      </c>
      <c r="O101" s="7">
        <f t="shared" ca="1" si="42"/>
        <v>47</v>
      </c>
      <c r="P101" s="7">
        <f t="shared" ca="1" si="43"/>
        <v>3</v>
      </c>
      <c r="Q101" s="7" t="str">
        <f t="shared" ca="1" si="44"/>
        <v>SI</v>
      </c>
      <c r="R101" s="7">
        <f t="shared" ca="1" si="45"/>
        <v>0.2</v>
      </c>
      <c r="S101" s="7" t="str">
        <f t="shared" ca="1" si="46"/>
        <v>NO</v>
      </c>
      <c r="T101" s="7" t="str">
        <f t="shared" ca="1" si="27"/>
        <v>Leon</v>
      </c>
      <c r="U101" s="7" t="str">
        <f t="shared" ca="1" si="47"/>
        <v>SI</v>
      </c>
      <c r="V101" s="7">
        <f t="shared" ca="1" si="48"/>
        <v>93</v>
      </c>
      <c r="W101" s="7" t="str">
        <f t="shared" ca="1" si="49"/>
        <v>SI</v>
      </c>
      <c r="X101" s="7" t="str">
        <f t="shared" ca="1" si="50"/>
        <v>OTRO</v>
      </c>
      <c r="Y101" s="7">
        <f t="shared" ca="1" si="51"/>
        <v>1012103521</v>
      </c>
      <c r="Z101" s="7" t="str">
        <f t="shared" ca="1" si="52"/>
        <v>NO</v>
      </c>
      <c r="AA101" s="7" t="str">
        <f t="shared" ca="1" si="53"/>
        <v>Fiesta</v>
      </c>
    </row>
    <row r="102" spans="1:27" x14ac:dyDescent="0.45">
      <c r="A102" s="7">
        <f t="shared" ca="1" si="28"/>
        <v>1685</v>
      </c>
      <c r="B102" s="7" t="str">
        <f t="shared" ca="1" si="29"/>
        <v>Alice</v>
      </c>
      <c r="C102" s="7" t="str">
        <f t="shared" ca="1" si="30"/>
        <v>PASCUAL</v>
      </c>
      <c r="D102" s="7" t="str">
        <f t="shared" ca="1" si="31"/>
        <v>ROMAN</v>
      </c>
      <c r="E102" s="13">
        <f t="shared" ca="1" si="32"/>
        <v>34992</v>
      </c>
      <c r="F102" s="7" t="str">
        <f t="shared" ca="1" si="33"/>
        <v>M</v>
      </c>
      <c r="G102" s="7" t="str">
        <f t="shared" ca="1" si="34"/>
        <v>AlPARO20101995</v>
      </c>
      <c r="H102" s="1" t="str">
        <f t="shared" ca="1" si="35"/>
        <v>APASCUAL20@yahoo.com</v>
      </c>
      <c r="I102" s="1" t="str">
        <f t="shared" ca="1" si="36"/>
        <v>APASCUAL20@itam.com.mx</v>
      </c>
      <c r="J102" s="1" t="str">
        <f t="shared" ca="1" si="37"/>
        <v>Matematicas y Computacion</v>
      </c>
      <c r="K102" s="7">
        <f t="shared" ca="1" si="38"/>
        <v>2011</v>
      </c>
      <c r="L102" s="7">
        <f t="shared" ca="1" si="39"/>
        <v>14</v>
      </c>
      <c r="M102" s="7">
        <f t="shared" ca="1" si="40"/>
        <v>10</v>
      </c>
      <c r="N102" s="7">
        <f t="shared" ca="1" si="41"/>
        <v>48</v>
      </c>
      <c r="O102" s="7">
        <f t="shared" ca="1" si="42"/>
        <v>41</v>
      </c>
      <c r="P102" s="7">
        <f t="shared" ca="1" si="43"/>
        <v>7</v>
      </c>
      <c r="Q102" s="7" t="str">
        <f t="shared" ca="1" si="44"/>
        <v>NO</v>
      </c>
      <c r="R102" s="7">
        <f t="shared" ca="1" si="45"/>
        <v>0</v>
      </c>
      <c r="S102" s="7" t="str">
        <f t="shared" ca="1" si="46"/>
        <v>SI</v>
      </c>
      <c r="T102" s="7" t="str">
        <f t="shared" ca="1" si="27"/>
        <v>Guadalajara</v>
      </c>
      <c r="U102" s="7" t="str">
        <f t="shared" ca="1" si="47"/>
        <v>SI</v>
      </c>
      <c r="V102" s="7">
        <f t="shared" ca="1" si="48"/>
        <v>15</v>
      </c>
      <c r="W102" s="7" t="str">
        <f t="shared" ca="1" si="49"/>
        <v>SI</v>
      </c>
      <c r="X102" s="7" t="str">
        <f t="shared" ca="1" si="50"/>
        <v>ITAM</v>
      </c>
      <c r="Y102" s="7">
        <f t="shared" ca="1" si="51"/>
        <v>1012229378</v>
      </c>
      <c r="Z102" s="7" t="str">
        <f t="shared" ca="1" si="52"/>
        <v>NO</v>
      </c>
      <c r="AA102" s="7" t="str">
        <f t="shared" ca="1" si="53"/>
        <v>Golf</v>
      </c>
    </row>
    <row r="103" spans="1:27" x14ac:dyDescent="0.45">
      <c r="A103" s="7">
        <f t="shared" ca="1" si="28"/>
        <v>1241</v>
      </c>
      <c r="B103" s="7" t="str">
        <f t="shared" ca="1" si="29"/>
        <v>Mary</v>
      </c>
      <c r="C103" s="7" t="str">
        <f t="shared" ca="1" si="30"/>
        <v>CARRASCO</v>
      </c>
      <c r="D103" s="7" t="str">
        <f t="shared" ca="1" si="31"/>
        <v>VICENTE</v>
      </c>
      <c r="E103" s="13">
        <f t="shared" ca="1" si="32"/>
        <v>34053</v>
      </c>
      <c r="F103" s="7" t="str">
        <f t="shared" ca="1" si="33"/>
        <v>M</v>
      </c>
      <c r="G103" s="7" t="str">
        <f t="shared" ca="1" si="34"/>
        <v>MaCAVI25031993</v>
      </c>
      <c r="H103" s="1" t="str">
        <f t="shared" ca="1" si="35"/>
        <v>MCARRASCO25@</v>
      </c>
      <c r="I103" s="1" t="str">
        <f t="shared" ca="1" si="36"/>
        <v>MCARRASCO25@itam.com.mx</v>
      </c>
      <c r="J103" s="1" t="str">
        <f t="shared" ca="1" si="37"/>
        <v>Matematicas y Computacion</v>
      </c>
      <c r="K103" s="7">
        <f t="shared" ca="1" si="38"/>
        <v>2012</v>
      </c>
      <c r="L103" s="7">
        <f t="shared" ca="1" si="39"/>
        <v>12</v>
      </c>
      <c r="M103" s="7">
        <f t="shared" ca="1" si="40"/>
        <v>9.1999999999999993</v>
      </c>
      <c r="N103" s="7">
        <f t="shared" ca="1" si="41"/>
        <v>48</v>
      </c>
      <c r="O103" s="7">
        <f t="shared" ca="1" si="42"/>
        <v>35</v>
      </c>
      <c r="P103" s="7">
        <f t="shared" ca="1" si="43"/>
        <v>13</v>
      </c>
      <c r="Q103" s="7" t="str">
        <f t="shared" ca="1" si="44"/>
        <v>NO</v>
      </c>
      <c r="R103" s="7">
        <f t="shared" ca="1" si="45"/>
        <v>0</v>
      </c>
      <c r="S103" s="7" t="str">
        <f t="shared" ca="1" si="46"/>
        <v>NO</v>
      </c>
      <c r="T103" s="7" t="str">
        <f t="shared" ca="1" si="27"/>
        <v>CDMX</v>
      </c>
      <c r="U103" s="7" t="str">
        <f t="shared" ca="1" si="47"/>
        <v>NO</v>
      </c>
      <c r="V103" s="7">
        <f t="shared" ca="1" si="48"/>
        <v>25</v>
      </c>
      <c r="W103" s="7" t="str">
        <f t="shared" ca="1" si="49"/>
        <v>SI</v>
      </c>
      <c r="X103" s="7" t="str">
        <f t="shared" ca="1" si="50"/>
        <v>ITAM</v>
      </c>
      <c r="Y103" s="7">
        <f t="shared" ca="1" si="51"/>
        <v>1012669582</v>
      </c>
      <c r="Z103" s="7" t="str">
        <f t="shared" ca="1" si="52"/>
        <v>SI</v>
      </c>
      <c r="AA103" s="7" t="str">
        <f t="shared" ca="1" si="53"/>
        <v>Compras</v>
      </c>
    </row>
  </sheetData>
  <mergeCells count="4">
    <mergeCell ref="A1:AA1"/>
    <mergeCell ref="AC3:AD3"/>
    <mergeCell ref="AJ3:AM3"/>
    <mergeCell ref="AO3:A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2018-03-21T21:45:20Z</dcterms:created>
  <dcterms:modified xsi:type="dcterms:W3CDTF">2018-03-21T23:01:12Z</dcterms:modified>
</cp:coreProperties>
</file>