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ssi\OneDrive\Documenti\GitHub\Lab3\Es Intf\data\"/>
    </mc:Choice>
  </mc:AlternateContent>
  <xr:revisionPtr revIDLastSave="0" documentId="13_ncr:1_{3F768598-E427-4AB6-9605-B0F25208E2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4" i="1"/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4" i="1"/>
  <c r="G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4" i="1"/>
  <c r="F34" i="1" s="1"/>
  <c r="E8" i="2"/>
  <c r="J4" i="2" s="1"/>
  <c r="E6" i="2"/>
  <c r="E5" i="2"/>
  <c r="E4" i="2"/>
  <c r="E3" i="2"/>
  <c r="E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F35" i="1" l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G35" i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J6" i="2"/>
  <c r="J5" i="2"/>
  <c r="J2" i="2"/>
  <c r="J3" i="2"/>
</calcChain>
</file>

<file path=xl/sharedStrings.xml><?xml version="1.0" encoding="utf-8"?>
<sst xmlns="http://schemas.openxmlformats.org/spreadsheetml/2006/main" count="44" uniqueCount="41">
  <si>
    <t>D [cm]</t>
  </si>
  <si>
    <t>h0</t>
  </si>
  <si>
    <t>h0 - las [cm]</t>
  </si>
  <si>
    <t>mid [cm]</t>
  </si>
  <si>
    <t>sigma</t>
  </si>
  <si>
    <t>h1</t>
  </si>
  <si>
    <t>h3</t>
  </si>
  <si>
    <t>h4</t>
  </si>
  <si>
    <t>spot rad [mm]</t>
  </si>
  <si>
    <t>h9</t>
  </si>
  <si>
    <t>h13</t>
  </si>
  <si>
    <t>h_m [cm]</t>
  </si>
  <si>
    <t>h2</t>
  </si>
  <si>
    <t>h5</t>
  </si>
  <si>
    <t>h6</t>
  </si>
  <si>
    <t>h7</t>
  </si>
  <si>
    <t>h8</t>
  </si>
  <si>
    <t>h10</t>
  </si>
  <si>
    <t>h11</t>
  </si>
  <si>
    <t>h12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</si>
  <si>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</si>
  <si>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</si>
  <si>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</si>
  <si>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</si>
  <si>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</si>
  <si>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</si>
  <si>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</si>
  <si>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</si>
  <si>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</si>
  <si>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</si>
  <si>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</si>
  <si>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</si>
  <si>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sind</t>
  </si>
  <si>
    <t>lambda [nm]</t>
  </si>
  <si>
    <t>m</t>
  </si>
  <si>
    <t>Dv [um]</t>
  </si>
  <si>
    <t>f</t>
  </si>
  <si>
    <t>sin</t>
  </si>
  <si>
    <t>dsin</t>
  </si>
  <si>
    <t>7,77714154741341E-06,2,31435450569614E-05,3,76166948446179E-05,5,16152030808066E-05,6,58126748823443E-05,8,00164382491712E-05,0,000109201033627679,0,000123543216210472,0,000138079123742121,0,000151888790957192,0,000165559372514752,0,000178978502961616,0,000192928528623897,0,000206483929585413,0,000220496127025511,0,00025905084010525,0,000272077906469174,0,000286462057415118,0,000300145193689464,0,000289595110296128,0,000302710236227208,0,000316093181747966,0,000329740415636572,0,000342479468801278,0,000339663919758795,0,000351634505455542</t>
  </si>
  <si>
    <t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,0,986485558026735,0,985840937841868,0,985237711552215,0,984622766127021,0,984053612983584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</si>
</sst>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Foglio1!$J$3:$J$28</c:f>
              <c:numCache>
                <c:formatCode>General</c:formatCode>
                <c:ptCount val="26"/>
                <c:pt idx="0">
                  <c:v>3.898966725235288E-2</c:v>
                </c:pt>
                <c:pt idx="1">
                  <c:v>6.1348315755636977E-2</c:v>
                </c:pt>
                <c:pt idx="2">
                  <c:v>7.5406244563092209E-2</c:v>
                </c:pt>
                <c:pt idx="3">
                  <c:v>8.6347559988484882E-2</c:v>
                </c:pt>
                <c:pt idx="4">
                  <c:v>9.5895785521947788E-2</c:v>
                </c:pt>
                <c:pt idx="5">
                  <c:v>0.10439875619889277</c:v>
                </c:pt>
                <c:pt idx="6">
                  <c:v>0.11220136578347477</c:v>
                </c:pt>
                <c:pt idx="7">
                  <c:v>0.11930744496759639</c:v>
                </c:pt>
                <c:pt idx="8">
                  <c:v>0.12605815267253351</c:v>
                </c:pt>
                <c:pt idx="9">
                  <c:v>0.13211888018832249</c:v>
                </c:pt>
                <c:pt idx="10">
                  <c:v>0.13782933875631756</c:v>
                </c:pt>
                <c:pt idx="11">
                  <c:v>0.14319137190643835</c:v>
                </c:pt>
                <c:pt idx="12">
                  <c:v>0.14854082533468396</c:v>
                </c:pt>
                <c:pt idx="13">
                  <c:v>0.15354413192273184</c:v>
                </c:pt>
                <c:pt idx="14">
                  <c:v>0.15853565693145202</c:v>
                </c:pt>
                <c:pt idx="15">
                  <c:v>0.16351505613756948</c:v>
                </c:pt>
                <c:pt idx="16">
                  <c:v>0.16782046430269801</c:v>
                </c:pt>
                <c:pt idx="17">
                  <c:v>0.17244633613721014</c:v>
                </c:pt>
                <c:pt idx="18">
                  <c:v>0.17673160311788907</c:v>
                </c:pt>
                <c:pt idx="19">
                  <c:v>0.18100684351542606</c:v>
                </c:pt>
                <c:pt idx="20">
                  <c:v>0.18494413814480629</c:v>
                </c:pt>
                <c:pt idx="21">
                  <c:v>0.1888725471196766</c:v>
                </c:pt>
                <c:pt idx="22">
                  <c:v>0.19279190927293063</c:v>
                </c:pt>
                <c:pt idx="23">
                  <c:v>0.19637657460603661</c:v>
                </c:pt>
                <c:pt idx="24">
                  <c:v>0.19995338336315777</c:v>
                </c:pt>
                <c:pt idx="25">
                  <c:v>0.20319810939005206</c:v>
                </c:pt>
              </c:numCache>
            </c:numRef>
          </c:xVal>
          <c:yVal>
            <c:numRef>
              <c:f>Foglio1!$K$3:$K$28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898-8112-94FA94EB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0464"/>
        <c:axId val="436420792"/>
      </c:scatterChart>
      <c:valAx>
        <c:axId val="4364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20792"/>
        <c:crosses val="autoZero"/>
        <c:crossBetween val="midCat"/>
      </c:valAx>
      <c:valAx>
        <c:axId val="4364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6</xdr:row>
      <xdr:rowOff>166687</xdr:rowOff>
    </xdr:from>
    <xdr:to>
      <xdr:col>19</xdr:col>
      <xdr:colOff>409575</xdr:colOff>
      <xdr:row>21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39797B-EEDF-47E0-A001-977E2D17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35" workbookViewId="0">
      <selection activeCell="B34" sqref="B34:E59"/>
    </sheetView>
  </sheetViews>
  <sheetFormatPr defaultRowHeight="14.4" x14ac:dyDescent="0.3"/>
  <cols>
    <col min="3" max="3" width="10.44140625" customWidth="1"/>
    <col min="5" max="5" width="12" bestFit="1" customWidth="1"/>
    <col min="6" max="6" width="14" customWidth="1"/>
    <col min="7" max="7" width="10.5546875" customWidth="1"/>
    <col min="14" max="14" width="9.33203125" bestFit="1" customWidth="1"/>
    <col min="17" max="17" width="9.44140625" customWidth="1"/>
    <col min="18" max="18" width="9.33203125" bestFit="1" customWidth="1"/>
    <col min="21" max="21" width="12" bestFit="1" customWidth="1"/>
  </cols>
  <sheetData>
    <row r="1" spans="2:13" x14ac:dyDescent="0.3">
      <c r="B1" t="s">
        <v>0</v>
      </c>
      <c r="C1" t="s">
        <v>2</v>
      </c>
      <c r="D1" t="s">
        <v>4</v>
      </c>
      <c r="E1" t="s">
        <v>3</v>
      </c>
      <c r="F1" t="s">
        <v>8</v>
      </c>
      <c r="G1" t="s">
        <v>11</v>
      </c>
      <c r="H1" t="s">
        <v>4</v>
      </c>
      <c r="J1" t="s">
        <v>32</v>
      </c>
    </row>
    <row r="2" spans="2:13" x14ac:dyDescent="0.3">
      <c r="B2">
        <v>289.60000000000002</v>
      </c>
      <c r="C2">
        <v>11.3</v>
      </c>
      <c r="D2">
        <v>2</v>
      </c>
      <c r="E2">
        <v>5.7</v>
      </c>
      <c r="F2">
        <v>2</v>
      </c>
    </row>
    <row r="3" spans="2:13" x14ac:dyDescent="0.3">
      <c r="F3">
        <v>11.3</v>
      </c>
      <c r="G3">
        <f>F3 -5.65</f>
        <v>5.65</v>
      </c>
      <c r="H3">
        <v>1</v>
      </c>
      <c r="I3" t="s">
        <v>1</v>
      </c>
      <c r="J3">
        <f>1/SQRT(1 + (B$2/F3)^2)</f>
        <v>3.898966725235288E-2</v>
      </c>
      <c r="K3">
        <v>1</v>
      </c>
    </row>
    <row r="4" spans="2:13" x14ac:dyDescent="0.3">
      <c r="F4">
        <v>17.8</v>
      </c>
      <c r="G4">
        <f t="shared" ref="G4:G28" si="0">F4 -5.65</f>
        <v>12.15</v>
      </c>
      <c r="H4">
        <v>1</v>
      </c>
      <c r="I4" t="s">
        <v>5</v>
      </c>
      <c r="J4">
        <f t="shared" ref="J4:J28" si="1">1/SQRT(1 + (B$2/F4)^2)</f>
        <v>6.1348315755636977E-2</v>
      </c>
      <c r="K4">
        <v>2</v>
      </c>
      <c r="M4" s="1"/>
    </row>
    <row r="5" spans="2:13" x14ac:dyDescent="0.3">
      <c r="F5">
        <v>21.9</v>
      </c>
      <c r="G5">
        <f t="shared" si="0"/>
        <v>16.25</v>
      </c>
      <c r="H5">
        <v>1</v>
      </c>
      <c r="I5" t="s">
        <v>12</v>
      </c>
      <c r="J5">
        <f t="shared" si="1"/>
        <v>7.5406244563092209E-2</v>
      </c>
      <c r="K5">
        <v>3</v>
      </c>
    </row>
    <row r="6" spans="2:13" x14ac:dyDescent="0.3">
      <c r="F6">
        <v>25.1</v>
      </c>
      <c r="G6">
        <f t="shared" si="0"/>
        <v>19.450000000000003</v>
      </c>
      <c r="H6">
        <v>1</v>
      </c>
      <c r="I6" t="s">
        <v>6</v>
      </c>
      <c r="J6">
        <f t="shared" si="1"/>
        <v>8.6347559988484882E-2</v>
      </c>
      <c r="K6">
        <v>4</v>
      </c>
    </row>
    <row r="7" spans="2:13" x14ac:dyDescent="0.3">
      <c r="F7">
        <v>27.9</v>
      </c>
      <c r="G7">
        <f t="shared" si="0"/>
        <v>22.25</v>
      </c>
      <c r="H7">
        <v>1</v>
      </c>
      <c r="I7" t="s">
        <v>7</v>
      </c>
      <c r="J7">
        <f t="shared" si="1"/>
        <v>9.5895785521947788E-2</v>
      </c>
      <c r="K7">
        <v>5</v>
      </c>
    </row>
    <row r="8" spans="2:13" x14ac:dyDescent="0.3">
      <c r="F8">
        <v>30.4</v>
      </c>
      <c r="G8">
        <f t="shared" si="0"/>
        <v>24.75</v>
      </c>
      <c r="H8">
        <v>1</v>
      </c>
      <c r="I8" t="s">
        <v>13</v>
      </c>
      <c r="J8">
        <f t="shared" si="1"/>
        <v>0.10439875619889277</v>
      </c>
      <c r="K8">
        <v>6</v>
      </c>
    </row>
    <row r="9" spans="2:13" x14ac:dyDescent="0.3">
      <c r="F9">
        <v>32.700000000000003</v>
      </c>
      <c r="G9">
        <f t="shared" si="0"/>
        <v>27.050000000000004</v>
      </c>
      <c r="H9">
        <v>2</v>
      </c>
      <c r="I9" t="s">
        <v>14</v>
      </c>
      <c r="J9">
        <f t="shared" si="1"/>
        <v>0.11220136578347477</v>
      </c>
      <c r="K9">
        <v>7</v>
      </c>
    </row>
    <row r="10" spans="2:13" x14ac:dyDescent="0.3">
      <c r="F10">
        <v>34.799999999999997</v>
      </c>
      <c r="G10">
        <f t="shared" si="0"/>
        <v>29.15</v>
      </c>
      <c r="H10">
        <v>2</v>
      </c>
      <c r="I10" t="s">
        <v>15</v>
      </c>
      <c r="J10">
        <f t="shared" si="1"/>
        <v>0.11930744496759639</v>
      </c>
      <c r="K10">
        <v>8</v>
      </c>
    </row>
    <row r="11" spans="2:13" x14ac:dyDescent="0.3">
      <c r="F11">
        <v>36.799999999999997</v>
      </c>
      <c r="G11">
        <f t="shared" si="0"/>
        <v>31.15</v>
      </c>
      <c r="H11">
        <v>2</v>
      </c>
      <c r="I11" t="s">
        <v>16</v>
      </c>
      <c r="J11">
        <f t="shared" si="1"/>
        <v>0.12605815267253351</v>
      </c>
      <c r="K11">
        <v>9</v>
      </c>
    </row>
    <row r="12" spans="2:13" x14ac:dyDescent="0.3">
      <c r="F12">
        <v>38.6</v>
      </c>
      <c r="G12">
        <f t="shared" si="0"/>
        <v>32.950000000000003</v>
      </c>
      <c r="H12">
        <v>2</v>
      </c>
      <c r="I12" t="s">
        <v>9</v>
      </c>
      <c r="J12">
        <f t="shared" si="1"/>
        <v>0.13211888018832249</v>
      </c>
      <c r="K12">
        <v>10</v>
      </c>
    </row>
    <row r="13" spans="2:13" x14ac:dyDescent="0.3">
      <c r="F13">
        <v>40.299999999999997</v>
      </c>
      <c r="G13">
        <f t="shared" si="0"/>
        <v>34.65</v>
      </c>
      <c r="H13">
        <v>2</v>
      </c>
      <c r="I13" t="s">
        <v>17</v>
      </c>
      <c r="J13">
        <f t="shared" si="1"/>
        <v>0.13782933875631756</v>
      </c>
      <c r="K13">
        <v>11</v>
      </c>
    </row>
    <row r="14" spans="2:13" x14ac:dyDescent="0.3">
      <c r="F14">
        <v>41.9</v>
      </c>
      <c r="G14">
        <f t="shared" si="0"/>
        <v>36.25</v>
      </c>
      <c r="H14">
        <v>2</v>
      </c>
      <c r="I14" t="s">
        <v>18</v>
      </c>
      <c r="J14">
        <f t="shared" si="1"/>
        <v>0.14319137190643835</v>
      </c>
      <c r="K14">
        <v>12</v>
      </c>
    </row>
    <row r="15" spans="2:13" x14ac:dyDescent="0.3">
      <c r="F15">
        <v>43.5</v>
      </c>
      <c r="G15">
        <f t="shared" si="0"/>
        <v>37.85</v>
      </c>
      <c r="H15">
        <v>2</v>
      </c>
      <c r="I15" t="s">
        <v>19</v>
      </c>
      <c r="J15">
        <f t="shared" si="1"/>
        <v>0.14854082533468396</v>
      </c>
      <c r="K15">
        <v>13</v>
      </c>
    </row>
    <row r="16" spans="2:13" x14ac:dyDescent="0.3">
      <c r="F16">
        <v>45</v>
      </c>
      <c r="G16">
        <f t="shared" si="0"/>
        <v>39.35</v>
      </c>
      <c r="H16">
        <v>2</v>
      </c>
      <c r="I16" t="s">
        <v>10</v>
      </c>
      <c r="J16">
        <f t="shared" si="1"/>
        <v>0.15354413192273184</v>
      </c>
      <c r="K16">
        <v>14</v>
      </c>
    </row>
    <row r="17" spans="6:11" x14ac:dyDescent="0.3">
      <c r="F17">
        <v>46.5</v>
      </c>
      <c r="G17">
        <f t="shared" si="0"/>
        <v>40.85</v>
      </c>
      <c r="H17">
        <v>2</v>
      </c>
      <c r="I17" t="s">
        <v>20</v>
      </c>
      <c r="J17">
        <f t="shared" si="1"/>
        <v>0.15853565693145202</v>
      </c>
      <c r="K17">
        <v>15</v>
      </c>
    </row>
    <row r="18" spans="6:11" x14ac:dyDescent="0.3">
      <c r="F18">
        <v>48</v>
      </c>
      <c r="G18">
        <f t="shared" si="0"/>
        <v>42.35</v>
      </c>
      <c r="H18">
        <v>3</v>
      </c>
      <c r="I18" t="s">
        <v>21</v>
      </c>
      <c r="J18">
        <f t="shared" si="1"/>
        <v>0.16351505613756948</v>
      </c>
      <c r="K18">
        <v>16</v>
      </c>
    </row>
    <row r="19" spans="6:11" x14ac:dyDescent="0.3">
      <c r="F19">
        <v>49.3</v>
      </c>
      <c r="G19">
        <f t="shared" si="0"/>
        <v>43.65</v>
      </c>
      <c r="H19">
        <v>3</v>
      </c>
      <c r="I19" t="s">
        <v>22</v>
      </c>
      <c r="J19">
        <f t="shared" si="1"/>
        <v>0.16782046430269801</v>
      </c>
      <c r="K19">
        <v>17</v>
      </c>
    </row>
    <row r="20" spans="6:11" x14ac:dyDescent="0.3">
      <c r="F20">
        <v>50.7</v>
      </c>
      <c r="G20">
        <f t="shared" si="0"/>
        <v>45.050000000000004</v>
      </c>
      <c r="H20">
        <v>3</v>
      </c>
      <c r="I20" t="s">
        <v>23</v>
      </c>
      <c r="J20">
        <f t="shared" si="1"/>
        <v>0.17244633613721014</v>
      </c>
      <c r="K20">
        <v>18</v>
      </c>
    </row>
    <row r="21" spans="6:11" x14ac:dyDescent="0.3">
      <c r="F21">
        <v>52</v>
      </c>
      <c r="G21">
        <f t="shared" si="0"/>
        <v>46.35</v>
      </c>
      <c r="H21">
        <v>3</v>
      </c>
      <c r="I21" t="s">
        <v>24</v>
      </c>
      <c r="J21">
        <f t="shared" si="1"/>
        <v>0.17673160311788907</v>
      </c>
      <c r="K21">
        <v>19</v>
      </c>
    </row>
    <row r="22" spans="6:11" x14ac:dyDescent="0.3">
      <c r="F22">
        <v>53.3</v>
      </c>
      <c r="G22">
        <f t="shared" si="0"/>
        <v>47.65</v>
      </c>
      <c r="H22">
        <v>2</v>
      </c>
      <c r="I22" t="s">
        <v>25</v>
      </c>
      <c r="J22">
        <f t="shared" si="1"/>
        <v>0.18100684351542606</v>
      </c>
      <c r="K22">
        <v>20</v>
      </c>
    </row>
    <row r="23" spans="6:11" x14ac:dyDescent="0.3">
      <c r="F23">
        <v>54.5</v>
      </c>
      <c r="G23">
        <f t="shared" si="0"/>
        <v>48.85</v>
      </c>
      <c r="H23">
        <v>2</v>
      </c>
      <c r="I23" t="s">
        <v>26</v>
      </c>
      <c r="J23">
        <f t="shared" si="1"/>
        <v>0.18494413814480629</v>
      </c>
      <c r="K23">
        <v>21</v>
      </c>
    </row>
    <row r="24" spans="6:11" x14ac:dyDescent="0.3">
      <c r="F24">
        <v>55.7</v>
      </c>
      <c r="G24">
        <f t="shared" si="0"/>
        <v>50.050000000000004</v>
      </c>
      <c r="H24">
        <v>2</v>
      </c>
      <c r="I24" t="s">
        <v>27</v>
      </c>
      <c r="J24">
        <f t="shared" si="1"/>
        <v>0.1888725471196766</v>
      </c>
      <c r="K24">
        <v>22</v>
      </c>
    </row>
    <row r="25" spans="6:11" x14ac:dyDescent="0.3">
      <c r="F25">
        <v>56.9</v>
      </c>
      <c r="G25">
        <f t="shared" si="0"/>
        <v>51.25</v>
      </c>
      <c r="H25">
        <v>2</v>
      </c>
      <c r="I25" t="s">
        <v>28</v>
      </c>
      <c r="J25">
        <f t="shared" si="1"/>
        <v>0.19279190927293063</v>
      </c>
      <c r="K25">
        <v>23</v>
      </c>
    </row>
    <row r="26" spans="6:11" x14ac:dyDescent="0.3">
      <c r="F26">
        <v>58</v>
      </c>
      <c r="G26">
        <f t="shared" si="0"/>
        <v>52.35</v>
      </c>
      <c r="H26">
        <v>2</v>
      </c>
      <c r="I26" t="s">
        <v>29</v>
      </c>
      <c r="J26">
        <f t="shared" si="1"/>
        <v>0.19637657460603661</v>
      </c>
      <c r="K26">
        <v>24</v>
      </c>
    </row>
    <row r="27" spans="6:11" x14ac:dyDescent="0.3">
      <c r="F27">
        <v>59.1</v>
      </c>
      <c r="G27">
        <f t="shared" si="0"/>
        <v>53.45</v>
      </c>
      <c r="H27">
        <v>1</v>
      </c>
      <c r="I27" t="s">
        <v>30</v>
      </c>
      <c r="J27">
        <f t="shared" si="1"/>
        <v>0.19995338336315777</v>
      </c>
      <c r="K27">
        <v>25</v>
      </c>
    </row>
    <row r="28" spans="6:11" x14ac:dyDescent="0.3">
      <c r="F28">
        <v>60.1</v>
      </c>
      <c r="G28">
        <f t="shared" si="0"/>
        <v>54.45</v>
      </c>
      <c r="H28">
        <v>1</v>
      </c>
      <c r="I28" t="s">
        <v>31</v>
      </c>
      <c r="J28">
        <f t="shared" si="1"/>
        <v>0.20319810939005206</v>
      </c>
      <c r="K28">
        <v>26</v>
      </c>
    </row>
    <row r="33" spans="1:7" x14ac:dyDescent="0.3">
      <c r="D33" t="s">
        <v>37</v>
      </c>
      <c r="E33" t="s">
        <v>38</v>
      </c>
    </row>
    <row r="34" spans="1:7" x14ac:dyDescent="0.3">
      <c r="A34">
        <v>11.3</v>
      </c>
      <c r="B34" s="6">
        <f>0.965*A34 -5.65</f>
        <v>5.2545000000000002</v>
      </c>
      <c r="C34" s="4">
        <v>1</v>
      </c>
      <c r="D34" s="3">
        <f>1/SQRT(1+(B34/289.6)^2)</f>
        <v>0.99983543841205358</v>
      </c>
      <c r="E34" s="5">
        <f>SQRT(9*(B34^2/((1 + B34^2/290^2)^(3/2) *290^3))^2 + (C34/10)^2 * (B34/(290^2 *(1 + B34^2/290^2)^(3/2)))^2)</f>
        <v>7.1077931990125949E-6</v>
      </c>
      <c r="F34" s="3">
        <f>D34</f>
        <v>0.99983543841205358</v>
      </c>
      <c r="G34" s="5">
        <f>E34</f>
        <v>7.1077931990125949E-6</v>
      </c>
    </row>
    <row r="35" spans="1:7" x14ac:dyDescent="0.3">
      <c r="A35">
        <v>17.8</v>
      </c>
      <c r="B35" s="6">
        <f t="shared" ref="B35:B59" si="2">0.965*A35 -5.65</f>
        <v>11.526999999999999</v>
      </c>
      <c r="C35" s="4">
        <v>1</v>
      </c>
      <c r="D35" s="3">
        <f t="shared" ref="D35:D59" si="3">1/SQRT(1+(B35/289.6)^2)</f>
        <v>0.9992087935615156</v>
      </c>
      <c r="E35" s="5">
        <f t="shared" ref="E35:E59" si="4">SQRT(9*(B35^2/((1 + B35^2/290^2)^(3/2) *290^3))^2 + (C35/10)^2 * (B35/(290^2 *(1 + B35^2/290^2)^(3/2)))^2)</f>
        <v>2.1280064146600303E-5</v>
      </c>
      <c r="F35" t="str">
        <f>F34&amp;","&amp;D35</f>
        <v>0,999835438412054,0,999208793561516</v>
      </c>
      <c r="G35" t="str">
        <f>G34&amp;","&amp;E35</f>
        <v>7,10779319901259E-06,2,12800641466003E-05</v>
      </c>
    </row>
    <row r="36" spans="1:7" x14ac:dyDescent="0.3">
      <c r="A36">
        <v>21.9</v>
      </c>
      <c r="B36" s="6">
        <f t="shared" si="2"/>
        <v>15.483499999999998</v>
      </c>
      <c r="C36" s="4">
        <v>1</v>
      </c>
      <c r="D36" s="3">
        <f t="shared" si="3"/>
        <v>0.99857379713551686</v>
      </c>
      <c r="E36" s="5">
        <f t="shared" si="4"/>
        <v>3.46165334026912E-5</v>
      </c>
      <c r="F36" t="str">
        <f t="shared" ref="F36:F59" si="5">F35&amp;","&amp;D36</f>
        <v>0,999835438412054,0,999208793561516,0,998573797135517</v>
      </c>
      <c r="G36" t="str">
        <f t="shared" ref="G36:G59" si="6">G35&amp;","&amp;E36</f>
        <v>7,10779319901259E-06,2,12800641466003E-05,3,46165334026912E-05</v>
      </c>
    </row>
    <row r="37" spans="1:7" x14ac:dyDescent="0.3">
      <c r="A37">
        <v>25.1</v>
      </c>
      <c r="B37" s="6">
        <f t="shared" si="2"/>
        <v>18.5715</v>
      </c>
      <c r="C37" s="4">
        <v>1</v>
      </c>
      <c r="D37" s="3">
        <f t="shared" si="3"/>
        <v>0.99795011322451177</v>
      </c>
      <c r="E37" s="5">
        <f t="shared" si="4"/>
        <v>4.7535290319383129E-5</v>
      </c>
      <c r="F37" t="str">
        <f t="shared" si="5"/>
        <v>0,999835438412054,0,999208793561516,0,998573797135517,0,997950113224512</v>
      </c>
      <c r="G37" t="str">
        <f t="shared" si="6"/>
        <v>7,10779319901259E-06,2,12800641466003E-05,3,46165334026912E-05,4,75352903193831E-05</v>
      </c>
    </row>
    <row r="38" spans="1:7" x14ac:dyDescent="0.3">
      <c r="A38">
        <v>27.9</v>
      </c>
      <c r="B38" s="6">
        <f t="shared" si="2"/>
        <v>21.273499999999999</v>
      </c>
      <c r="C38" s="4">
        <v>1</v>
      </c>
      <c r="D38" s="3">
        <f t="shared" si="3"/>
        <v>0.99731281546704331</v>
      </c>
      <c r="E38" s="5">
        <f t="shared" si="4"/>
        <v>6.0655313566719297E-5</v>
      </c>
      <c r="F38" t="str">
        <f t="shared" si="5"/>
        <v>0,999835438412054,0,999208793561516,0,998573797135517,0,997950113224512,0,997312815467043</v>
      </c>
      <c r="G38" t="str">
        <f t="shared" si="6"/>
        <v>7,10779319901259E-06,2,12800641466003E-05,3,46165334026912E-05,4,75352903193831E-05,6,06553135667193E-05</v>
      </c>
    </row>
    <row r="39" spans="1:7" x14ac:dyDescent="0.3">
      <c r="A39">
        <v>30.4</v>
      </c>
      <c r="B39" s="6">
        <f t="shared" si="2"/>
        <v>23.686</v>
      </c>
      <c r="C39" s="4">
        <v>1</v>
      </c>
      <c r="D39" s="3">
        <f t="shared" si="3"/>
        <v>0.99667199386460348</v>
      </c>
      <c r="E39" s="5">
        <f t="shared" si="4"/>
        <v>7.379601342673349E-5</v>
      </c>
      <c r="F39" t="str">
        <f t="shared" si="5"/>
        <v>0,999835438412054,0,999208793561516,0,998573797135517,0,997950113224512,0,997312815467043,0,996671993864603</v>
      </c>
      <c r="G39" t="str">
        <f t="shared" si="6"/>
        <v>7,10779319901259E-06,2,12800641466003E-05,3,46165334026912E-05,4,75352903193831E-05,6,06553135667193E-05,7,37960134267335E-05</v>
      </c>
    </row>
    <row r="40" spans="1:7" x14ac:dyDescent="0.3">
      <c r="A40">
        <v>32.700000000000003</v>
      </c>
      <c r="B40" s="6">
        <f t="shared" si="2"/>
        <v>25.905500000000004</v>
      </c>
      <c r="C40" s="4">
        <v>2</v>
      </c>
      <c r="D40" s="3">
        <f t="shared" si="3"/>
        <v>0.996022959537613</v>
      </c>
      <c r="E40" s="5">
        <f t="shared" si="4"/>
        <v>1.0178252896746538E-4</v>
      </c>
      <c r="F40" t="str">
        <f t="shared" si="5"/>
        <v>0,999835438412054,0,999208793561516,0,998573797135517,0,997950113224512,0,997312815467043,0,996671993864603,0,996022959537613</v>
      </c>
      <c r="G40" t="str">
        <f t="shared" si="6"/>
        <v>7,10779319901259E-06,2,12800641466003E-05,3,46165334026912E-05,4,75352903193831E-05,6,06553135667193E-05,7,37960134267335E-05,0,000101782528967465</v>
      </c>
    </row>
    <row r="41" spans="1:7" x14ac:dyDescent="0.3">
      <c r="A41">
        <v>34.799999999999997</v>
      </c>
      <c r="B41" s="6">
        <f t="shared" si="2"/>
        <v>27.931999999999995</v>
      </c>
      <c r="C41" s="4">
        <v>2</v>
      </c>
      <c r="D41" s="3">
        <f t="shared" si="3"/>
        <v>0.99538087483690252</v>
      </c>
      <c r="E41" s="5">
        <f t="shared" si="4"/>
        <v>1.1510967036542987E-4</v>
      </c>
      <c r="F41" t="str">
        <f t="shared" si="5"/>
        <v>0,999835438412054,0,999208793561516,0,998573797135517,0,997950113224512,0,997312815467043,0,996671993864603,0,996022959537613,0,995380874836903</v>
      </c>
      <c r="G41" t="str">
        <f t="shared" si="6"/>
        <v>7,10779319901259E-06,2,12800641466003E-05,3,46165334026912E-05,4,75352903193831E-05,6,06553135667193E-05,7,37960134267335E-05,0,000101782528967465,0,00011510967036543</v>
      </c>
    </row>
    <row r="42" spans="1:7" x14ac:dyDescent="0.3">
      <c r="A42">
        <v>36.799999999999997</v>
      </c>
      <c r="B42" s="6">
        <f t="shared" si="2"/>
        <v>29.861999999999995</v>
      </c>
      <c r="C42" s="4">
        <v>2</v>
      </c>
      <c r="D42" s="3">
        <f t="shared" si="3"/>
        <v>0.99472570804029292</v>
      </c>
      <c r="E42" s="5">
        <f t="shared" si="4"/>
        <v>1.2862015649564047E-4</v>
      </c>
      <c r="F42" t="str">
        <f t="shared" si="5"/>
        <v>0,999835438412054,0,999208793561516,0,998573797135517,0,997950113224512,0,997312815467043,0,996671993864603,0,996022959537613,0,995380874836903,0,994725708040293</v>
      </c>
      <c r="G42" t="str">
        <f t="shared" si="6"/>
        <v>7,10779319901259E-06,2,12800641466003E-05,3,46165334026912E-05,4,75352903193831E-05,6,06553135667193E-05,7,37960134267335E-05,0,000101782528967465,0,00011510967036543,0,00012862015649564</v>
      </c>
    </row>
    <row r="43" spans="1:7" x14ac:dyDescent="0.3">
      <c r="A43">
        <v>38.6</v>
      </c>
      <c r="B43" s="6">
        <f t="shared" si="2"/>
        <v>31.599000000000004</v>
      </c>
      <c r="C43" s="4">
        <v>2</v>
      </c>
      <c r="D43" s="3">
        <f t="shared" si="3"/>
        <v>0.99409985504178477</v>
      </c>
      <c r="E43" s="5">
        <f t="shared" si="4"/>
        <v>1.4145954918069888E-4</v>
      </c>
      <c r="F43" t="str">
        <f t="shared" si="5"/>
        <v>0,999835438412054,0,999208793561516,0,998573797135517,0,997950113224512,0,997312815467043,0,996671993864603,0,996022959537613,0,995380874836903,0,994725708040293,0,994099855041785</v>
      </c>
      <c r="G43" t="str">
        <f t="shared" si="6"/>
        <v>7,10779319901259E-06,2,12800641466003E-05,3,46165334026912E-05,4,75352903193831E-05,6,06553135667193E-05,7,37960134267335E-05,0,000101782528967465,0,00011510967036543,0,00012862015649564,0,000141459549180699</v>
      </c>
    </row>
    <row r="44" spans="1:7" x14ac:dyDescent="0.3">
      <c r="A44">
        <v>40.299999999999997</v>
      </c>
      <c r="B44" s="6">
        <f t="shared" si="2"/>
        <v>33.2395</v>
      </c>
      <c r="C44" s="4">
        <v>2</v>
      </c>
      <c r="D44" s="3">
        <f t="shared" si="3"/>
        <v>0.99347746289109773</v>
      </c>
      <c r="E44" s="5">
        <f t="shared" si="4"/>
        <v>1.5417384095402144E-4</v>
      </c>
      <c r="F44" t="str">
        <f t="shared" si="5"/>
        <v>0,999835438412054,0,999208793561516,0,998573797135517,0,997950113224512,0,997312815467043,0,996671993864603,0,996022959537613,0,995380874836903,0,994725708040293,0,994099855041785,0,993477462891098</v>
      </c>
      <c r="G44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</v>
      </c>
    </row>
    <row r="45" spans="1:7" x14ac:dyDescent="0.3">
      <c r="A45">
        <v>41.9</v>
      </c>
      <c r="B45" s="6">
        <f t="shared" si="2"/>
        <v>34.783499999999997</v>
      </c>
      <c r="C45" s="4">
        <v>2</v>
      </c>
      <c r="D45" s="3">
        <f t="shared" si="3"/>
        <v>0.99286405740030192</v>
      </c>
      <c r="E45" s="5">
        <f t="shared" si="4"/>
        <v>1.6665860566379223E-4</v>
      </c>
      <c r="F45" t="str">
        <f t="shared" si="5"/>
        <v>0,999835438412054,0,999208793561516,0,998573797135517,0,997950113224512,0,997312815467043,0,996671993864603,0,996022959537613,0,995380874836903,0,994725708040293,0,994099855041785,0,993477462891098,0,992864057400302</v>
      </c>
      <c r="G45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</v>
      </c>
    </row>
    <row r="46" spans="1:7" x14ac:dyDescent="0.3">
      <c r="A46">
        <v>43.5</v>
      </c>
      <c r="B46" s="6">
        <f t="shared" si="2"/>
        <v>36.327500000000001</v>
      </c>
      <c r="C46" s="4">
        <v>2</v>
      </c>
      <c r="D46" s="3">
        <f t="shared" si="3"/>
        <v>0.99222401869800614</v>
      </c>
      <c r="E46" s="5">
        <f t="shared" si="4"/>
        <v>1.7964201491709939E-4</v>
      </c>
      <c r="F46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</v>
      </c>
      <c r="G46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</v>
      </c>
    </row>
    <row r="47" spans="1:7" x14ac:dyDescent="0.3">
      <c r="A47">
        <v>45</v>
      </c>
      <c r="B47" s="6">
        <f t="shared" si="2"/>
        <v>37.774999999999999</v>
      </c>
      <c r="C47" s="4">
        <v>2</v>
      </c>
      <c r="D47" s="3">
        <f t="shared" si="3"/>
        <v>0.9915999338514595</v>
      </c>
      <c r="E47" s="5">
        <f t="shared" si="4"/>
        <v>1.9226283997151062E-4</v>
      </c>
      <c r="F47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</v>
      </c>
      <c r="G47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</v>
      </c>
    </row>
    <row r="48" spans="1:7" x14ac:dyDescent="0.3">
      <c r="A48">
        <v>46.5</v>
      </c>
      <c r="B48" s="6">
        <f t="shared" si="2"/>
        <v>39.222499999999997</v>
      </c>
      <c r="C48" s="4">
        <v>2</v>
      </c>
      <c r="D48" s="3">
        <f t="shared" si="3"/>
        <v>0.99095271345744695</v>
      </c>
      <c r="E48" s="5">
        <f t="shared" si="4"/>
        <v>2.0531388467202015E-4</v>
      </c>
      <c r="F48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</v>
      </c>
      <c r="G48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</v>
      </c>
    </row>
    <row r="49" spans="1:7" x14ac:dyDescent="0.3">
      <c r="A49">
        <v>48</v>
      </c>
      <c r="B49" s="6">
        <f t="shared" si="2"/>
        <v>40.67</v>
      </c>
      <c r="C49" s="4">
        <v>3</v>
      </c>
      <c r="D49" s="3">
        <f t="shared" si="3"/>
        <v>0.99028249636535204</v>
      </c>
      <c r="E49" s="5">
        <f t="shared" si="4"/>
        <v>2.4269062839462515E-4</v>
      </c>
      <c r="F49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</v>
      </c>
      <c r="G49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</v>
      </c>
    </row>
    <row r="50" spans="1:7" x14ac:dyDescent="0.3">
      <c r="A50">
        <v>49.3</v>
      </c>
      <c r="B50" s="6">
        <f t="shared" si="2"/>
        <v>41.924499999999995</v>
      </c>
      <c r="C50" s="4">
        <v>3</v>
      </c>
      <c r="D50" s="3">
        <f t="shared" si="3"/>
        <v>0.98968315040538557</v>
      </c>
      <c r="E50" s="5">
        <f t="shared" si="4"/>
        <v>2.5485642494992803E-4</v>
      </c>
      <c r="F50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</v>
      </c>
      <c r="G50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</v>
      </c>
    </row>
    <row r="51" spans="1:7" x14ac:dyDescent="0.3">
      <c r="A51">
        <v>50.7</v>
      </c>
      <c r="B51" s="6">
        <f t="shared" si="2"/>
        <v>43.275500000000001</v>
      </c>
      <c r="C51" s="4">
        <v>3</v>
      </c>
      <c r="D51" s="3">
        <f t="shared" si="3"/>
        <v>0.989018614010296</v>
      </c>
      <c r="E51" s="5">
        <f t="shared" si="4"/>
        <v>2.6829242345136512E-4</v>
      </c>
      <c r="F51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</v>
      </c>
      <c r="G51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</v>
      </c>
    </row>
    <row r="52" spans="1:7" x14ac:dyDescent="0.3">
      <c r="A52">
        <v>52</v>
      </c>
      <c r="B52" s="6">
        <f t="shared" si="2"/>
        <v>44.53</v>
      </c>
      <c r="C52" s="4">
        <v>3</v>
      </c>
      <c r="D52" s="3">
        <f t="shared" si="3"/>
        <v>0.9883839257554079</v>
      </c>
      <c r="E52" s="5">
        <f t="shared" si="4"/>
        <v>2.8107661946619931E-4</v>
      </c>
      <c r="F52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</v>
      </c>
      <c r="G52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</v>
      </c>
    </row>
    <row r="53" spans="1:7" x14ac:dyDescent="0.3">
      <c r="A53">
        <v>53.3</v>
      </c>
      <c r="B53" s="6">
        <f t="shared" si="2"/>
        <v>45.784499999999994</v>
      </c>
      <c r="C53" s="4">
        <v>2</v>
      </c>
      <c r="D53" s="3">
        <f t="shared" si="3"/>
        <v>0.98773237469325559</v>
      </c>
      <c r="E53" s="5">
        <f t="shared" si="4"/>
        <v>2.6974643623227173E-4</v>
      </c>
      <c r="F53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</v>
      </c>
      <c r="G53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</v>
      </c>
    </row>
    <row r="54" spans="1:7" x14ac:dyDescent="0.3">
      <c r="A54">
        <v>54.5</v>
      </c>
      <c r="B54" s="6">
        <f t="shared" si="2"/>
        <v>46.942500000000003</v>
      </c>
      <c r="C54" s="4">
        <v>2</v>
      </c>
      <c r="D54" s="3">
        <f t="shared" si="3"/>
        <v>0.98711606513951711</v>
      </c>
      <c r="E54" s="5">
        <f t="shared" si="4"/>
        <v>2.8198954821480858E-4</v>
      </c>
      <c r="F54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</v>
      </c>
      <c r="G54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,0,000281989548214809</v>
      </c>
    </row>
    <row r="55" spans="1:7" x14ac:dyDescent="0.3">
      <c r="A55">
        <v>55.7</v>
      </c>
      <c r="B55" s="6">
        <f t="shared" si="2"/>
        <v>48.100500000000004</v>
      </c>
      <c r="C55" s="4">
        <v>2</v>
      </c>
      <c r="D55" s="3">
        <f t="shared" si="3"/>
        <v>0.98648555802673499</v>
      </c>
      <c r="E55" s="5">
        <f t="shared" si="4"/>
        <v>2.9448712732438548E-4</v>
      </c>
      <c r="F55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,0,986485558026735</v>
      </c>
      <c r="G55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,0,000281989548214809,0,000294487127324385</v>
      </c>
    </row>
    <row r="56" spans="1:7" x14ac:dyDescent="0.3">
      <c r="A56">
        <v>56.9</v>
      </c>
      <c r="B56" s="6">
        <f t="shared" si="2"/>
        <v>49.258499999999998</v>
      </c>
      <c r="C56" s="4">
        <v>2</v>
      </c>
      <c r="D56" s="3">
        <f t="shared" si="3"/>
        <v>0.98584093784186799</v>
      </c>
      <c r="E56" s="5">
        <f t="shared" si="4"/>
        <v>3.0723612219718061E-4</v>
      </c>
      <c r="F56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,0,986485558026735,0,985840937841868</v>
      </c>
      <c r="G56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,0,000281989548214809,0,000294487127324385,0,000307236122197181</v>
      </c>
    </row>
    <row r="57" spans="1:7" x14ac:dyDescent="0.3">
      <c r="A57">
        <v>58</v>
      </c>
      <c r="B57" s="6">
        <f t="shared" si="2"/>
        <v>50.32</v>
      </c>
      <c r="C57" s="4">
        <v>2</v>
      </c>
      <c r="D57" s="3">
        <f t="shared" si="3"/>
        <v>0.98523771155221529</v>
      </c>
      <c r="E57" s="5">
        <f t="shared" si="4"/>
        <v>3.191408940256443E-4</v>
      </c>
      <c r="F57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,0,986485558026735,0,985840937841868,0,985237711552215</v>
      </c>
      <c r="G57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,0,000281989548214809,0,000294487127324385,0,000307236122197181,0,000319140894025644</v>
      </c>
    </row>
    <row r="58" spans="1:7" x14ac:dyDescent="0.3">
      <c r="A58">
        <v>59.1</v>
      </c>
      <c r="B58" s="6">
        <f t="shared" si="2"/>
        <v>51.381500000000003</v>
      </c>
      <c r="C58" s="4">
        <v>1</v>
      </c>
      <c r="D58" s="3">
        <f t="shared" si="3"/>
        <v>0.98462276612702071</v>
      </c>
      <c r="E58" s="5">
        <f t="shared" si="4"/>
        <v>3.1547012898061703E-4</v>
      </c>
      <c r="F58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,0,986485558026735,0,985840937841868,0,985237711552215,0,984622766127021</v>
      </c>
      <c r="G58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,0,000281989548214809,0,000294487127324385,0,000307236122197181,0,000319140894025644,0,000315470128980617</v>
      </c>
    </row>
    <row r="59" spans="1:7" x14ac:dyDescent="0.3">
      <c r="A59">
        <v>60.1</v>
      </c>
      <c r="B59" s="6">
        <f t="shared" si="2"/>
        <v>52.346499999999999</v>
      </c>
      <c r="C59" s="4">
        <v>1</v>
      </c>
      <c r="D59" s="3">
        <f t="shared" si="3"/>
        <v>0.98405361298358396</v>
      </c>
      <c r="E59" s="5">
        <f t="shared" si="4"/>
        <v>3.2666102592660272E-4</v>
      </c>
      <c r="F59" t="str">
        <f t="shared" si="5"/>
        <v>0,999835438412054,0,999208793561516,0,998573797135517,0,997950113224512,0,997312815467043,0,996671993864603,0,996022959537613,0,995380874836903,0,994725708040293,0,994099855041785,0,993477462891098,0,992864057400302,0,992224018698006,0,99159993385146,0,990952713457447,0,990282496365352,0,989683150405386,0,989018614010296,0,988383925755408,0,987732374693256,0,987116065139517,0,986485558026735,0,985840937841868,0,985237711552215,0,984622766127021,0,984053612983584</v>
      </c>
      <c r="G59" t="str">
        <f t="shared" si="6"/>
        <v>7,10779319901259E-06,2,12800641466003E-05,3,46165334026912E-05,4,75352903193831E-05,6,06553135667193E-05,7,37960134267335E-05,0,000101782528967465,0,00011510967036543,0,00012862015649564,0,000141459549180699,0,000154173840954021,0,000166658605663792,0,000179642014917099,0,000192262839971511,0,00020531388467202,0,000242690628394625,0,000254856424949928,0,000268292423451365,0,000281076619466199,0,000269746436232272,0,000281989548214809,0,000294487127324385,0,000307236122197181,0,000319140894025644,0,000315470128980617,0,000326661025926603</v>
      </c>
    </row>
    <row r="67" spans="4:4" x14ac:dyDescent="0.3">
      <c r="D67">
        <v>1.9503402184689794E-5</v>
      </c>
    </row>
    <row r="68" spans="4:4" x14ac:dyDescent="0.3">
      <c r="D68" t="s">
        <v>40</v>
      </c>
    </row>
    <row r="69" spans="4:4" x14ac:dyDescent="0.3">
      <c r="D69" t="s">
        <v>39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6477-CD91-47AC-8E0F-6BFAD453E8B1}">
  <dimension ref="B1:J8"/>
  <sheetViews>
    <sheetView workbookViewId="0">
      <selection activeCell="J15" sqref="J15"/>
    </sheetView>
  </sheetViews>
  <sheetFormatPr defaultRowHeight="14.4" x14ac:dyDescent="0.3"/>
  <cols>
    <col min="2" max="2" width="12.6640625" customWidth="1"/>
    <col min="10" max="10" width="9.6640625" bestFit="1" customWidth="1"/>
  </cols>
  <sheetData>
    <row r="1" spans="2:10" x14ac:dyDescent="0.3">
      <c r="B1" t="s">
        <v>33</v>
      </c>
      <c r="C1" t="s">
        <v>34</v>
      </c>
      <c r="D1" t="s">
        <v>35</v>
      </c>
      <c r="E1" t="s">
        <v>36</v>
      </c>
      <c r="H1" t="s">
        <v>34</v>
      </c>
      <c r="I1" t="s">
        <v>35</v>
      </c>
    </row>
    <row r="2" spans="2:10" x14ac:dyDescent="0.3">
      <c r="B2">
        <v>632.79999999999995</v>
      </c>
      <c r="C2">
        <v>100</v>
      </c>
      <c r="D2">
        <v>150</v>
      </c>
      <c r="E2">
        <f>C2/1000*B2/(2*D2)</f>
        <v>0.21093333333333333</v>
      </c>
      <c r="H2">
        <v>40</v>
      </c>
      <c r="I2">
        <v>50</v>
      </c>
      <c r="J2">
        <f>2*E8*I2/H2</f>
        <v>0.50092899999999996</v>
      </c>
    </row>
    <row r="3" spans="2:10" x14ac:dyDescent="0.3">
      <c r="B3">
        <v>632.79999999999995</v>
      </c>
      <c r="C3">
        <v>40</v>
      </c>
      <c r="D3">
        <v>70</v>
      </c>
      <c r="E3">
        <f>C3/1000*B3/(2*D3)</f>
        <v>0.18079999999999999</v>
      </c>
      <c r="H3">
        <v>37</v>
      </c>
      <c r="I3">
        <v>50</v>
      </c>
      <c r="J3">
        <f>2*E8*I3/H3</f>
        <v>0.54154486486486486</v>
      </c>
    </row>
    <row r="4" spans="2:10" x14ac:dyDescent="0.3">
      <c r="B4">
        <v>632.79999999999995</v>
      </c>
      <c r="C4">
        <v>36</v>
      </c>
      <c r="D4">
        <v>50</v>
      </c>
      <c r="E4">
        <f>C4/1000*B4/(2*D4)</f>
        <v>0.22780799999999995</v>
      </c>
      <c r="H4">
        <v>45</v>
      </c>
      <c r="I4">
        <v>60</v>
      </c>
      <c r="J4">
        <f>2*E8*I4/H4</f>
        <v>0.53432426666666666</v>
      </c>
    </row>
    <row r="5" spans="2:10" x14ac:dyDescent="0.3">
      <c r="B5">
        <v>632.79999999999995</v>
      </c>
      <c r="C5">
        <v>70</v>
      </c>
      <c r="D5">
        <v>120</v>
      </c>
      <c r="E5">
        <f>C5/1000*B5/(2*D5)</f>
        <v>0.18456666666666666</v>
      </c>
      <c r="H5">
        <v>73</v>
      </c>
      <c r="I5">
        <v>100</v>
      </c>
      <c r="J5">
        <f>2*E8*I5/H5</f>
        <v>0.54896328767123292</v>
      </c>
    </row>
    <row r="6" spans="2:10" x14ac:dyDescent="0.3">
      <c r="B6">
        <v>632.79999999999995</v>
      </c>
      <c r="C6">
        <v>150</v>
      </c>
      <c r="D6">
        <v>240</v>
      </c>
      <c r="E6" s="2">
        <f>C6/1000*B6/(2*D6)</f>
        <v>0.19774999999999998</v>
      </c>
      <c r="H6">
        <v>96</v>
      </c>
      <c r="I6">
        <v>130</v>
      </c>
      <c r="J6">
        <f>2*E8*I6/H6</f>
        <v>0.54267308333333331</v>
      </c>
    </row>
    <row r="8" spans="2:10" x14ac:dyDescent="0.3">
      <c r="E8">
        <f>AVERAGE(E2:E6)</f>
        <v>0.20037159999999998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alessio rossi</cp:lastModifiedBy>
  <dcterms:created xsi:type="dcterms:W3CDTF">2015-06-05T18:19:34Z</dcterms:created>
  <dcterms:modified xsi:type="dcterms:W3CDTF">2022-03-28T07:20:45Z</dcterms:modified>
</cp:coreProperties>
</file>