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ernardo.soto\Downloads\"/>
    </mc:Choice>
  </mc:AlternateContent>
  <xr:revisionPtr revIDLastSave="0" documentId="8_{D4796DB0-34FC-4E10-AEAE-634730D6424B}" xr6:coauthVersionLast="45" xr6:coauthVersionMax="45" xr10:uidLastSave="{00000000-0000-0000-0000-000000000000}"/>
  <bookViews>
    <workbookView xWindow="20370" yWindow="-120" windowWidth="24240" windowHeight="13140" tabRatio="583" xr2:uid="{00000000-000D-0000-FFFF-FFFF00000000}"/>
  </bookViews>
  <sheets>
    <sheet name="Real" sheetId="1" r:id="rId1"/>
    <sheet name="B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2" l="1"/>
  <c r="O18" i="2"/>
  <c r="K18" i="2"/>
  <c r="E18" i="2"/>
  <c r="U30" i="1" l="1"/>
  <c r="S30" i="1"/>
  <c r="O30" i="1"/>
  <c r="K30" i="1"/>
  <c r="J30" i="1"/>
  <c r="I30" i="1"/>
  <c r="G30" i="1"/>
  <c r="F30" i="1"/>
  <c r="E30" i="1"/>
  <c r="D30" i="1"/>
  <c r="W30" i="1"/>
  <c r="V30" i="1"/>
  <c r="C30" i="1"/>
  <c r="E13" i="2" l="1"/>
  <c r="S13" i="2"/>
</calcChain>
</file>

<file path=xl/sharedStrings.xml><?xml version="1.0" encoding="utf-8"?>
<sst xmlns="http://schemas.openxmlformats.org/spreadsheetml/2006/main" count="133" uniqueCount="31">
  <si>
    <t>Investment Campaigns</t>
  </si>
  <si>
    <t>Lead + Llamadas (Total Trafic)</t>
  </si>
  <si>
    <t>%  Leads No prod.(Out zone / Scoring KO)</t>
  </si>
  <si>
    <t>CPL (Tot.)</t>
  </si>
  <si>
    <t>% LTB (Gross.)</t>
  </si>
  <si>
    <t>% LTB (Net.)</t>
  </si>
  <si>
    <t>Bookings (Tot.)</t>
  </si>
  <si>
    <t>% Conversion MKT (TC + Field)</t>
  </si>
  <si>
    <t>% Conversion Field</t>
  </si>
  <si>
    <t>CPB (Tot.)</t>
  </si>
  <si>
    <t>% Book. Express (in the Day)</t>
  </si>
  <si>
    <t>% Check-in</t>
  </si>
  <si>
    <t xml:space="preserve">MKT Sales </t>
  </si>
  <si>
    <t>MKT Sales Cost (Tot.)</t>
  </si>
  <si>
    <t>Specific investment Telesales</t>
  </si>
  <si>
    <t>Sales Telesales</t>
  </si>
  <si>
    <t>Cost per sales</t>
  </si>
  <si>
    <t>Sales pp.</t>
  </si>
  <si>
    <t>Operators</t>
  </si>
  <si>
    <t>Upfront telesales</t>
  </si>
  <si>
    <t>€</t>
  </si>
  <si>
    <t>#</t>
  </si>
  <si>
    <t>%</t>
  </si>
  <si>
    <t>Fecha</t>
  </si>
  <si>
    <t>Dato de Sales Performance</t>
  </si>
  <si>
    <t>Leads + Llamadas (Ritmo Semanal)</t>
  </si>
  <si>
    <t>Bookings (Ritmo Semanal)</t>
  </si>
  <si>
    <t>Lead por Llamadas</t>
  </si>
  <si>
    <t>Lead  online</t>
  </si>
  <si>
    <t>L2B Calls</t>
  </si>
  <si>
    <t>L2B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</si>
</sst>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"/>
    <numFmt numFmtId="165" formatCode="0.0000"/>
    <numFmt numFmtId="168" formatCode="_ * #,##0.00_ ;_ * \-#,##0.00_ ;_ * &quot;-&quot;??_ ;_ @_ "/>
    <numFmt numFmtId="182" formatCode="[$-C0A]m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8" borderId="8" applyNumberFormat="0" applyFont="0" applyAlignment="0" applyProtection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1" fillId="0" borderId="0"/>
    <xf numFmtId="0" fontId="1" fillId="0" borderId="0"/>
    <xf numFmtId="0" fontId="1" fillId="0" borderId="0"/>
    <xf numFmtId="0" fontId="21" fillId="4" borderId="0" applyNumberFormat="0" applyBorder="0" applyAlignment="0" applyProtection="0"/>
    <xf numFmtId="0" fontId="19" fillId="0" borderId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8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/>
    <xf numFmtId="9" fontId="0" fillId="0" borderId="0" xfId="1" applyFont="1"/>
    <xf numFmtId="10" fontId="0" fillId="0" borderId="0" xfId="0" applyNumberFormat="1"/>
  </cellXfs>
  <cellStyles count="85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65" xr:uid="{62B2C801-67A0-466B-B223-A1486180F9AD}"/>
    <cellStyle name="60% - Énfasis1 3" xfId="58" xr:uid="{E14418CA-30D3-4BED-8FD3-9F07A7D41435}"/>
    <cellStyle name="60% - Énfasis2 2" xfId="66" xr:uid="{3F9A8225-842C-4083-BF24-F69E8244B608}"/>
    <cellStyle name="60% - Énfasis2 3" xfId="59" xr:uid="{9E12CB82-5621-4284-81B8-52AC194788E3}"/>
    <cellStyle name="60% - Énfasis3 2" xfId="67" xr:uid="{53BB9376-D1A4-4CBE-83E4-3311598D57E0}"/>
    <cellStyle name="60% - Énfasis3 3" xfId="60" xr:uid="{6B23D348-A718-4804-B444-095304A709B3}"/>
    <cellStyle name="60% - Énfasis4 2" xfId="68" xr:uid="{8D1F08B9-3A84-4BA5-A5A3-107941C2F1E9}"/>
    <cellStyle name="60% - Énfasis4 3" xfId="61" xr:uid="{87D90417-A03C-4ADE-9D9E-04CC63481138}"/>
    <cellStyle name="60% - Énfasis5 2" xfId="69" xr:uid="{0F02F9EC-484E-4C8E-A605-CDC14931B83E}"/>
    <cellStyle name="60% - Énfasis5 3" xfId="62" xr:uid="{A4E37275-0577-4B44-AC57-408252B4787D}"/>
    <cellStyle name="60% - Énfasis6 2" xfId="70" xr:uid="{89168C00-666D-4CEF-990E-AC02D1584101}"/>
    <cellStyle name="60% - Énfasis6 3" xfId="63" xr:uid="{56CE5B8A-B872-4B06-8DA6-84964516590D}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Incorrecto" xfId="8" builtinId="27" customBuiltin="1"/>
    <cellStyle name="Millares 2" xfId="47" xr:uid="{5298883F-BBEC-44FD-B870-92CCA102A715}"/>
    <cellStyle name="Millares 2 2" xfId="77" xr:uid="{67BB739F-DED8-4A95-A2B3-0C5356327799}"/>
    <cellStyle name="Millares 3" xfId="71" xr:uid="{1D830A00-4352-448A-8D62-11856AEB2799}"/>
    <cellStyle name="Neutral 2" xfId="64" xr:uid="{45F253C4-0AC0-4BD7-8D52-A0E57A0E796E}"/>
    <cellStyle name="Neutral 3" xfId="56" xr:uid="{5D8832B1-619F-44D6-9EC2-8EB9596C8A95}"/>
    <cellStyle name="Normal" xfId="0" builtinId="0"/>
    <cellStyle name="Normal 10" xfId="49" xr:uid="{595145EE-0CC3-4EBA-8DC5-261C25C4D8F9}"/>
    <cellStyle name="Normal 10 2" xfId="53" xr:uid="{D05B84B2-BAFA-42CE-A580-E428DE6BD729}"/>
    <cellStyle name="Normal 10 3" xfId="79" xr:uid="{C033D84E-5CD0-4A07-B537-ED6E203F200D}"/>
    <cellStyle name="Normal 11" xfId="50" xr:uid="{CA9C44F3-D588-4F67-8BEA-B7A0D7183B6D}"/>
    <cellStyle name="Normal 11 2" xfId="80" xr:uid="{AE7BE1EE-92E3-430A-9703-B3204DE60917}"/>
    <cellStyle name="Normal 12" xfId="51" xr:uid="{6D724557-8E00-47C5-91A3-769332FE9299}"/>
    <cellStyle name="Normal 12 2" xfId="81" xr:uid="{D59853FD-24B7-47DD-A21F-ECA79A8C4AF7}"/>
    <cellStyle name="Normal 13" xfId="52" xr:uid="{4DF75EFE-DDB1-4180-B6AF-04B729DC250A}"/>
    <cellStyle name="Normal 13 2" xfId="82" xr:uid="{9431BE8A-CBC0-4ABF-8F82-87D06C734D37}"/>
    <cellStyle name="Normal 143" xfId="57" xr:uid="{BFD43EF3-F5C6-4A44-B901-FC70997CEEA1}"/>
    <cellStyle name="Normal 2" xfId="38" xr:uid="{92ECC2D3-A31F-4F4D-93FF-73223A15EF7C}"/>
    <cellStyle name="Normal 2 2" xfId="36" xr:uid="{AF58B5A5-E19C-4826-8D53-465A2E6AE58D}"/>
    <cellStyle name="Normal 2 3" xfId="84" xr:uid="{C89B76A7-8417-495A-9621-EEB2409F6CC7}"/>
    <cellStyle name="Normal 2 4" xfId="83" xr:uid="{E045A96A-2A93-4463-9647-8D1409092D77}"/>
    <cellStyle name="Normal 201 2" xfId="55" xr:uid="{49C86751-DE97-437D-982B-B266CFEED28A}"/>
    <cellStyle name="Normal 3" xfId="39" xr:uid="{D92F911C-F1A2-4E88-8C35-8F591DA322C8}"/>
    <cellStyle name="Normal 3 2" xfId="40" xr:uid="{7DB99612-FB24-4293-A902-F666C08CF98D}"/>
    <cellStyle name="Normal 37" xfId="54" xr:uid="{DCE9C76A-195B-4A4E-AAA6-D856E01B2C25}"/>
    <cellStyle name="Normal 4" xfId="41" xr:uid="{C13E906F-7303-4EFF-87FD-2CCAF44B6A15}"/>
    <cellStyle name="Normal 4 2" xfId="72" xr:uid="{0ECE54E0-282F-44B5-A01A-2AB7D595155D}"/>
    <cellStyle name="Normal 4 7" xfId="37" xr:uid="{E29060B4-1B10-45F3-A28A-993991580F70}"/>
    <cellStyle name="Normal 5" xfId="42" xr:uid="{0A106ED0-0A97-41F8-95ED-EA4CFBAA6B37}"/>
    <cellStyle name="Normal 5 2" xfId="73" xr:uid="{601DD2F5-9544-4A9C-99D2-23C6F28721D0}"/>
    <cellStyle name="Normal 6" xfId="44" xr:uid="{9D0D2CE6-3CC5-4CDB-B360-888F702974E3}"/>
    <cellStyle name="Normal 6 2" xfId="74" xr:uid="{17C54643-D7A6-49C2-A4DF-3242A6C142DC}"/>
    <cellStyle name="Normal 7" xfId="45" xr:uid="{C3C41CDA-A8DC-4B14-B27D-D89D5A50D915}"/>
    <cellStyle name="Normal 7 2" xfId="75" xr:uid="{BC508155-22AF-4C88-AF6B-F29868864078}"/>
    <cellStyle name="Normal 8" xfId="46" xr:uid="{C168C469-5405-4E20-927E-2A7F552A9B32}"/>
    <cellStyle name="Normal 8 2" xfId="76" xr:uid="{6DE5FA0C-5B09-4C7C-9F09-C37747562D5B}"/>
    <cellStyle name="Normal 9" xfId="48" xr:uid="{60F1BB77-C3A5-4533-9869-B61637B3BDC8}"/>
    <cellStyle name="Normal 9 2" xfId="78" xr:uid="{D3E83ABC-3C02-44CD-8E85-4C5D4615B5CD}"/>
    <cellStyle name="Notas" xfId="15" builtinId="10" customBuiltin="1"/>
    <cellStyle name="Notas 8" xfId="43" xr:uid="{DD62AB18-7AE3-45B3-8A84-858332A3D9FF}"/>
    <cellStyle name="Porcentaje" xfId="1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12"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rgb="FFFF0000"/>
        </patternFill>
      </fill>
    </dxf>
  </dxfs>
  <tableStyles count="1" defaultTableStyle="TableStyleMedium2" defaultPivotStyle="PivotStyleLight16">
    <tableStyle name="PivotStyleMedium10 2" table="0" count="12" xr9:uid="{0A857468-C426-498F-86BD-54E651018993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workbookViewId="0">
      <selection activeCell="K32" sqref="K32"/>
    </sheetView>
  </sheetViews>
  <sheetFormatPr baseColWidth="10" defaultRowHeight="15" x14ac:dyDescent="0.25"/>
  <cols>
    <col min="2" max="2" width="21.42578125" bestFit="1" customWidth="1"/>
    <col min="4" max="4" width="37.85546875" bestFit="1" customWidth="1"/>
  </cols>
  <sheetData>
    <row r="1" spans="1:27" x14ac:dyDescent="0.25">
      <c r="B1" t="s">
        <v>20</v>
      </c>
      <c r="C1" t="s">
        <v>21</v>
      </c>
      <c r="D1" t="s">
        <v>22</v>
      </c>
      <c r="E1" t="s">
        <v>21</v>
      </c>
      <c r="F1" t="s">
        <v>22</v>
      </c>
      <c r="G1" t="s">
        <v>22</v>
      </c>
      <c r="H1" t="s">
        <v>21</v>
      </c>
      <c r="I1" t="s">
        <v>22</v>
      </c>
      <c r="J1" t="s">
        <v>22</v>
      </c>
      <c r="K1" t="s">
        <v>21</v>
      </c>
      <c r="L1" t="s">
        <v>21</v>
      </c>
      <c r="M1" t="s">
        <v>22</v>
      </c>
      <c r="N1" t="s">
        <v>21</v>
      </c>
      <c r="O1" t="s">
        <v>21</v>
      </c>
      <c r="P1" t="s">
        <v>20</v>
      </c>
      <c r="Q1" t="s">
        <v>21</v>
      </c>
      <c r="R1" t="s">
        <v>21</v>
      </c>
      <c r="S1" t="s">
        <v>21</v>
      </c>
      <c r="T1" t="s">
        <v>21</v>
      </c>
      <c r="U1" t="s">
        <v>20</v>
      </c>
      <c r="V1" t="s">
        <v>21</v>
      </c>
      <c r="W1" t="s">
        <v>21</v>
      </c>
      <c r="X1" t="s">
        <v>21</v>
      </c>
      <c r="Y1" t="s">
        <v>21</v>
      </c>
      <c r="Z1" t="s">
        <v>22</v>
      </c>
      <c r="AA1" t="s">
        <v>22</v>
      </c>
    </row>
    <row r="2" spans="1:27" x14ac:dyDescent="0.2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25</v>
      </c>
      <c r="W2" t="s">
        <v>26</v>
      </c>
      <c r="X2" t="s">
        <v>27</v>
      </c>
      <c r="Y2" t="s">
        <v>28</v>
      </c>
      <c r="Z2" s="6" t="s">
        <v>29</v>
      </c>
      <c r="AA2" s="6" t="s">
        <v>30</v>
      </c>
    </row>
    <row r="3" spans="1:27" hidden="1" x14ac:dyDescent="0.25">
      <c r="A3" s="1">
        <v>43466</v>
      </c>
      <c r="B3" s="2">
        <v>209418.21052631599</v>
      </c>
      <c r="C3" s="2">
        <v>17025</v>
      </c>
      <c r="D3" s="3">
        <v>0.192</v>
      </c>
      <c r="E3" s="2">
        <v>12.30062910580417</v>
      </c>
      <c r="F3" s="3">
        <v>0.25208333333333333</v>
      </c>
      <c r="G3" s="3">
        <v>0.31198432343234322</v>
      </c>
      <c r="H3" s="2">
        <v>2517</v>
      </c>
      <c r="I3" s="3">
        <v>0.35677393722685735</v>
      </c>
      <c r="J3" s="3">
        <v>0.34326579261025031</v>
      </c>
      <c r="K3" s="2">
        <v>82.415667267341988</v>
      </c>
      <c r="L3" s="10">
        <v>0.52800953516090587</v>
      </c>
      <c r="M3" s="3" t="s">
        <v>24</v>
      </c>
      <c r="N3" s="2">
        <v>922</v>
      </c>
      <c r="O3" s="2">
        <v>227.13471857518005</v>
      </c>
      <c r="Q3">
        <v>39</v>
      </c>
      <c r="S3" s="4"/>
      <c r="U3" s="5"/>
    </row>
    <row r="4" spans="1:27" hidden="1" x14ac:dyDescent="0.25">
      <c r="A4" s="1">
        <v>43497</v>
      </c>
      <c r="B4" s="2">
        <v>145629.60999999999</v>
      </c>
      <c r="C4" s="2">
        <v>13744</v>
      </c>
      <c r="D4" s="3">
        <v>0.14699999999999999</v>
      </c>
      <c r="E4" s="2">
        <v>10.595868015133876</v>
      </c>
      <c r="F4" s="3">
        <v>0.28130841121495326</v>
      </c>
      <c r="G4" s="3">
        <v>0.32978711748529105</v>
      </c>
      <c r="H4" s="2">
        <v>2066</v>
      </c>
      <c r="I4" s="3">
        <v>0.30445304937076478</v>
      </c>
      <c r="J4" s="3">
        <v>0.29428848015488868</v>
      </c>
      <c r="K4" s="2">
        <v>69.117043189368758</v>
      </c>
      <c r="L4" s="10">
        <v>0.56243949661181025</v>
      </c>
      <c r="M4" s="3" t="s">
        <v>24</v>
      </c>
      <c r="N4" s="2">
        <v>623</v>
      </c>
      <c r="O4" s="2">
        <v>233.75539325842695</v>
      </c>
      <c r="Q4">
        <v>21</v>
      </c>
      <c r="S4" s="4"/>
      <c r="U4" s="5"/>
    </row>
    <row r="5" spans="1:27" hidden="1" x14ac:dyDescent="0.25">
      <c r="A5" s="1">
        <v>43525</v>
      </c>
      <c r="B5" s="2">
        <v>172589.32</v>
      </c>
      <c r="C5" s="2">
        <v>10135</v>
      </c>
      <c r="D5" s="3">
        <v>0.151</v>
      </c>
      <c r="E5" s="2">
        <v>17.029039960532806</v>
      </c>
      <c r="F5" s="3">
        <v>0.29432213209733488</v>
      </c>
      <c r="G5" s="3">
        <v>0.34666917797094804</v>
      </c>
      <c r="H5" s="2">
        <v>1997</v>
      </c>
      <c r="I5" s="3">
        <v>0.34251377065598398</v>
      </c>
      <c r="J5" s="3">
        <v>0.32548823234852281</v>
      </c>
      <c r="K5" s="2">
        <v>84.935688976377961</v>
      </c>
      <c r="L5" s="10">
        <v>0.56434651977966954</v>
      </c>
      <c r="M5" s="3" t="s">
        <v>24</v>
      </c>
      <c r="N5" s="2">
        <v>680</v>
      </c>
      <c r="O5" s="2">
        <v>253.80782352941176</v>
      </c>
      <c r="Q5">
        <v>23</v>
      </c>
      <c r="S5" s="4"/>
      <c r="U5" s="5"/>
    </row>
    <row r="6" spans="1:27" hidden="1" x14ac:dyDescent="0.25">
      <c r="A6" s="1">
        <v>43556</v>
      </c>
      <c r="B6" s="2">
        <v>147084.49</v>
      </c>
      <c r="C6" s="2">
        <v>8786</v>
      </c>
      <c r="D6" s="3">
        <v>0.19900000000000001</v>
      </c>
      <c r="E6" s="2">
        <v>16.740779649442292</v>
      </c>
      <c r="F6" s="3">
        <v>0.30586264656616413</v>
      </c>
      <c r="G6" s="3">
        <v>0.38185099446462445</v>
      </c>
      <c r="H6" s="2">
        <v>1793</v>
      </c>
      <c r="I6" s="3">
        <v>0.36865588399330729</v>
      </c>
      <c r="J6" s="3">
        <v>0.35025097601784716</v>
      </c>
      <c r="K6" s="2">
        <v>80.550104052573928</v>
      </c>
      <c r="L6" s="10">
        <v>0.5577244841048522</v>
      </c>
      <c r="M6" s="3" t="s">
        <v>24</v>
      </c>
      <c r="N6" s="2">
        <v>665</v>
      </c>
      <c r="O6" s="2">
        <v>221.17968421052629</v>
      </c>
      <c r="Q6">
        <v>31</v>
      </c>
      <c r="S6" s="4"/>
      <c r="U6" s="5"/>
    </row>
    <row r="7" spans="1:27" hidden="1" x14ac:dyDescent="0.25">
      <c r="A7" s="1">
        <v>43586</v>
      </c>
      <c r="B7" s="2">
        <v>170900.8952464115</v>
      </c>
      <c r="C7" s="2">
        <v>9931</v>
      </c>
      <c r="D7" s="3">
        <v>0.183</v>
      </c>
      <c r="E7" s="2">
        <v>17.208830454779125</v>
      </c>
      <c r="F7" s="3">
        <v>0.33815577962881777</v>
      </c>
      <c r="G7" s="3">
        <v>0.41389936307076841</v>
      </c>
      <c r="H7" s="2">
        <v>2259</v>
      </c>
      <c r="I7" s="3">
        <v>0.35768038955289949</v>
      </c>
      <c r="J7" s="3">
        <v>0.34484285081894644</v>
      </c>
      <c r="K7" s="2">
        <v>73.855183771137206</v>
      </c>
      <c r="L7" s="10">
        <v>0.52058432934926957</v>
      </c>
      <c r="M7" s="3" t="s">
        <v>24</v>
      </c>
      <c r="N7" s="2">
        <v>825</v>
      </c>
      <c r="O7" s="2">
        <v>207.1526002986806</v>
      </c>
      <c r="Q7">
        <v>35</v>
      </c>
      <c r="S7" s="4"/>
      <c r="U7" s="5"/>
    </row>
    <row r="8" spans="1:27" hidden="1" x14ac:dyDescent="0.25">
      <c r="A8" s="1">
        <v>43617</v>
      </c>
      <c r="B8" s="2">
        <v>158909.37</v>
      </c>
      <c r="C8" s="2">
        <v>9354</v>
      </c>
      <c r="D8" s="3">
        <v>0.19700000000000001</v>
      </c>
      <c r="E8" s="2">
        <v>16.988386786401538</v>
      </c>
      <c r="F8" s="3">
        <v>0.29896061269146607</v>
      </c>
      <c r="G8" s="3">
        <v>0.37230462352610977</v>
      </c>
      <c r="H8" s="2">
        <v>2127</v>
      </c>
      <c r="I8" s="3">
        <v>0.35543018335684062</v>
      </c>
      <c r="J8" s="3">
        <v>0.34226610249177247</v>
      </c>
      <c r="K8" s="2">
        <v>72.694130832570906</v>
      </c>
      <c r="L8" s="10">
        <v>0.50634696755994357</v>
      </c>
      <c r="M8" s="3" t="s">
        <v>24</v>
      </c>
      <c r="N8" s="2">
        <v>731</v>
      </c>
      <c r="O8" s="2">
        <v>217.38627906976743</v>
      </c>
      <c r="Q8">
        <v>20</v>
      </c>
      <c r="S8" s="4"/>
      <c r="U8" s="5"/>
    </row>
    <row r="9" spans="1:27" hidden="1" x14ac:dyDescent="0.25">
      <c r="A9" s="1">
        <v>43647</v>
      </c>
      <c r="B9" s="2">
        <v>168276.72</v>
      </c>
      <c r="C9" s="2">
        <v>10567</v>
      </c>
      <c r="D9" s="3">
        <v>0.156</v>
      </c>
      <c r="E9" s="2">
        <v>15.924739282672471</v>
      </c>
      <c r="F9" s="3">
        <v>0.32788461538461539</v>
      </c>
      <c r="G9" s="3">
        <v>0.38848888078745902</v>
      </c>
      <c r="H9" s="2">
        <v>2039</v>
      </c>
      <c r="I9" s="3">
        <v>0.33791074055909759</v>
      </c>
      <c r="J9" s="3">
        <v>0.32417851888180482</v>
      </c>
      <c r="K9" s="2">
        <v>82.246686217008801</v>
      </c>
      <c r="L9" s="10">
        <v>0.49386954389406573</v>
      </c>
      <c r="M9" s="3" t="s">
        <v>24</v>
      </c>
      <c r="N9" s="2">
        <v>668</v>
      </c>
      <c r="O9" s="2">
        <v>251.91125748502995</v>
      </c>
      <c r="Q9">
        <v>22</v>
      </c>
      <c r="S9" s="4"/>
      <c r="U9" s="5"/>
    </row>
    <row r="10" spans="1:27" hidden="1" x14ac:dyDescent="0.25">
      <c r="A10" s="1">
        <v>43678</v>
      </c>
      <c r="B10" s="2">
        <v>179028</v>
      </c>
      <c r="C10" s="2">
        <v>11762</v>
      </c>
      <c r="D10" s="3">
        <v>0.13900000000000001</v>
      </c>
      <c r="E10" s="2">
        <v>15.220880802584594</v>
      </c>
      <c r="F10" s="3">
        <v>0.34558227506079436</v>
      </c>
      <c r="G10" s="3">
        <v>0.40137314176631167</v>
      </c>
      <c r="H10" s="2">
        <v>2558</v>
      </c>
      <c r="I10" s="3">
        <v>0.36356528537920252</v>
      </c>
      <c r="J10" s="3">
        <v>0.34792806880375293</v>
      </c>
      <c r="K10" s="2">
        <v>69.987490226739638</v>
      </c>
      <c r="L10" s="10">
        <v>0.51954652071931196</v>
      </c>
      <c r="M10" s="3" t="s">
        <v>24</v>
      </c>
      <c r="N10" s="2">
        <v>913</v>
      </c>
      <c r="O10" s="2">
        <v>196.08762322015335</v>
      </c>
      <c r="Q10">
        <v>33</v>
      </c>
      <c r="S10" s="4"/>
      <c r="U10" s="5"/>
    </row>
    <row r="11" spans="1:27" hidden="1" x14ac:dyDescent="0.25">
      <c r="A11" s="1">
        <v>43709</v>
      </c>
      <c r="B11" s="2">
        <v>131806</v>
      </c>
      <c r="C11" s="2">
        <v>8962</v>
      </c>
      <c r="D11" s="3">
        <v>0.154</v>
      </c>
      <c r="E11" s="2">
        <v>14.707208212452578</v>
      </c>
      <c r="F11" s="3">
        <v>0.19281410399464405</v>
      </c>
      <c r="G11" s="3">
        <v>0.22791265247593859</v>
      </c>
      <c r="H11" s="2">
        <v>1728</v>
      </c>
      <c r="I11" s="3">
        <v>0.37384259259259262</v>
      </c>
      <c r="J11" s="3">
        <v>0.35706018518518517</v>
      </c>
      <c r="K11" s="2">
        <v>76.276620370370367</v>
      </c>
      <c r="L11" s="10">
        <v>0.5063657407407407</v>
      </c>
      <c r="M11" s="3" t="s">
        <v>24</v>
      </c>
      <c r="N11" s="2">
        <v>648</v>
      </c>
      <c r="O11" s="2">
        <v>203.40432098765433</v>
      </c>
      <c r="Q11">
        <v>11</v>
      </c>
      <c r="S11" s="4"/>
      <c r="U11" s="5"/>
    </row>
    <row r="12" spans="1:27" hidden="1" x14ac:dyDescent="0.25">
      <c r="A12" s="1">
        <v>43739</v>
      </c>
      <c r="B12" s="2">
        <v>176023</v>
      </c>
      <c r="C12" s="2">
        <v>10859</v>
      </c>
      <c r="D12" s="3">
        <v>0.16600000000000001</v>
      </c>
      <c r="E12" s="2">
        <v>16.209871995579704</v>
      </c>
      <c r="F12" s="3">
        <v>0.29112833763996554</v>
      </c>
      <c r="G12" s="3">
        <v>0.34907474537166139</v>
      </c>
      <c r="H12" s="2">
        <v>2029</v>
      </c>
      <c r="I12" s="3">
        <v>0.35534746180384424</v>
      </c>
      <c r="J12" s="3">
        <v>0.34598324297683586</v>
      </c>
      <c r="K12" s="2">
        <v>86.796351084812628</v>
      </c>
      <c r="L12" s="10">
        <v>0.50320354854608185</v>
      </c>
      <c r="M12" s="3" t="s">
        <v>24</v>
      </c>
      <c r="N12" s="2">
        <v>678</v>
      </c>
      <c r="O12" s="2">
        <v>259.62094395280235</v>
      </c>
      <c r="Q12">
        <v>12</v>
      </c>
      <c r="S12" s="4"/>
      <c r="U12" s="5"/>
    </row>
    <row r="13" spans="1:27" hidden="1" x14ac:dyDescent="0.25">
      <c r="A13" s="1">
        <v>43770</v>
      </c>
      <c r="B13" s="2">
        <v>153403</v>
      </c>
      <c r="C13" s="2">
        <v>10554</v>
      </c>
      <c r="D13" s="3">
        <v>9.9000000000000005E-2</v>
      </c>
      <c r="E13" s="2">
        <v>14.535057797991282</v>
      </c>
      <c r="F13" s="3">
        <v>0.27357447480650765</v>
      </c>
      <c r="G13" s="3">
        <v>0.30363426726582426</v>
      </c>
      <c r="H13" s="2">
        <v>1732</v>
      </c>
      <c r="I13" s="3">
        <v>0.36547344110854502</v>
      </c>
      <c r="J13" s="3">
        <v>0.35450346420323325</v>
      </c>
      <c r="K13" s="2">
        <v>88.569861431870663</v>
      </c>
      <c r="L13" s="10">
        <v>0.54157043879907618</v>
      </c>
      <c r="M13" s="3" t="s">
        <v>24</v>
      </c>
      <c r="N13" s="2">
        <v>745</v>
      </c>
      <c r="O13" s="2">
        <v>205.91006711409395</v>
      </c>
      <c r="Q13">
        <v>20</v>
      </c>
      <c r="S13" s="4"/>
      <c r="U13" s="5"/>
    </row>
    <row r="14" spans="1:27" hidden="1" x14ac:dyDescent="0.25">
      <c r="A14" s="1">
        <v>43800</v>
      </c>
      <c r="B14" s="2">
        <v>154605</v>
      </c>
      <c r="C14" s="2">
        <v>10401</v>
      </c>
      <c r="D14" s="3">
        <v>6.4000000000000001E-2</v>
      </c>
      <c r="E14" s="2">
        <v>14.864436111912315</v>
      </c>
      <c r="F14" s="3">
        <v>0.33090530697190429</v>
      </c>
      <c r="G14" s="3">
        <v>0.35353131086741912</v>
      </c>
      <c r="H14" s="2">
        <v>1911</v>
      </c>
      <c r="I14" s="3">
        <v>0.35635792778649922</v>
      </c>
      <c r="J14" s="3">
        <v>0.34589220303506019</v>
      </c>
      <c r="K14" s="2">
        <v>81.029874213836479</v>
      </c>
      <c r="L14" s="10">
        <v>0.55834641548927266</v>
      </c>
      <c r="M14" s="3" t="s">
        <v>24</v>
      </c>
      <c r="N14" s="2">
        <v>647</v>
      </c>
      <c r="O14" s="2">
        <v>238.95672333848532</v>
      </c>
      <c r="Q14">
        <v>17</v>
      </c>
      <c r="S14" s="4">
        <v>3.4</v>
      </c>
      <c r="T14">
        <v>5</v>
      </c>
      <c r="U14" s="5">
        <v>177.97277362957527</v>
      </c>
    </row>
    <row r="15" spans="1:27" hidden="1" x14ac:dyDescent="0.25">
      <c r="A15" s="1">
        <v>43831</v>
      </c>
      <c r="B15" s="2">
        <v>305253</v>
      </c>
      <c r="C15" s="2">
        <v>15631</v>
      </c>
      <c r="D15" s="3">
        <v>3.377902885292048E-2</v>
      </c>
      <c r="E15" s="2">
        <v>17.594395752031222</v>
      </c>
      <c r="F15" s="3">
        <v>0.2931679464461508</v>
      </c>
      <c r="G15" s="3">
        <v>0.30341708077201773</v>
      </c>
      <c r="H15" s="2">
        <v>2978</v>
      </c>
      <c r="I15" s="3">
        <v>0.34620550705171255</v>
      </c>
      <c r="J15" s="3">
        <v>0.332102081934184</v>
      </c>
      <c r="K15" s="2">
        <v>92.349899261249163</v>
      </c>
      <c r="L15" s="10">
        <v>0.54365345869711212</v>
      </c>
      <c r="M15" s="3" t="s">
        <v>24</v>
      </c>
      <c r="N15" s="2">
        <v>1062</v>
      </c>
      <c r="O15" s="2">
        <v>258.96233521657251</v>
      </c>
      <c r="Q15">
        <v>31</v>
      </c>
      <c r="S15" s="4">
        <v>4</v>
      </c>
      <c r="T15">
        <v>5</v>
      </c>
      <c r="U15" s="5">
        <v>169.03466554085765</v>
      </c>
    </row>
    <row r="16" spans="1:27" hidden="1" x14ac:dyDescent="0.25">
      <c r="A16" s="1">
        <v>43862</v>
      </c>
      <c r="B16" s="2">
        <v>278861.32670299412</v>
      </c>
      <c r="C16" s="2">
        <v>14138</v>
      </c>
      <c r="D16" s="3">
        <v>3.9892488329325224E-2</v>
      </c>
      <c r="E16" s="2">
        <v>19.724241526594575</v>
      </c>
      <c r="F16" s="3">
        <v>0.26298415492957744</v>
      </c>
      <c r="G16" s="3">
        <v>0.2739111523791341</v>
      </c>
      <c r="H16" s="2">
        <v>2390</v>
      </c>
      <c r="I16" s="3">
        <v>0.32301255230125525</v>
      </c>
      <c r="J16" s="3">
        <v>0.30418410041841004</v>
      </c>
      <c r="K16" s="2">
        <v>116.67837937363771</v>
      </c>
      <c r="L16" s="10">
        <v>0.57698744769874477</v>
      </c>
      <c r="M16" s="3" t="s">
        <v>24</v>
      </c>
      <c r="N16" s="2">
        <v>765</v>
      </c>
      <c r="O16" s="2">
        <v>364.52461006927336</v>
      </c>
      <c r="Q16">
        <v>32</v>
      </c>
      <c r="S16" s="4">
        <v>8.8000000000000007</v>
      </c>
      <c r="T16">
        <v>5</v>
      </c>
      <c r="U16" s="5">
        <v>249.46061737388473</v>
      </c>
    </row>
    <row r="17" spans="1:27" hidden="1" x14ac:dyDescent="0.25">
      <c r="A17" s="1">
        <v>43891</v>
      </c>
      <c r="B17" s="2">
        <v>257271.42062946589</v>
      </c>
      <c r="C17" s="2">
        <v>12679</v>
      </c>
      <c r="D17" s="3">
        <v>5.986276520230302E-2</v>
      </c>
      <c r="E17" s="2">
        <v>20.29114446166621</v>
      </c>
      <c r="F17" s="3">
        <v>0.26977635782747605</v>
      </c>
      <c r="G17" s="3">
        <v>0.2869542316186719</v>
      </c>
      <c r="H17" s="2">
        <v>2111</v>
      </c>
      <c r="I17" s="3">
        <v>0.34107058266224538</v>
      </c>
      <c r="J17" s="3">
        <v>0.32401705352913313</v>
      </c>
      <c r="K17" s="2">
        <v>121.8718240783827</v>
      </c>
      <c r="L17" s="10">
        <v>0.52676456655613457</v>
      </c>
      <c r="M17" s="3" t="s">
        <v>24</v>
      </c>
      <c r="N17" s="2">
        <v>614</v>
      </c>
      <c r="O17" s="2">
        <v>419.00882838675227</v>
      </c>
      <c r="Q17">
        <v>43</v>
      </c>
      <c r="S17" s="4">
        <v>7.166666666666667</v>
      </c>
      <c r="T17">
        <v>6</v>
      </c>
      <c r="U17" s="5">
        <v>255.48862409100707</v>
      </c>
      <c r="V17">
        <v>2985</v>
      </c>
      <c r="W17">
        <v>481</v>
      </c>
    </row>
    <row r="18" spans="1:27" hidden="1" x14ac:dyDescent="0.25">
      <c r="A18" s="1">
        <v>43922</v>
      </c>
      <c r="B18" s="2">
        <v>191001.71</v>
      </c>
      <c r="C18" s="2">
        <v>10656</v>
      </c>
      <c r="D18" s="3">
        <v>7.5919669669669676E-2</v>
      </c>
      <c r="E18" s="2">
        <v>17.924334647147145</v>
      </c>
      <c r="F18" s="3">
        <v>0.22339527027027026</v>
      </c>
      <c r="G18" s="3">
        <v>0.24174875596628415</v>
      </c>
      <c r="H18" s="2">
        <v>1587</v>
      </c>
      <c r="I18" s="3">
        <v>0.39634530560806552</v>
      </c>
      <c r="J18" s="3">
        <v>0.37996219281663518</v>
      </c>
      <c r="K18" s="2">
        <v>120.35394454946439</v>
      </c>
      <c r="L18" s="10">
        <v>0.50346565847511027</v>
      </c>
      <c r="M18" s="3" t="s">
        <v>24</v>
      </c>
      <c r="N18" s="2">
        <v>600</v>
      </c>
      <c r="O18" s="2">
        <v>310.1900333333333</v>
      </c>
      <c r="Q18">
        <v>41</v>
      </c>
      <c r="S18" s="4">
        <v>8.1999999999999993</v>
      </c>
      <c r="T18">
        <v>5</v>
      </c>
      <c r="U18" s="5">
        <v>193.21882352941176</v>
      </c>
      <c r="V18">
        <v>2442</v>
      </c>
      <c r="W18">
        <v>372</v>
      </c>
    </row>
    <row r="19" spans="1:27" hidden="1" x14ac:dyDescent="0.25">
      <c r="A19" s="1">
        <v>43952</v>
      </c>
      <c r="B19" s="2">
        <v>189124</v>
      </c>
      <c r="C19" s="2">
        <v>12835</v>
      </c>
      <c r="D19" s="3">
        <v>7.6197896377093885E-2</v>
      </c>
      <c r="E19" s="2">
        <v>14.496836774444876</v>
      </c>
      <c r="F19" s="3">
        <v>0.25111319428169676</v>
      </c>
      <c r="G19" s="3">
        <v>0.27182574416847244</v>
      </c>
      <c r="H19" s="2">
        <v>2143</v>
      </c>
      <c r="I19" s="3">
        <v>0.37377508166122259</v>
      </c>
      <c r="J19" s="3">
        <v>0.35837610825944938</v>
      </c>
      <c r="K19" s="2">
        <v>86.825431637890802</v>
      </c>
      <c r="L19" s="10">
        <v>0.54400000000000004</v>
      </c>
      <c r="M19" s="3" t="s">
        <v>24</v>
      </c>
      <c r="N19" s="2">
        <v>801</v>
      </c>
      <c r="O19" s="2">
        <v>232.29325842696628</v>
      </c>
      <c r="Q19">
        <v>40</v>
      </c>
      <c r="S19" s="4">
        <v>6.6</v>
      </c>
      <c r="T19">
        <v>5</v>
      </c>
      <c r="U19" s="5">
        <v>263.2823529411765</v>
      </c>
      <c r="V19">
        <v>2830</v>
      </c>
      <c r="W19">
        <v>502</v>
      </c>
    </row>
    <row r="20" spans="1:27" x14ac:dyDescent="0.25">
      <c r="A20" s="1">
        <v>43983</v>
      </c>
      <c r="B20" s="2">
        <v>178914</v>
      </c>
      <c r="C20" s="2">
        <v>10055</v>
      </c>
      <c r="D20" s="3">
        <v>8.9706613625062159E-2</v>
      </c>
      <c r="E20" s="2">
        <v>17.793535554450521</v>
      </c>
      <c r="F20" s="3">
        <v>0.267578125</v>
      </c>
      <c r="G20" s="3">
        <v>0.2939471262837321</v>
      </c>
      <c r="H20" s="2">
        <v>1781</v>
      </c>
      <c r="I20" s="3">
        <v>0.35710275126333518</v>
      </c>
      <c r="J20" s="3">
        <v>0.33745087029758564</v>
      </c>
      <c r="K20" s="2">
        <v>100.457046603032</v>
      </c>
      <c r="L20" s="10">
        <v>0.53400000000000003</v>
      </c>
      <c r="M20" s="3" t="s">
        <v>24</v>
      </c>
      <c r="N20" s="2">
        <v>636</v>
      </c>
      <c r="O20" s="2">
        <v>281.31132075471697</v>
      </c>
      <c r="Q20">
        <v>35</v>
      </c>
      <c r="S20" s="4">
        <v>7</v>
      </c>
      <c r="T20">
        <v>5</v>
      </c>
      <c r="U20" s="14">
        <v>217.24117647058824</v>
      </c>
      <c r="V20">
        <v>2514</v>
      </c>
      <c r="W20">
        <v>452</v>
      </c>
    </row>
    <row r="21" spans="1:27" x14ac:dyDescent="0.25">
      <c r="A21" s="1">
        <v>44013</v>
      </c>
      <c r="B21" s="2">
        <v>235790</v>
      </c>
      <c r="C21" s="2">
        <v>11959</v>
      </c>
      <c r="D21" s="3">
        <v>9.674407748862178E-2</v>
      </c>
      <c r="E21" s="2">
        <v>19.716531482565433</v>
      </c>
      <c r="F21" s="3">
        <v>0.21892869646399812</v>
      </c>
      <c r="G21" s="3">
        <v>0.23959131545338441</v>
      </c>
      <c r="H21" s="2">
        <v>1876</v>
      </c>
      <c r="I21" s="3">
        <v>0.37260127931769721</v>
      </c>
      <c r="J21" s="3">
        <v>0.34968017057569295</v>
      </c>
      <c r="K21" s="2">
        <v>125.68763326226012</v>
      </c>
      <c r="L21" s="10">
        <v>0.51294339999999994</v>
      </c>
      <c r="M21" s="3" t="s">
        <v>24</v>
      </c>
      <c r="N21" s="2">
        <v>699</v>
      </c>
      <c r="O21" s="2">
        <v>337.32474964234621</v>
      </c>
      <c r="Q21">
        <v>43</v>
      </c>
      <c r="S21" s="4">
        <v>6.1428571428571432</v>
      </c>
      <c r="T21">
        <v>7</v>
      </c>
      <c r="U21" s="14">
        <v>139.21</v>
      </c>
      <c r="V21">
        <v>3013</v>
      </c>
      <c r="W21">
        <v>505</v>
      </c>
    </row>
    <row r="22" spans="1:27" x14ac:dyDescent="0.25">
      <c r="A22" s="1">
        <v>44044</v>
      </c>
      <c r="B22" s="2">
        <v>259450</v>
      </c>
      <c r="C22" s="2">
        <v>13936</v>
      </c>
      <c r="D22" s="3">
        <v>9.5656670113753881E-2</v>
      </c>
      <c r="E22" s="2">
        <v>18.617250287026405</v>
      </c>
      <c r="F22" s="3">
        <v>0.23753877973112719</v>
      </c>
      <c r="G22" s="3">
        <v>0.2626643796455117</v>
      </c>
      <c r="H22" s="2">
        <v>2297</v>
      </c>
      <c r="I22" s="3">
        <v>0.34697431432303005</v>
      </c>
      <c r="J22" s="3">
        <v>0.32694819329560298</v>
      </c>
      <c r="K22" s="2">
        <v>112.9516760992599</v>
      </c>
      <c r="L22" s="10">
        <v>0.47399999999999998</v>
      </c>
      <c r="M22" s="3" t="s">
        <v>24</v>
      </c>
      <c r="N22" s="2">
        <v>797</v>
      </c>
      <c r="O22" s="2">
        <v>325.5332496863237</v>
      </c>
      <c r="Q22">
        <v>46</v>
      </c>
      <c r="S22" s="4">
        <v>6.5714285714285712</v>
      </c>
      <c r="T22">
        <v>7</v>
      </c>
      <c r="U22" s="14">
        <v>169.32</v>
      </c>
      <c r="V22">
        <v>2941</v>
      </c>
      <c r="W22">
        <v>484</v>
      </c>
    </row>
    <row r="23" spans="1:27" x14ac:dyDescent="0.25">
      <c r="A23" s="1">
        <v>44075</v>
      </c>
      <c r="B23" s="2">
        <v>262432</v>
      </c>
      <c r="C23" s="2">
        <v>13587</v>
      </c>
      <c r="D23" s="3">
        <v>8.6552217453505012E-2</v>
      </c>
      <c r="E23" s="2">
        <v>19.314933392213145</v>
      </c>
      <c r="F23" s="3">
        <v>0.21101573676680974</v>
      </c>
      <c r="G23" s="3">
        <v>0.23101018010963195</v>
      </c>
      <c r="H23" s="2">
        <v>2065</v>
      </c>
      <c r="I23" s="3">
        <v>0.34479418886198548</v>
      </c>
      <c r="J23" s="3">
        <v>0.32929782082324455</v>
      </c>
      <c r="K23" s="2">
        <v>127.08571428571429</v>
      </c>
      <c r="L23" s="10">
        <v>0.48299999999999998</v>
      </c>
      <c r="M23" s="3" t="s">
        <v>24</v>
      </c>
      <c r="N23" s="2">
        <v>712</v>
      </c>
      <c r="O23" s="2">
        <v>368.58426966292137</v>
      </c>
      <c r="Q23">
        <v>50</v>
      </c>
      <c r="S23" s="4">
        <v>7.1428571428571432</v>
      </c>
      <c r="T23">
        <v>7</v>
      </c>
      <c r="U23" s="14">
        <v>245.13</v>
      </c>
      <c r="V23" s="9">
        <v>3340</v>
      </c>
      <c r="W23" s="9">
        <v>560</v>
      </c>
    </row>
    <row r="24" spans="1:27" x14ac:dyDescent="0.25">
      <c r="A24" s="1">
        <v>44105</v>
      </c>
      <c r="B24" s="2">
        <v>336771</v>
      </c>
      <c r="C24" s="2">
        <v>18954</v>
      </c>
      <c r="D24" s="3">
        <v>7.7565982404692077E-2</v>
      </c>
      <c r="E24" s="2">
        <v>17.767806267806268</v>
      </c>
      <c r="F24" s="3">
        <v>0.22492668621700879</v>
      </c>
      <c r="G24" s="3">
        <v>0.24384040693053569</v>
      </c>
      <c r="H24" s="2">
        <v>3068</v>
      </c>
      <c r="I24" s="3">
        <v>0.35234680573663624</v>
      </c>
      <c r="J24" s="3">
        <v>0.35234680573663624</v>
      </c>
      <c r="K24" s="2">
        <v>109.76890482398957</v>
      </c>
      <c r="L24" s="10">
        <v>0.453063885</v>
      </c>
      <c r="M24" s="3" t="s">
        <v>24</v>
      </c>
      <c r="N24" s="2">
        <v>1081</v>
      </c>
      <c r="O24" s="2">
        <v>311.53654024051804</v>
      </c>
      <c r="Q24">
        <v>64</v>
      </c>
      <c r="S24" s="4">
        <v>9.1428571428571423</v>
      </c>
      <c r="T24">
        <v>7</v>
      </c>
      <c r="U24" s="14">
        <v>259.2258823529412</v>
      </c>
      <c r="V24" s="9">
        <v>3790.8</v>
      </c>
      <c r="W24" s="9">
        <v>613.6</v>
      </c>
      <c r="X24">
        <v>5314</v>
      </c>
      <c r="Y24">
        <v>13640</v>
      </c>
      <c r="Z24">
        <v>9.0999999999999998E-2</v>
      </c>
      <c r="AA24">
        <v>0.192</v>
      </c>
    </row>
    <row r="25" spans="1:27" x14ac:dyDescent="0.25">
      <c r="A25" s="1">
        <v>44136</v>
      </c>
      <c r="B25" s="2">
        <v>294918.95411764708</v>
      </c>
      <c r="C25" s="8">
        <v>14943</v>
      </c>
      <c r="D25" s="10">
        <v>7.2982390055560786E-2</v>
      </c>
      <c r="E25" s="9">
        <v>19.736261401167575</v>
      </c>
      <c r="F25" s="10">
        <v>0.23881721442697051</v>
      </c>
      <c r="G25" s="10">
        <v>0.25761885412433971</v>
      </c>
      <c r="H25" s="9">
        <v>2536</v>
      </c>
      <c r="I25" s="10">
        <v>0.33438485804416401</v>
      </c>
      <c r="J25" s="13">
        <v>0.32137225804416403</v>
      </c>
      <c r="K25" s="9">
        <v>116.29296298014475</v>
      </c>
      <c r="L25" s="10">
        <v>0.46500000000000002</v>
      </c>
      <c r="M25" s="10" t="s">
        <v>24</v>
      </c>
      <c r="N25" s="9">
        <v>848</v>
      </c>
      <c r="O25" s="9">
        <v>347.78178551609324</v>
      </c>
      <c r="Q25">
        <v>54</v>
      </c>
      <c r="S25" s="11">
        <v>7.7142857142857144</v>
      </c>
      <c r="T25" s="8">
        <v>7</v>
      </c>
      <c r="U25" s="14">
        <v>258.65764705882356</v>
      </c>
      <c r="V25" s="9">
        <v>3735.75</v>
      </c>
      <c r="W25" s="9">
        <v>634</v>
      </c>
      <c r="X25">
        <v>4324</v>
      </c>
      <c r="Y25">
        <v>10619</v>
      </c>
      <c r="Z25" s="7">
        <v>0.104</v>
      </c>
      <c r="AA25" s="7">
        <v>0.20100000000000001</v>
      </c>
    </row>
    <row r="26" spans="1:27" s="8" customFormat="1" x14ac:dyDescent="0.25">
      <c r="A26" s="1">
        <v>44166</v>
      </c>
      <c r="B26" s="9">
        <v>304429</v>
      </c>
      <c r="C26" s="8">
        <v>13121</v>
      </c>
      <c r="D26" s="10">
        <v>9.0705236013005938E-2</v>
      </c>
      <c r="E26" s="9">
        <v>23.201661458730278</v>
      </c>
      <c r="F26" s="10">
        <v>0.27099450611055054</v>
      </c>
      <c r="G26" s="10">
        <v>0.29802712700369915</v>
      </c>
      <c r="H26" s="9">
        <v>2417</v>
      </c>
      <c r="I26" s="10">
        <v>0.36491518411253621</v>
      </c>
      <c r="J26" s="13">
        <v>0.34877947869259412</v>
      </c>
      <c r="K26" s="9">
        <v>125.9532478278858</v>
      </c>
      <c r="L26" s="10">
        <v>0.42625000000000002</v>
      </c>
      <c r="M26" s="10" t="s">
        <v>24</v>
      </c>
      <c r="N26" s="9">
        <v>882</v>
      </c>
      <c r="O26" s="9">
        <v>345.15759637188211</v>
      </c>
      <c r="Q26" s="8">
        <v>47</v>
      </c>
      <c r="S26" s="11">
        <v>5.2222222222222223</v>
      </c>
      <c r="T26" s="8">
        <v>9</v>
      </c>
      <c r="U26" s="14">
        <v>268.29529411764707</v>
      </c>
      <c r="V26" s="9">
        <v>3280.25</v>
      </c>
      <c r="W26" s="9">
        <v>604.25</v>
      </c>
      <c r="X26" s="8">
        <v>4202</v>
      </c>
      <c r="Y26" s="8">
        <v>8919</v>
      </c>
      <c r="Z26" s="7">
        <v>8.5000000000000006E-2</v>
      </c>
      <c r="AA26" s="7">
        <v>0.217</v>
      </c>
    </row>
    <row r="27" spans="1:27" s="8" customFormat="1" x14ac:dyDescent="0.25">
      <c r="A27" s="1">
        <v>44197</v>
      </c>
      <c r="B27" s="9">
        <v>316146</v>
      </c>
      <c r="C27" s="8">
        <v>19316</v>
      </c>
      <c r="D27" s="10">
        <v>7.2395227008149016E-2</v>
      </c>
      <c r="E27" s="9">
        <v>16.36705322012839</v>
      </c>
      <c r="F27" s="10">
        <v>0.22591676367869615</v>
      </c>
      <c r="G27" s="10">
        <v>0.2435485136089105</v>
      </c>
      <c r="H27" s="9">
        <v>3105</v>
      </c>
      <c r="I27" s="10">
        <v>0.37101449275362319</v>
      </c>
      <c r="J27" s="13">
        <v>0.35520000000000002</v>
      </c>
      <c r="K27" s="9">
        <v>101.81835748792271</v>
      </c>
      <c r="L27" s="10"/>
      <c r="M27" s="10" t="s">
        <v>24</v>
      </c>
      <c r="N27" s="9">
        <v>1152</v>
      </c>
      <c r="O27" s="9">
        <v>274.43229166666669</v>
      </c>
      <c r="Q27" s="8">
        <v>82</v>
      </c>
      <c r="S27" s="11">
        <v>6.833333333333333</v>
      </c>
      <c r="T27" s="8">
        <v>12</v>
      </c>
      <c r="U27" s="14">
        <v>173.48333333333332</v>
      </c>
      <c r="V27" s="9">
        <v>3863.2</v>
      </c>
      <c r="W27" s="9">
        <v>621</v>
      </c>
      <c r="X27" s="8">
        <v>5572</v>
      </c>
      <c r="Y27" s="8">
        <v>13744</v>
      </c>
      <c r="Z27" s="7">
        <v>9.2999999999999999E-2</v>
      </c>
      <c r="AA27" s="7">
        <v>0.19</v>
      </c>
    </row>
    <row r="28" spans="1:27" s="8" customFormat="1" x14ac:dyDescent="0.25">
      <c r="A28" s="1">
        <v>44228</v>
      </c>
      <c r="B28" s="9">
        <v>342768.00555555557</v>
      </c>
      <c r="C28" s="8">
        <v>15831</v>
      </c>
      <c r="D28" s="10">
        <v>6.8667655527440891E-2</v>
      </c>
      <c r="E28" s="9">
        <v>21.651696390345244</v>
      </c>
      <c r="F28" s="10">
        <v>0.21481546112904634</v>
      </c>
      <c r="G28" s="10">
        <v>0.23065392542626945</v>
      </c>
      <c r="H28" s="9">
        <v>2462</v>
      </c>
      <c r="I28" s="10">
        <v>0.32534524776604384</v>
      </c>
      <c r="J28" s="13">
        <v>0.30463038180341184</v>
      </c>
      <c r="K28" s="9">
        <v>139.22339786984386</v>
      </c>
      <c r="L28" s="10">
        <v>0.46429999999999999</v>
      </c>
      <c r="M28" s="10" t="s">
        <v>24</v>
      </c>
      <c r="N28" s="9">
        <v>801</v>
      </c>
      <c r="O28" s="9">
        <v>427.92510056873357</v>
      </c>
      <c r="Q28" s="8">
        <v>62</v>
      </c>
      <c r="S28" s="11">
        <v>4.7692307692307692</v>
      </c>
      <c r="T28" s="8">
        <v>13</v>
      </c>
      <c r="U28" s="14">
        <v>203.32</v>
      </c>
      <c r="V28" s="9">
        <v>3957.75</v>
      </c>
      <c r="W28" s="9">
        <v>615.5</v>
      </c>
      <c r="X28" s="8">
        <v>4370</v>
      </c>
      <c r="Y28" s="8">
        <v>11461</v>
      </c>
      <c r="Z28" s="7">
        <v>9.6000000000000002E-2</v>
      </c>
      <c r="AA28" s="7">
        <v>0.16900000000000001</v>
      </c>
    </row>
    <row r="29" spans="1:27" s="8" customFormat="1" x14ac:dyDescent="0.25">
      <c r="A29" s="1">
        <v>44256</v>
      </c>
      <c r="B29" s="9">
        <v>338590.87</v>
      </c>
      <c r="C29" s="8">
        <v>15771</v>
      </c>
      <c r="D29" s="10">
        <v>6.7844522968197873E-2</v>
      </c>
      <c r="E29" s="9">
        <v>21.46920740599835</v>
      </c>
      <c r="F29" s="10">
        <v>0.23303886925795053</v>
      </c>
      <c r="G29" s="10">
        <v>0.25</v>
      </c>
      <c r="H29" s="9">
        <v>2638</v>
      </c>
      <c r="I29" s="10">
        <v>0.34609552691432904</v>
      </c>
      <c r="J29" s="13">
        <v>0.32107657316148597</v>
      </c>
      <c r="K29" s="9">
        <v>128.35135329795298</v>
      </c>
      <c r="L29" s="10">
        <v>0.48320000000000002</v>
      </c>
      <c r="M29" s="10" t="s">
        <v>24</v>
      </c>
      <c r="N29" s="9">
        <v>913</v>
      </c>
      <c r="O29" s="9">
        <v>370.85527929901423</v>
      </c>
      <c r="Q29" s="8">
        <v>76</v>
      </c>
      <c r="S29" s="11">
        <v>5.8461538461538458</v>
      </c>
      <c r="T29" s="8">
        <v>13</v>
      </c>
      <c r="U29" s="14">
        <v>167.96</v>
      </c>
      <c r="V29" s="9">
        <v>3942.75</v>
      </c>
      <c r="W29" s="9">
        <v>659.5</v>
      </c>
      <c r="X29" s="8">
        <v>4451</v>
      </c>
      <c r="Y29" s="8">
        <v>11320</v>
      </c>
      <c r="Z29" s="7">
        <v>0.10199999999999999</v>
      </c>
      <c r="AA29" s="7">
        <v>0.17799999999999999</v>
      </c>
    </row>
    <row r="30" spans="1:27" x14ac:dyDescent="0.25">
      <c r="A30" s="1">
        <v>44287</v>
      </c>
      <c r="B30" s="9">
        <v>341512</v>
      </c>
      <c r="C30">
        <f>+Y30+X30</f>
        <v>14317</v>
      </c>
      <c r="D30" s="16">
        <f>748/+Y30</f>
        <v>6.9022792285687917E-2</v>
      </c>
      <c r="E30" s="9">
        <f>+B30/C30</f>
        <v>23.853600614653907</v>
      </c>
      <c r="F30" s="16">
        <f>+H30/Y30</f>
        <v>0.21721878748731199</v>
      </c>
      <c r="G30" s="16">
        <f>+H30/(Y30-748)</f>
        <v>0.23332342154822083</v>
      </c>
      <c r="H30" s="9">
        <v>2354</v>
      </c>
      <c r="I30" s="16">
        <f>+N30/H30</f>
        <v>0.36661002548853017</v>
      </c>
      <c r="J30" s="16">
        <f>+(N30-63)/H30</f>
        <v>0.33984706881903143</v>
      </c>
      <c r="K30" s="9">
        <f>+B30/H30</f>
        <v>145.07731520815634</v>
      </c>
      <c r="L30" s="13">
        <v>0.45400000000000001</v>
      </c>
      <c r="N30" s="9">
        <v>863</v>
      </c>
      <c r="O30" s="9">
        <f>+B30/N30</f>
        <v>395.72653534183081</v>
      </c>
      <c r="Q30">
        <v>46</v>
      </c>
      <c r="S30" s="11">
        <f>+Q30/T30</f>
        <v>3.5384615384615383</v>
      </c>
      <c r="T30">
        <v>13</v>
      </c>
      <c r="U30">
        <f>192474/900</f>
        <v>213.86</v>
      </c>
      <c r="V30" s="9">
        <f>+C30/4</f>
        <v>3579.25</v>
      </c>
      <c r="W30" s="9">
        <f>+H30/4</f>
        <v>588.5</v>
      </c>
      <c r="X30">
        <v>3480</v>
      </c>
      <c r="Y30">
        <v>10837</v>
      </c>
      <c r="Z30" s="17">
        <v>0.1</v>
      </c>
      <c r="AA30" s="17">
        <v>0.19900000000000001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Q24" sqref="Q24"/>
    </sheetView>
  </sheetViews>
  <sheetFormatPr baseColWidth="10" defaultRowHeight="15" x14ac:dyDescent="0.25"/>
  <cols>
    <col min="2" max="2" width="21.42578125" bestFit="1" customWidth="1"/>
    <col min="4" max="4" width="37.85546875" bestFit="1" customWidth="1"/>
    <col min="13" max="13" width="25" bestFit="1" customWidth="1"/>
  </cols>
  <sheetData>
    <row r="1" spans="1:21" x14ac:dyDescent="0.25">
      <c r="B1" t="s">
        <v>20</v>
      </c>
      <c r="C1" t="s">
        <v>21</v>
      </c>
      <c r="D1" t="s">
        <v>22</v>
      </c>
      <c r="E1" t="s">
        <v>21</v>
      </c>
      <c r="F1" t="s">
        <v>22</v>
      </c>
      <c r="G1" t="s">
        <v>22</v>
      </c>
      <c r="H1" t="s">
        <v>21</v>
      </c>
      <c r="I1" t="s">
        <v>22</v>
      </c>
      <c r="J1" t="s">
        <v>22</v>
      </c>
      <c r="K1" t="s">
        <v>21</v>
      </c>
      <c r="L1" t="s">
        <v>21</v>
      </c>
      <c r="M1" t="s">
        <v>22</v>
      </c>
      <c r="N1" t="s">
        <v>21</v>
      </c>
      <c r="O1" t="s">
        <v>21</v>
      </c>
      <c r="P1" t="s">
        <v>20</v>
      </c>
      <c r="Q1" t="s">
        <v>21</v>
      </c>
      <c r="R1" t="s">
        <v>21</v>
      </c>
      <c r="S1" t="s">
        <v>21</v>
      </c>
      <c r="T1" t="s">
        <v>21</v>
      </c>
      <c r="U1" t="s">
        <v>20</v>
      </c>
    </row>
    <row r="2" spans="1:21" x14ac:dyDescent="0.2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25">
      <c r="A3" s="1">
        <v>43831</v>
      </c>
      <c r="B3" s="2">
        <v>280800.75</v>
      </c>
      <c r="C3" s="2">
        <v>14418</v>
      </c>
      <c r="D3" s="3">
        <v>0.05</v>
      </c>
      <c r="E3" s="2">
        <v>19.475707449022057</v>
      </c>
      <c r="F3" s="3">
        <v>0.30563143517545704</v>
      </c>
      <c r="G3" s="3">
        <v>0.32171730018469158</v>
      </c>
      <c r="H3" s="2">
        <v>2909</v>
      </c>
      <c r="I3" s="3">
        <v>0.35199999999999998</v>
      </c>
      <c r="J3" s="3">
        <v>0.33300000000000002</v>
      </c>
      <c r="K3" s="2">
        <v>96.52827432107253</v>
      </c>
      <c r="L3" s="2">
        <v>0.55000000000000004</v>
      </c>
      <c r="M3" s="3" t="s">
        <v>24</v>
      </c>
      <c r="N3" s="2">
        <v>1025</v>
      </c>
      <c r="O3" s="2">
        <v>273.95195121951218</v>
      </c>
      <c r="P3">
        <v>2117.6470588235293</v>
      </c>
      <c r="Q3">
        <v>55</v>
      </c>
      <c r="S3" s="4">
        <v>11</v>
      </c>
      <c r="T3">
        <v>5</v>
      </c>
      <c r="U3" s="5">
        <v>185</v>
      </c>
    </row>
    <row r="4" spans="1:21" x14ac:dyDescent="0.25">
      <c r="A4" s="1">
        <v>43862</v>
      </c>
      <c r="B4" s="2">
        <v>250787.20000000001</v>
      </c>
      <c r="C4" s="2">
        <v>11342</v>
      </c>
      <c r="D4" s="3">
        <v>0.05</v>
      </c>
      <c r="E4" s="2">
        <v>22.111373655439959</v>
      </c>
      <c r="F4" s="3">
        <v>0.30323521612304427</v>
      </c>
      <c r="G4" s="3">
        <v>0.31919496434004663</v>
      </c>
      <c r="H4" s="2">
        <v>2287</v>
      </c>
      <c r="I4" s="3">
        <v>0.34699999999999998</v>
      </c>
      <c r="J4" s="3">
        <v>0.32800000000000001</v>
      </c>
      <c r="K4" s="2">
        <v>109.65771753388719</v>
      </c>
      <c r="L4" s="2">
        <v>0.55000000000000004</v>
      </c>
      <c r="M4" s="3" t="s">
        <v>24</v>
      </c>
      <c r="N4" s="2">
        <v>794</v>
      </c>
      <c r="O4" s="2">
        <v>315.85289672544081</v>
      </c>
      <c r="P4">
        <v>2117.6470588235293</v>
      </c>
      <c r="Q4">
        <v>42</v>
      </c>
      <c r="S4" s="4">
        <v>8.4</v>
      </c>
      <c r="T4">
        <v>5</v>
      </c>
      <c r="U4" s="5">
        <v>202</v>
      </c>
    </row>
    <row r="5" spans="1:21" x14ac:dyDescent="0.25">
      <c r="A5" s="1">
        <v>43891</v>
      </c>
      <c r="B5" s="2">
        <v>249058.45</v>
      </c>
      <c r="C5" s="2">
        <v>11192</v>
      </c>
      <c r="D5" s="3">
        <v>0.05</v>
      </c>
      <c r="E5" s="2">
        <v>22.253256790564691</v>
      </c>
      <c r="F5" s="3">
        <v>0.30627705627705626</v>
      </c>
      <c r="G5" s="3">
        <v>0.32239690134426979</v>
      </c>
      <c r="H5" s="2">
        <v>2264</v>
      </c>
      <c r="I5" s="3">
        <v>0.33900000000000002</v>
      </c>
      <c r="J5" s="3">
        <v>0.32</v>
      </c>
      <c r="K5" s="2">
        <v>110.00814929328622</v>
      </c>
      <c r="L5" s="2">
        <v>0.55000000000000004</v>
      </c>
      <c r="M5" s="3" t="s">
        <v>24</v>
      </c>
      <c r="N5" s="2">
        <v>767</v>
      </c>
      <c r="O5" s="2">
        <v>324.71766623207304</v>
      </c>
      <c r="P5">
        <v>2117.6470588235293</v>
      </c>
      <c r="Q5">
        <v>49</v>
      </c>
      <c r="S5" s="4">
        <v>9.8000000000000007</v>
      </c>
      <c r="T5">
        <v>5</v>
      </c>
      <c r="U5" s="5">
        <v>202</v>
      </c>
    </row>
    <row r="6" spans="1:21" ht="14.25" customHeight="1" x14ac:dyDescent="0.25">
      <c r="A6" s="1">
        <v>43922</v>
      </c>
      <c r="B6" s="2">
        <v>238080.55</v>
      </c>
      <c r="C6" s="2">
        <v>10468</v>
      </c>
      <c r="D6" s="3">
        <v>0.05</v>
      </c>
      <c r="E6" s="2">
        <v>22.743652082537256</v>
      </c>
      <c r="F6" s="3">
        <v>0.3068386322735453</v>
      </c>
      <c r="G6" s="3">
        <v>0.32298803397215292</v>
      </c>
      <c r="H6" s="2">
        <v>2046</v>
      </c>
      <c r="I6" s="3">
        <v>0.34200000000000003</v>
      </c>
      <c r="J6" s="3">
        <v>0.32300000000000001</v>
      </c>
      <c r="K6" s="2">
        <v>116.36390518084066</v>
      </c>
      <c r="L6" s="2">
        <v>0.55000000000000004</v>
      </c>
      <c r="M6" s="3" t="s">
        <v>24</v>
      </c>
      <c r="N6" s="2">
        <v>700</v>
      </c>
      <c r="O6" s="2">
        <v>340.11507142857141</v>
      </c>
      <c r="P6">
        <v>2117.6470588235293</v>
      </c>
      <c r="Q6">
        <v>38</v>
      </c>
      <c r="S6" s="4">
        <v>7.6</v>
      </c>
      <c r="T6">
        <v>5</v>
      </c>
      <c r="U6" s="5">
        <v>203</v>
      </c>
    </row>
    <row r="7" spans="1:21" x14ac:dyDescent="0.25">
      <c r="A7" s="1">
        <v>43952</v>
      </c>
      <c r="B7" s="2">
        <v>260588.78</v>
      </c>
      <c r="C7" s="2">
        <v>13086</v>
      </c>
      <c r="D7" s="3">
        <v>0.05</v>
      </c>
      <c r="E7" s="2">
        <v>19.913554944215193</v>
      </c>
      <c r="F7" s="3">
        <v>0.30271194722697287</v>
      </c>
      <c r="G7" s="3">
        <v>0.31864415497576093</v>
      </c>
      <c r="H7" s="2">
        <v>2478</v>
      </c>
      <c r="I7" s="3">
        <v>0.35599999999999998</v>
      </c>
      <c r="J7" s="3">
        <v>0.33600000000000002</v>
      </c>
      <c r="K7" s="2">
        <v>105.16092816787732</v>
      </c>
      <c r="L7" s="2">
        <v>0.55000000000000004</v>
      </c>
      <c r="M7" s="3" t="s">
        <v>24</v>
      </c>
      <c r="N7" s="2">
        <v>881</v>
      </c>
      <c r="O7" s="2">
        <v>295.78749148694664</v>
      </c>
      <c r="P7">
        <v>2117.6470588235293</v>
      </c>
      <c r="Q7">
        <v>48</v>
      </c>
      <c r="S7" s="4">
        <v>9.6</v>
      </c>
      <c r="T7">
        <v>5</v>
      </c>
      <c r="U7" s="5">
        <v>190</v>
      </c>
    </row>
    <row r="8" spans="1:21" x14ac:dyDescent="0.25">
      <c r="A8" s="1">
        <v>43983</v>
      </c>
      <c r="B8" s="2">
        <v>248702.49</v>
      </c>
      <c r="C8" s="2">
        <v>11181</v>
      </c>
      <c r="D8" s="3">
        <v>0.05</v>
      </c>
      <c r="E8" s="2">
        <v>22.243313657096859</v>
      </c>
      <c r="F8" s="3">
        <v>0.30592060696382606</v>
      </c>
      <c r="G8" s="3">
        <v>0.32202169154086951</v>
      </c>
      <c r="H8" s="2">
        <v>2258</v>
      </c>
      <c r="I8" s="3">
        <v>0.34799999999999998</v>
      </c>
      <c r="J8" s="3">
        <v>0.32900000000000001</v>
      </c>
      <c r="K8" s="2">
        <v>110.1428210806023</v>
      </c>
      <c r="L8" s="2">
        <v>0.55000000000000004</v>
      </c>
      <c r="M8" s="3" t="s">
        <v>24</v>
      </c>
      <c r="N8" s="2">
        <v>786</v>
      </c>
      <c r="O8" s="2">
        <v>316.41538167938933</v>
      </c>
      <c r="P8">
        <v>2117.6470588235293</v>
      </c>
      <c r="Q8">
        <v>48</v>
      </c>
      <c r="S8" s="4">
        <v>9.6</v>
      </c>
      <c r="T8">
        <v>5</v>
      </c>
      <c r="U8" s="5">
        <v>200</v>
      </c>
    </row>
    <row r="9" spans="1:21" x14ac:dyDescent="0.25">
      <c r="A9" s="1">
        <v>44013</v>
      </c>
      <c r="B9" s="2">
        <v>242284.38</v>
      </c>
      <c r="C9" s="2">
        <v>10746</v>
      </c>
      <c r="D9" s="3">
        <v>0.05</v>
      </c>
      <c r="E9" s="2">
        <v>22.546471245114461</v>
      </c>
      <c r="F9" s="3">
        <v>0.30664294047401236</v>
      </c>
      <c r="G9" s="3">
        <v>0.32278204260422355</v>
      </c>
      <c r="H9" s="2">
        <v>2130</v>
      </c>
      <c r="I9" s="3">
        <v>0.33755868544600937</v>
      </c>
      <c r="J9" s="3">
        <v>0.31855868544600935</v>
      </c>
      <c r="K9" s="2">
        <v>113.75</v>
      </c>
      <c r="L9" s="2">
        <v>0.55000000000000004</v>
      </c>
      <c r="M9" s="3" t="s">
        <v>24</v>
      </c>
      <c r="N9" s="2">
        <v>719</v>
      </c>
      <c r="O9" s="2">
        <v>336.97</v>
      </c>
      <c r="P9">
        <v>2117.6470588235302</v>
      </c>
      <c r="Q9">
        <v>48</v>
      </c>
      <c r="S9" s="4">
        <v>9.6</v>
      </c>
      <c r="T9">
        <v>5</v>
      </c>
      <c r="U9" s="5">
        <v>200</v>
      </c>
    </row>
    <row r="10" spans="1:21" x14ac:dyDescent="0.25">
      <c r="A10" s="1">
        <v>44044</v>
      </c>
      <c r="B10" s="2">
        <v>259946.62</v>
      </c>
      <c r="C10" s="2">
        <v>13006</v>
      </c>
      <c r="D10" s="3">
        <v>0.05</v>
      </c>
      <c r="E10" s="2">
        <v>19.986669229586344</v>
      </c>
      <c r="F10" s="3">
        <v>0.30632701264661849</v>
      </c>
      <c r="G10" s="3">
        <v>0.32244948699644049</v>
      </c>
      <c r="H10" s="2">
        <v>2483</v>
      </c>
      <c r="I10" s="3">
        <v>0.35602094240837695</v>
      </c>
      <c r="J10" s="3">
        <v>0.33702094240837693</v>
      </c>
      <c r="K10" s="2">
        <v>104.69</v>
      </c>
      <c r="L10" s="2">
        <v>0.55000000000000004</v>
      </c>
      <c r="M10" s="3" t="s">
        <v>24</v>
      </c>
      <c r="N10" s="2">
        <v>884</v>
      </c>
      <c r="O10" s="2">
        <v>294.06</v>
      </c>
      <c r="P10">
        <v>2117.6470588235302</v>
      </c>
      <c r="Q10">
        <v>48</v>
      </c>
      <c r="S10" s="4">
        <v>9.6</v>
      </c>
      <c r="T10">
        <v>5</v>
      </c>
      <c r="U10" s="5">
        <v>200</v>
      </c>
    </row>
    <row r="11" spans="1:21" x14ac:dyDescent="0.25">
      <c r="A11" s="1">
        <v>44075</v>
      </c>
      <c r="B11" s="2">
        <v>215155</v>
      </c>
      <c r="C11" s="2">
        <v>10022</v>
      </c>
      <c r="D11" s="3">
        <v>0.05</v>
      </c>
      <c r="E11" s="2">
        <v>21.468269806425862</v>
      </c>
      <c r="F11" s="3">
        <v>0.30601376525273022</v>
      </c>
      <c r="G11" s="3">
        <v>0.32213623960255222</v>
      </c>
      <c r="H11" s="2">
        <v>1904</v>
      </c>
      <c r="I11" s="3">
        <v>0.34716386554621848</v>
      </c>
      <c r="J11" s="3">
        <v>0.32816386554621846</v>
      </c>
      <c r="K11" s="2">
        <v>113.00157563025211</v>
      </c>
      <c r="L11" s="2">
        <v>0.55000000000000004</v>
      </c>
      <c r="M11" s="10" t="s">
        <v>24</v>
      </c>
      <c r="N11" s="2">
        <v>661</v>
      </c>
      <c r="O11" s="2">
        <v>325.49924357034797</v>
      </c>
      <c r="P11">
        <v>2117.6470588235302</v>
      </c>
      <c r="Q11">
        <v>48</v>
      </c>
      <c r="S11" s="4">
        <v>9.6</v>
      </c>
      <c r="T11">
        <v>5</v>
      </c>
      <c r="U11" s="5">
        <v>200</v>
      </c>
    </row>
    <row r="12" spans="1:21" x14ac:dyDescent="0.25">
      <c r="A12" s="1">
        <v>44105</v>
      </c>
      <c r="B12" s="2">
        <v>343141</v>
      </c>
      <c r="C12" s="2">
        <v>15584</v>
      </c>
      <c r="D12" s="3">
        <v>0.05</v>
      </c>
      <c r="E12" s="2">
        <v>22.01880133470226</v>
      </c>
      <c r="F12" s="3">
        <v>0.30559999999999998</v>
      </c>
      <c r="G12" s="3">
        <v>0.30559999999999998</v>
      </c>
      <c r="H12" s="2">
        <v>2743</v>
      </c>
      <c r="I12" s="3">
        <v>0.3649</v>
      </c>
      <c r="J12" s="3">
        <v>0.34589999999999999</v>
      </c>
      <c r="K12" s="2">
        <v>92.17</v>
      </c>
      <c r="L12" s="2">
        <v>0.55000000000000004</v>
      </c>
      <c r="M12" s="10" t="s">
        <v>24</v>
      </c>
      <c r="N12" s="2">
        <v>1001</v>
      </c>
      <c r="O12" s="2">
        <v>252.58</v>
      </c>
      <c r="P12">
        <v>2117.6470588235302</v>
      </c>
      <c r="Q12">
        <v>60</v>
      </c>
      <c r="S12" s="4">
        <v>12</v>
      </c>
      <c r="T12">
        <v>5</v>
      </c>
      <c r="U12" s="5">
        <v>200</v>
      </c>
    </row>
    <row r="13" spans="1:21" x14ac:dyDescent="0.25">
      <c r="A13" s="1">
        <v>44136</v>
      </c>
      <c r="B13" s="2">
        <v>318029</v>
      </c>
      <c r="C13">
        <v>13844</v>
      </c>
      <c r="D13" s="13">
        <v>0.05</v>
      </c>
      <c r="E13" s="9">
        <f>+B13/C13</f>
        <v>22.972334585379947</v>
      </c>
      <c r="F13" s="10">
        <v>0.30632701264661849</v>
      </c>
      <c r="G13" s="10">
        <v>0.32244948699644049</v>
      </c>
      <c r="H13" s="9">
        <v>2258</v>
      </c>
      <c r="I13" s="13">
        <v>0.37</v>
      </c>
      <c r="J13" s="13">
        <v>0.35599999999999998</v>
      </c>
      <c r="K13" s="9">
        <v>128.86000000000001</v>
      </c>
      <c r="L13" s="9">
        <v>0.55000000000000004</v>
      </c>
      <c r="M13" s="10" t="s">
        <v>24</v>
      </c>
      <c r="N13" s="9">
        <v>805</v>
      </c>
      <c r="O13" s="9">
        <v>361.41</v>
      </c>
      <c r="P13" s="8">
        <v>2117.6470588235302</v>
      </c>
      <c r="Q13" s="9">
        <v>73</v>
      </c>
      <c r="S13">
        <f>+Q13/T13</f>
        <v>14.6</v>
      </c>
      <c r="T13">
        <v>5</v>
      </c>
      <c r="U13" s="12">
        <v>200</v>
      </c>
    </row>
    <row r="14" spans="1:21" s="8" customFormat="1" x14ac:dyDescent="0.25">
      <c r="A14" s="1">
        <v>44166</v>
      </c>
      <c r="B14" s="9">
        <v>304429</v>
      </c>
      <c r="C14" s="8">
        <v>14241</v>
      </c>
      <c r="D14" s="13">
        <v>0.05</v>
      </c>
      <c r="E14" s="9">
        <v>21.376939821641738</v>
      </c>
      <c r="F14" s="10">
        <v>0.30576789007912913</v>
      </c>
      <c r="G14" s="10">
        <v>0.32244948699644049</v>
      </c>
      <c r="H14" s="9">
        <v>2352</v>
      </c>
      <c r="I14" s="13">
        <v>0.37</v>
      </c>
      <c r="J14" s="13">
        <v>0.35599999999999998</v>
      </c>
      <c r="K14" s="9">
        <v>129.43409863945578</v>
      </c>
      <c r="L14" s="9">
        <v>0.55000000000000004</v>
      </c>
      <c r="M14" s="10" t="s">
        <v>24</v>
      </c>
      <c r="N14" s="9">
        <v>759</v>
      </c>
      <c r="O14" s="9">
        <v>401.09222661396575</v>
      </c>
      <c r="P14" s="8">
        <v>2117.6470588235302</v>
      </c>
      <c r="Q14" s="9">
        <v>62</v>
      </c>
      <c r="S14" s="8">
        <v>12.4</v>
      </c>
      <c r="T14" s="8">
        <v>5</v>
      </c>
      <c r="U14" s="12">
        <v>200</v>
      </c>
    </row>
    <row r="15" spans="1:21" s="8" customFormat="1" x14ac:dyDescent="0.25">
      <c r="A15" s="1">
        <v>44197</v>
      </c>
      <c r="B15" s="9">
        <v>316146</v>
      </c>
      <c r="C15" s="8">
        <v>16186</v>
      </c>
      <c r="D15" s="13">
        <v>0.05</v>
      </c>
      <c r="E15" s="9">
        <v>19.532</v>
      </c>
      <c r="F15" s="10">
        <v>0.26</v>
      </c>
      <c r="G15" s="10">
        <v>0.27750000000000002</v>
      </c>
      <c r="H15" s="9">
        <v>3025</v>
      </c>
      <c r="I15" s="13">
        <v>0.36699999999999999</v>
      </c>
      <c r="J15" s="13">
        <v>0.35699999999999998</v>
      </c>
      <c r="K15" s="9">
        <v>102.4</v>
      </c>
      <c r="L15" s="9">
        <v>0.55000000000000004</v>
      </c>
      <c r="M15" s="10"/>
      <c r="N15" s="9">
        <v>1130</v>
      </c>
      <c r="O15" s="9">
        <v>279.89999999999998</v>
      </c>
      <c r="P15" s="8">
        <v>2117.6470588235302</v>
      </c>
      <c r="Q15" s="9">
        <v>91</v>
      </c>
      <c r="U15" s="12">
        <v>200</v>
      </c>
    </row>
    <row r="16" spans="1:21" s="8" customFormat="1" x14ac:dyDescent="0.25">
      <c r="A16" s="1">
        <v>44228</v>
      </c>
      <c r="B16" s="9">
        <v>307187</v>
      </c>
      <c r="C16" s="8">
        <v>13315</v>
      </c>
      <c r="D16" s="13">
        <v>0.05</v>
      </c>
      <c r="E16" s="9">
        <v>23.1</v>
      </c>
      <c r="F16" s="10">
        <v>0.18</v>
      </c>
      <c r="G16" s="10">
        <v>0.19</v>
      </c>
      <c r="H16" s="9">
        <v>2367</v>
      </c>
      <c r="I16" s="13">
        <v>0.34</v>
      </c>
      <c r="J16" s="13">
        <v>0.31</v>
      </c>
      <c r="K16" s="9">
        <v>128</v>
      </c>
      <c r="L16" s="9">
        <v>0.55000000000000004</v>
      </c>
      <c r="M16" s="10"/>
      <c r="N16" s="9">
        <v>794</v>
      </c>
      <c r="O16" s="9">
        <v>386.88539042821156</v>
      </c>
      <c r="P16" s="8">
        <v>2117.6470588235302</v>
      </c>
      <c r="Q16" s="9">
        <v>72</v>
      </c>
      <c r="S16" s="8">
        <v>5</v>
      </c>
      <c r="T16" s="8">
        <v>15</v>
      </c>
      <c r="U16" s="12">
        <v>153</v>
      </c>
    </row>
    <row r="17" spans="1:21" s="8" customFormat="1" x14ac:dyDescent="0.25">
      <c r="A17" s="1">
        <v>44256</v>
      </c>
      <c r="B17" s="9">
        <v>316349</v>
      </c>
      <c r="C17" s="8">
        <v>12158</v>
      </c>
      <c r="D17" s="13">
        <v>0.05</v>
      </c>
      <c r="E17" s="9">
        <v>26</v>
      </c>
      <c r="F17" s="10">
        <v>0.18</v>
      </c>
      <c r="G17" s="10">
        <v>0.19</v>
      </c>
      <c r="H17" s="9">
        <v>2424</v>
      </c>
      <c r="I17" s="13">
        <v>0.37</v>
      </c>
      <c r="J17" s="13">
        <v>0.34</v>
      </c>
      <c r="K17" s="9">
        <v>143</v>
      </c>
      <c r="L17" s="9">
        <v>0.55000000000000004</v>
      </c>
      <c r="M17" s="10"/>
      <c r="N17" s="9">
        <v>886</v>
      </c>
      <c r="O17" s="9">
        <v>357.05304740406319</v>
      </c>
      <c r="P17" s="8">
        <v>2117.6470588235302</v>
      </c>
      <c r="Q17" s="9">
        <v>77</v>
      </c>
      <c r="S17" s="8">
        <v>5</v>
      </c>
      <c r="T17" s="8">
        <v>15</v>
      </c>
      <c r="U17" s="12">
        <v>153</v>
      </c>
    </row>
    <row r="18" spans="1:21" x14ac:dyDescent="0.25">
      <c r="A18" s="1">
        <v>44287</v>
      </c>
      <c r="B18" s="9">
        <v>341512</v>
      </c>
      <c r="C18">
        <v>12807</v>
      </c>
      <c r="D18" s="13">
        <v>0.05</v>
      </c>
      <c r="E18" s="9">
        <f>20213.2/900</f>
        <v>22.459111111111113</v>
      </c>
      <c r="F18" s="16">
        <v>0.18</v>
      </c>
      <c r="G18" s="16">
        <v>0.19</v>
      </c>
      <c r="H18" s="9">
        <v>2363</v>
      </c>
      <c r="I18" s="13">
        <v>0.33581100000000003</v>
      </c>
      <c r="J18" s="13">
        <v>0.31390000000000001</v>
      </c>
      <c r="K18" s="9">
        <f>+B18/H18</f>
        <v>144.52475666525604</v>
      </c>
      <c r="L18" s="9">
        <v>0.55000000000000004</v>
      </c>
      <c r="N18">
        <v>794</v>
      </c>
      <c r="O18" s="9">
        <f>+B18/N18</f>
        <v>430.11586901763224</v>
      </c>
      <c r="P18" s="15">
        <v>2117.6470588235302</v>
      </c>
      <c r="Q18" s="9">
        <v>80</v>
      </c>
      <c r="S18" s="9">
        <f>+Q18/T18</f>
        <v>5.333333333333333</v>
      </c>
      <c r="T18" s="15">
        <v>15</v>
      </c>
      <c r="U18" s="12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Real</vt:lpstr>
      <vt:lpstr>BU</vt:lpstr>
    </vt:vector>
  </TitlesOfParts>
  <Company>SecuirtasDirect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Shokiche Guerra</dc:creator>
  <cp:lastModifiedBy>Bernardo Andres Soto Silva</cp:lastModifiedBy>
  <dcterms:created xsi:type="dcterms:W3CDTF">2020-06-30T21:37:31Z</dcterms:created>
  <dcterms:modified xsi:type="dcterms:W3CDTF">2021-05-06T16:08:55Z</dcterms:modified>
</cp:coreProperties>
</file>