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quel\Documents\Miquel\Miquel UPC\3r Quadrimestre\PE\"/>
    </mc:Choice>
  </mc:AlternateContent>
  <xr:revisionPtr revIDLastSave="0" documentId="13_ncr:1_{750ABC62-220A-4933-A565-A30C3EEB8430}" xr6:coauthVersionLast="47" xr6:coauthVersionMax="47" xr10:uidLastSave="{00000000-0000-0000-0000-000000000000}"/>
  <bookViews>
    <workbookView xWindow="-108" yWindow="-108" windowWidth="23256" windowHeight="12576" activeTab="4" xr2:uid="{5A493504-A0AC-4F24-AA0B-F9016F483701}"/>
  </bookViews>
  <sheets>
    <sheet name="Qui és més emprenador" sheetId="2" r:id="rId1"/>
    <sheet name="Pick the right color" sheetId="3" r:id="rId2"/>
    <sheet name="AC" sheetId="5" r:id="rId3"/>
    <sheet name="Tot comença amb una cua" sheetId="4" r:id="rId4"/>
    <sheet name="Banca" sheetId="6" r:id="rId5"/>
    <sheet name="La seguretat a la botiga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3" l="1"/>
  <c r="D9" i="3"/>
  <c r="D7" i="6"/>
  <c r="E14" i="6"/>
  <c r="E10" i="6"/>
  <c r="B7" i="6"/>
  <c r="C7" i="6"/>
  <c r="E7" i="6"/>
  <c r="F6" i="6"/>
  <c r="E15" i="6"/>
  <c r="C14" i="5"/>
  <c r="F2" i="5"/>
  <c r="C13" i="5" s="1"/>
  <c r="F1" i="5"/>
  <c r="G3" i="3"/>
  <c r="G3" i="4"/>
  <c r="D11" i="4" s="1"/>
  <c r="C5" i="4"/>
  <c r="B5" i="4"/>
  <c r="D3" i="4"/>
  <c r="D4" i="4"/>
  <c r="D2" i="4"/>
  <c r="E12" i="2"/>
  <c r="H4" i="3"/>
  <c r="B4" i="3"/>
  <c r="G8" i="3" s="1"/>
  <c r="C4" i="3"/>
  <c r="D8" i="3" s="1"/>
  <c r="D3" i="3"/>
  <c r="D2" i="3"/>
  <c r="E9" i="2"/>
  <c r="E8" i="2"/>
  <c r="E7" i="2"/>
  <c r="C9" i="2"/>
  <c r="C8" i="2"/>
  <c r="C7" i="2"/>
  <c r="D3" i="2"/>
  <c r="D2" i="2"/>
  <c r="C4" i="2"/>
  <c r="B4" i="2"/>
  <c r="H1" i="1"/>
  <c r="H2" i="1" s="1"/>
  <c r="F1" i="1"/>
  <c r="F2" i="1" s="1"/>
  <c r="E1" i="1"/>
  <c r="B8" i="1"/>
  <c r="B7" i="1"/>
  <c r="B10" i="1" s="1"/>
  <c r="E18" i="6" l="1"/>
  <c r="E17" i="6"/>
  <c r="E13" i="6"/>
  <c r="E12" i="6"/>
  <c r="G9" i="3"/>
  <c r="D6" i="3"/>
  <c r="F4" i="3"/>
  <c r="H3" i="3"/>
  <c r="H2" i="3"/>
  <c r="G4" i="3"/>
  <c r="C12" i="5"/>
  <c r="C11" i="5"/>
  <c r="E9" i="6"/>
  <c r="F5" i="6"/>
  <c r="E11" i="6"/>
  <c r="E16" i="6"/>
  <c r="D7" i="3"/>
  <c r="D4" i="3"/>
  <c r="D8" i="4"/>
  <c r="D9" i="4"/>
  <c r="D7" i="4"/>
  <c r="D10" i="4"/>
  <c r="D12" i="4" s="1"/>
  <c r="E2" i="1"/>
  <c r="E4" i="1" s="1" a="1"/>
  <c r="B9" i="1"/>
  <c r="F4" i="1" l="1"/>
  <c r="F5" i="1"/>
  <c r="E5" i="1"/>
  <c r="E4" i="1"/>
  <c r="H4" i="1" l="1"/>
  <c r="B11" i="1" s="1"/>
</calcChain>
</file>

<file path=xl/sharedStrings.xml><?xml version="1.0" encoding="utf-8"?>
<sst xmlns="http://schemas.openxmlformats.org/spreadsheetml/2006/main" count="77" uniqueCount="75">
  <si>
    <t>% intent de robatori</t>
  </si>
  <si>
    <t>% dispara l'alarma si hi ha robatori</t>
  </si>
  <si>
    <t>% dispara l'alarma si no hi ha robatori</t>
  </si>
  <si>
    <t>2a botiga % l'alarma soni</t>
  </si>
  <si>
    <t>1. % que soni una nit qualsevol</t>
  </si>
  <si>
    <t>2. % que hi hagi un intent de robatori i soni l'alarma</t>
  </si>
  <si>
    <t>3. % que hi hagi intent de robatori si l'alarma sona</t>
  </si>
  <si>
    <t>4. % no intent de robatori si l'alarma no ha sonat</t>
  </si>
  <si>
    <t>5. % intent de robatori segona botiga</t>
  </si>
  <si>
    <t>e</t>
  </si>
  <si>
    <t>X</t>
  </si>
  <si>
    <t>Si</t>
  </si>
  <si>
    <t>No</t>
  </si>
  <si>
    <t>Y</t>
  </si>
  <si>
    <t>Branques:</t>
  </si>
  <si>
    <t>a</t>
  </si>
  <si>
    <t>b</t>
  </si>
  <si>
    <t>c</t>
  </si>
  <si>
    <t>d</t>
  </si>
  <si>
    <t>f</t>
  </si>
  <si>
    <t>Probabilitat que hagi estudiat X si és emprenedor</t>
  </si>
  <si>
    <t>Tails</t>
  </si>
  <si>
    <t>Heads</t>
  </si>
  <si>
    <t>2. Taking a ball from each urn , change they are different</t>
  </si>
  <si>
    <t>no espera</t>
  </si>
  <si>
    <t>per facturar s'ha hagut d'esperar</t>
  </si>
  <si>
    <t>per facturar no s'ha hagut d'esperar</t>
  </si>
  <si>
    <t>espera primer a la cua</t>
  </si>
  <si>
    <t>espera perque ja hi ha una cua</t>
  </si>
  <si>
    <t>% trobar cua a facturacio</t>
  </si>
  <si>
    <t>1. % no esperar ni cua ni facturació</t>
  </si>
  <si>
    <t>2. % esperar a facturació o cp</t>
  </si>
  <si>
    <t>Taula CP</t>
  </si>
  <si>
    <t>3. % esperar només a un lloc</t>
  </si>
  <si>
    <t>5. % esperat a facturació si és el primer de la cua a CP</t>
  </si>
  <si>
    <t>% no trobar cua fact.</t>
  </si>
  <si>
    <t>fact o fact + cp o cp</t>
  </si>
  <si>
    <t>4. % ser ates directament (no cua) a CP</t>
  </si>
  <si>
    <t>6. % 2 passatgers passin CP sense fer cua (moments dif.)</t>
  </si>
  <si>
    <t>Black balls</t>
  </si>
  <si>
    <t>Grey balls</t>
  </si>
  <si>
    <t>% encertar a la primera L1</t>
  </si>
  <si>
    <t>% encertar a la segona L2 (si L1 falla)</t>
  </si>
  <si>
    <t>1. % de trobar alguna dada en cache</t>
  </si>
  <si>
    <t>No trobar L2</t>
  </si>
  <si>
    <t>No trobar L1</t>
  </si>
  <si>
    <t>2. % de trobar a L2, si no s'ha accedit a mem</t>
  </si>
  <si>
    <t>Dada pel 3r problema</t>
  </si>
  <si>
    <t>3. Enunciat molt llarga, resolem per x:</t>
  </si>
  <si>
    <t>4. 2 caches iguals, % encert</t>
  </si>
  <si>
    <t>Dada pel 4t problema</t>
  </si>
  <si>
    <t>(1-x)^2 = B7</t>
  </si>
  <si>
    <t>% clients solvents</t>
  </si>
  <si>
    <t>% clients insolvents</t>
  </si>
  <si>
    <t>Solvencia/%</t>
  </si>
  <si>
    <t>These numbers may not be exactly 1</t>
  </si>
  <si>
    <t>1. % que un client solvent només tingui tarjeta</t>
  </si>
  <si>
    <t>2. % que un insolvent tringui tarjeta o nomina</t>
  </si>
  <si>
    <t>3. % que un solvent tingui tarjeta</t>
  </si>
  <si>
    <t>4. % cleints de la categoria 1</t>
  </si>
  <si>
    <t>5. % que un client sigui insolvent i tingui nomina</t>
  </si>
  <si>
    <t>6. % que un client tingui nomina i sigui solvent</t>
  </si>
  <si>
    <t>7. % clients quants no tenen tarjeta ni nomina</t>
  </si>
  <si>
    <t>8. % que un client de cat 4 sigui insolvent</t>
  </si>
  <si>
    <t>9. repeteix la pregunta anterior per client de cat 1</t>
  </si>
  <si>
    <t>10. benefici promig del banc (omplenar dades)</t>
  </si>
  <si>
    <t>Benefici per  solvent</t>
  </si>
  <si>
    <t>Perdues per insolvent</t>
  </si>
  <si>
    <t>*Black or the ball which the first question talks about</t>
  </si>
  <si>
    <t>double black heads</t>
  </si>
  <si>
    <t>double black tails</t>
  </si>
  <si>
    <t>1. Probability of getting a black ball</t>
  </si>
  <si>
    <t>3. After getting heads, % of getting grey</t>
  </si>
  <si>
    <t>4. Flip the coin and get a grey from a random urn, % it was heads</t>
  </si>
  <si>
    <t>5. Chose a urn randomly, both are black, % it was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</si>
</sst>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3" fillId="0" borderId="0" xfId="0" applyFont="1"/>
    <xf numFmtId="0" fontId="2" fillId="0" borderId="0" xfId="0" applyFon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6" fontId="0" fillId="0" borderId="0" xfId="0" applyNumberFormat="1"/>
    <xf numFmtId="0" fontId="0" fillId="0" borderId="0" xfId="0" applyAlignment="1">
      <alignment wrapText="1"/>
    </xf>
    <xf numFmtId="165" fontId="0" fillId="0" borderId="1" xfId="0" applyNumberFormat="1" applyBorder="1"/>
    <xf numFmtId="165" fontId="0" fillId="0" borderId="2" xfId="0" applyNumberFormat="1" applyBorder="1"/>
    <xf numFmtId="165" fontId="0" fillId="0" borderId="0" xfId="0" applyNumberFormat="1"/>
    <xf numFmtId="165" fontId="0" fillId="0" borderId="6" xfId="0" applyNumberFormat="1" applyBorder="1"/>
    <xf numFmtId="165" fontId="0" fillId="0" borderId="7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4" fillId="0" borderId="0" xfId="0" applyFont="1" applyAlignment="1">
      <alignment vertical="center"/>
    </xf>
    <xf numFmtId="0" fontId="5" fillId="0" borderId="0" xfId="0" applyFont="1"/>
    <xf numFmtId="164" fontId="5" fillId="0" borderId="0" xfId="0" applyNumberFormat="1" applyFont="1"/>
    <xf numFmtId="0" fontId="0" fillId="0" borderId="8" xfId="0" quotePrefix="1" applyBorder="1"/>
    <xf numFmtId="0" fontId="0" fillId="0" borderId="8" xfId="0" applyBorder="1"/>
    <xf numFmtId="0" fontId="0" fillId="0" borderId="9" xfId="0" applyBorder="1"/>
    <xf numFmtId="0" fontId="0" fillId="0" borderId="0" xfId="0" applyFont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47C5-C406-4EA0-AFCD-7848EA76907A}">
  <dimension ref="A1:E12"/>
  <sheetViews>
    <sheetView workbookViewId="0">
      <selection activeCell="E13" sqref="E13"/>
    </sheetView>
  </sheetViews>
  <sheetFormatPr baseColWidth="10" defaultRowHeight="14.4" x14ac:dyDescent="0.3"/>
  <sheetData>
    <row r="1" spans="1:5" ht="15" thickBot="1" x14ac:dyDescent="0.35">
      <c r="B1" s="4" t="s">
        <v>11</v>
      </c>
      <c r="C1" s="4" t="s">
        <v>12</v>
      </c>
    </row>
    <row r="2" spans="1:5" x14ac:dyDescent="0.3">
      <c r="A2" s="4" t="s">
        <v>10</v>
      </c>
      <c r="B2" s="5">
        <v>0.152</v>
      </c>
      <c r="C2" s="6">
        <v>0.51600000000000001</v>
      </c>
      <c r="D2" s="2">
        <f>SUM(B2:C2)</f>
        <v>0.66800000000000004</v>
      </c>
    </row>
    <row r="3" spans="1:5" ht="15" thickBot="1" x14ac:dyDescent="0.35">
      <c r="A3" s="4" t="s">
        <v>13</v>
      </c>
      <c r="B3" s="7">
        <v>0.14799999999999999</v>
      </c>
      <c r="C3" s="8">
        <v>0.184</v>
      </c>
      <c r="D3" s="2">
        <f>SUM(B3:C3)</f>
        <v>0.33199999999999996</v>
      </c>
    </row>
    <row r="4" spans="1:5" ht="15" thickBot="1" x14ac:dyDescent="0.35">
      <c r="B4" s="9">
        <f>SUM(B2:B3)</f>
        <v>0.3</v>
      </c>
      <c r="C4" s="9">
        <f>SUM(C2:C3)</f>
        <v>0.7</v>
      </c>
      <c r="D4" s="9">
        <v>1</v>
      </c>
    </row>
    <row r="5" spans="1:5" ht="15" thickTop="1" x14ac:dyDescent="0.3"/>
    <row r="7" spans="1:5" x14ac:dyDescent="0.3">
      <c r="A7" t="s">
        <v>14</v>
      </c>
      <c r="B7" t="s">
        <v>15</v>
      </c>
      <c r="C7" s="2">
        <f>D2</f>
        <v>0.66800000000000004</v>
      </c>
      <c r="D7" t="s">
        <v>18</v>
      </c>
      <c r="E7">
        <f>C2/D2</f>
        <v>0.77245508982035926</v>
      </c>
    </row>
    <row r="8" spans="1:5" x14ac:dyDescent="0.3">
      <c r="B8" t="s">
        <v>16</v>
      </c>
      <c r="C8" s="2">
        <f>D3</f>
        <v>0.33199999999999996</v>
      </c>
      <c r="D8" t="s">
        <v>9</v>
      </c>
      <c r="E8">
        <f>B3/D3</f>
        <v>0.44578313253012053</v>
      </c>
    </row>
    <row r="9" spans="1:5" x14ac:dyDescent="0.3">
      <c r="B9" t="s">
        <v>17</v>
      </c>
      <c r="C9">
        <f>B2/D2</f>
        <v>0.22754491017964071</v>
      </c>
      <c r="D9" t="s">
        <v>19</v>
      </c>
      <c r="E9">
        <f>C3/D3</f>
        <v>0.55421686746987953</v>
      </c>
    </row>
    <row r="12" spans="1:5" x14ac:dyDescent="0.3">
      <c r="A12" t="s">
        <v>20</v>
      </c>
      <c r="E12">
        <f>B2/B4</f>
        <v>0.50666666666666671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52E7-C271-45BE-8294-5053CB03BC93}">
  <dimension ref="A1:H13"/>
  <sheetViews>
    <sheetView workbookViewId="0">
      <selection activeCell="D10" sqref="D10"/>
    </sheetView>
  </sheetViews>
  <sheetFormatPr baseColWidth="10" defaultRowHeight="14.4" x14ac:dyDescent="0.3"/>
  <cols>
    <col min="1" max="1" width="19.88671875" customWidth="1"/>
    <col min="2" max="2" width="18.77734375" customWidth="1"/>
    <col min="3" max="3" width="16.21875" customWidth="1"/>
    <col min="6" max="6" width="16" customWidth="1"/>
  </cols>
  <sheetData>
    <row r="1" spans="1:8" ht="15" thickBot="1" x14ac:dyDescent="0.35">
      <c r="B1" t="s">
        <v>21</v>
      </c>
      <c r="C1" t="s">
        <v>22</v>
      </c>
    </row>
    <row r="2" spans="1:8" x14ac:dyDescent="0.3">
      <c r="A2" t="s">
        <v>39</v>
      </c>
      <c r="B2" s="10">
        <v>2</v>
      </c>
      <c r="C2" s="11">
        <v>7</v>
      </c>
      <c r="D2">
        <f>SUM(B2:C2)</f>
        <v>9</v>
      </c>
      <c r="H2">
        <f>0.5*(B2/B4)+0.5*(C2/C4)</f>
        <v>0.52840909090909094</v>
      </c>
    </row>
    <row r="3" spans="1:8" ht="15" thickBot="1" x14ac:dyDescent="0.35">
      <c r="A3" t="s">
        <v>40</v>
      </c>
      <c r="B3" s="12">
        <v>9</v>
      </c>
      <c r="C3" s="13">
        <v>1</v>
      </c>
      <c r="D3">
        <f>SUM(B3:C3)</f>
        <v>10</v>
      </c>
      <c r="G3">
        <f>0.35</f>
        <v>0.35</v>
      </c>
      <c r="H3">
        <f>0.5*(B3/B4)+0.5*(C3/C4)</f>
        <v>0.47159090909090912</v>
      </c>
    </row>
    <row r="4" spans="1:8" x14ac:dyDescent="0.3">
      <c r="B4">
        <f>SUM(B2:B3)</f>
        <v>11</v>
      </c>
      <c r="C4">
        <f>SUM(C2:C3)</f>
        <v>8</v>
      </c>
      <c r="D4">
        <f>SUM(D2:D3)</f>
        <v>19</v>
      </c>
      <c r="F4">
        <f>0.5*(B2/D2)+0.5*(B3/D3)</f>
        <v>0.56111111111111112</v>
      </c>
      <c r="G4">
        <f>0.5*(C2/D2)+0.5*(C3/D3)</f>
        <v>0.43888888888888888</v>
      </c>
      <c r="H4">
        <f>1</f>
        <v>1</v>
      </c>
    </row>
    <row r="6" spans="1:8" x14ac:dyDescent="0.3">
      <c r="A6" t="s">
        <v>71</v>
      </c>
      <c r="D6" s="14">
        <f>0.5*(B2/B4)+0.5*(C2/C4)</f>
        <v>0.52840909090909094</v>
      </c>
    </row>
    <row r="7" spans="1:8" x14ac:dyDescent="0.3">
      <c r="A7" t="s">
        <v>23</v>
      </c>
      <c r="D7" s="14">
        <f>(B2/B4)*(C3/C4)+(B3/B4)*(C2/C4)</f>
        <v>0.73863636363636365</v>
      </c>
    </row>
    <row r="8" spans="1:8" x14ac:dyDescent="0.3">
      <c r="A8" t="s">
        <v>72</v>
      </c>
      <c r="D8" s="14">
        <f>C3/C4</f>
        <v>0.125</v>
      </c>
      <c r="F8" t="s">
        <v>70</v>
      </c>
      <c r="G8">
        <f>(B2/B4)*((B2-1)/(B4-1))</f>
        <v>1.8181818181818184E-2</v>
      </c>
    </row>
    <row r="9" spans="1:8" x14ac:dyDescent="0.3">
      <c r="A9" t="s">
        <v>73</v>
      </c>
      <c r="D9">
        <f>(D8*0.5)/(H3)</f>
        <v>0.13253012048192769</v>
      </c>
      <c r="F9" t="s">
        <v>69</v>
      </c>
      <c r="G9">
        <f>(C2/C4)*((C2-1)/(C4-1))</f>
        <v>0.75</v>
      </c>
    </row>
    <row r="10" spans="1:8" x14ac:dyDescent="0.3">
      <c r="A10" t="s">
        <v>74</v>
      </c>
      <c r="D10">
        <f>(G9)/(G8+G9)</f>
        <v>0.97633136094674555</v>
      </c>
    </row>
    <row r="11" spans="1:8" x14ac:dyDescent="0.3">
      <c r="D11" s="14"/>
    </row>
    <row r="12" spans="1:8" x14ac:dyDescent="0.3">
      <c r="D12" s="14"/>
    </row>
    <row r="13" spans="1:8" x14ac:dyDescent="0.3">
      <c r="A1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D8EB-6FD4-4FBA-9FA2-8F66AF7237D1}">
  <dimension ref="A1:F14"/>
  <sheetViews>
    <sheetView workbookViewId="0">
      <selection activeCell="C14" sqref="C14"/>
    </sheetView>
  </sheetViews>
  <sheetFormatPr baseColWidth="10" defaultRowHeight="14.4" x14ac:dyDescent="0.3"/>
  <cols>
    <col min="1" max="1" width="19.33203125" customWidth="1"/>
    <col min="2" max="2" width="18.6640625" customWidth="1"/>
    <col min="3" max="3" width="14.44140625" customWidth="1"/>
  </cols>
  <sheetData>
    <row r="1" spans="1:6" x14ac:dyDescent="0.3">
      <c r="A1" t="s">
        <v>41</v>
      </c>
      <c r="C1">
        <v>0.93600000000000005</v>
      </c>
      <c r="E1" t="s">
        <v>45</v>
      </c>
      <c r="F1">
        <f>1-C1</f>
        <v>6.3999999999999946E-2</v>
      </c>
    </row>
    <row r="2" spans="1:6" x14ac:dyDescent="0.3">
      <c r="A2" t="s">
        <v>42</v>
      </c>
      <c r="C2">
        <v>0.59599999999999997</v>
      </c>
      <c r="E2" t="s">
        <v>44</v>
      </c>
      <c r="F2">
        <f>1-C2</f>
        <v>0.40400000000000003</v>
      </c>
    </row>
    <row r="6" spans="1:6" x14ac:dyDescent="0.3">
      <c r="A6" t="s">
        <v>47</v>
      </c>
      <c r="B6">
        <v>0.42</v>
      </c>
    </row>
    <row r="7" spans="1:6" x14ac:dyDescent="0.3">
      <c r="A7" t="s">
        <v>50</v>
      </c>
      <c r="B7">
        <v>0.215</v>
      </c>
    </row>
    <row r="11" spans="1:6" x14ac:dyDescent="0.3">
      <c r="A11" t="s">
        <v>43</v>
      </c>
      <c r="C11">
        <f>C1+F1*C2</f>
        <v>0.97414400000000001</v>
      </c>
    </row>
    <row r="12" spans="1:6" x14ac:dyDescent="0.3">
      <c r="A12" t="s">
        <v>46</v>
      </c>
      <c r="C12">
        <f>(F1*C2)/(1-(F1*F2))</f>
        <v>3.9156428618356179E-2</v>
      </c>
    </row>
    <row r="13" spans="1:6" x14ac:dyDescent="0.3">
      <c r="A13" t="s">
        <v>48</v>
      </c>
      <c r="C13">
        <f>(C2-B6+B6*F2)/(B6*F2+C2)</f>
        <v>0.45146797617803786</v>
      </c>
    </row>
    <row r="14" spans="1:6" x14ac:dyDescent="0.3">
      <c r="A14" t="s">
        <v>49</v>
      </c>
      <c r="C14">
        <f>1-SQRT(B7)</f>
        <v>0.53631907522521483</v>
      </c>
      <c r="E1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E496-3816-4596-97E7-CAC6C427B535}">
  <dimension ref="A1:G12"/>
  <sheetViews>
    <sheetView workbookViewId="0">
      <selection activeCell="D12" sqref="D12"/>
    </sheetView>
  </sheetViews>
  <sheetFormatPr baseColWidth="10" defaultRowHeight="14.4" x14ac:dyDescent="0.3"/>
  <cols>
    <col min="1" max="1" width="14.77734375" customWidth="1"/>
    <col min="2" max="2" width="15" customWidth="1"/>
    <col min="3" max="3" width="16.88671875" customWidth="1"/>
    <col min="5" max="5" width="5.77734375" customWidth="1"/>
    <col min="6" max="6" width="21.109375" customWidth="1"/>
  </cols>
  <sheetData>
    <row r="1" spans="1:7" ht="44.4" customHeight="1" thickBot="1" x14ac:dyDescent="0.35">
      <c r="A1" s="23" t="s">
        <v>32</v>
      </c>
      <c r="B1" s="15" t="s">
        <v>25</v>
      </c>
      <c r="C1" s="15" t="s">
        <v>26</v>
      </c>
    </row>
    <row r="2" spans="1:7" x14ac:dyDescent="0.3">
      <c r="A2" t="s">
        <v>24</v>
      </c>
      <c r="B2" s="16">
        <v>0.40699999999999997</v>
      </c>
      <c r="C2" s="17">
        <v>0.48199999999999998</v>
      </c>
      <c r="D2" s="18">
        <f>SUM(B2:C2)</f>
        <v>0.88900000000000001</v>
      </c>
      <c r="F2" s="4" t="s">
        <v>29</v>
      </c>
      <c r="G2">
        <v>0.31</v>
      </c>
    </row>
    <row r="3" spans="1:7" ht="28.8" x14ac:dyDescent="0.3">
      <c r="A3" s="15" t="s">
        <v>27</v>
      </c>
      <c r="B3" s="19">
        <v>0.22900000000000001</v>
      </c>
      <c r="C3" s="20">
        <v>0.44</v>
      </c>
      <c r="D3" s="18">
        <f t="shared" ref="D3:D4" si="0">SUM(B3:C3)</f>
        <v>0.66900000000000004</v>
      </c>
      <c r="F3" s="3" t="s">
        <v>35</v>
      </c>
      <c r="G3" s="24">
        <f>1-G2</f>
        <v>0.69</v>
      </c>
    </row>
    <row r="4" spans="1:7" ht="29.4" thickBot="1" x14ac:dyDescent="0.35">
      <c r="A4" s="15" t="s">
        <v>28</v>
      </c>
      <c r="B4" s="21">
        <v>0.36399999999999999</v>
      </c>
      <c r="C4" s="22">
        <v>7.8E-2</v>
      </c>
      <c r="D4" s="18">
        <f t="shared" si="0"/>
        <v>0.442</v>
      </c>
    </row>
    <row r="5" spans="1:7" x14ac:dyDescent="0.3">
      <c r="B5" s="18">
        <f>SUM(B2:B4)</f>
        <v>1</v>
      </c>
      <c r="C5" s="18">
        <f>SUM(C2:C4)</f>
        <v>0.99999999999999989</v>
      </c>
      <c r="D5" s="18"/>
    </row>
    <row r="7" spans="1:7" x14ac:dyDescent="0.3">
      <c r="A7" t="s">
        <v>30</v>
      </c>
      <c r="D7">
        <f>G3*C2</f>
        <v>0.33257999999999999</v>
      </c>
    </row>
    <row r="8" spans="1:7" x14ac:dyDescent="0.3">
      <c r="A8" t="s">
        <v>31</v>
      </c>
      <c r="D8">
        <f>G2+G3*(C3+C4)</f>
        <v>0.6674199999999999</v>
      </c>
      <c r="F8" s="3" t="s">
        <v>36</v>
      </c>
    </row>
    <row r="9" spans="1:7" x14ac:dyDescent="0.3">
      <c r="A9" t="s">
        <v>33</v>
      </c>
      <c r="D9">
        <f>G2*B2+G3*(C3+C4)</f>
        <v>0.48358999999999996</v>
      </c>
    </row>
    <row r="10" spans="1:7" x14ac:dyDescent="0.3">
      <c r="A10" t="s">
        <v>37</v>
      </c>
      <c r="D10">
        <f>G2*B2+G3*C2</f>
        <v>0.45874999999999999</v>
      </c>
    </row>
    <row r="11" spans="1:7" x14ac:dyDescent="0.3">
      <c r="A11" t="s">
        <v>34</v>
      </c>
      <c r="D11">
        <f>(G2*B3)/(G2*B3+G3*C3)</f>
        <v>0.18951386849622254</v>
      </c>
    </row>
    <row r="12" spans="1:7" x14ac:dyDescent="0.3">
      <c r="A12" t="s">
        <v>38</v>
      </c>
      <c r="D12">
        <f>(D10)^2</f>
        <v>0.21045156249999999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3BF8-D9AC-4E19-B971-2F1C15A64EDB}">
  <dimension ref="A1:H18"/>
  <sheetViews>
    <sheetView tabSelected="1" workbookViewId="0">
      <selection activeCell="E7" sqref="E7"/>
    </sheetView>
  </sheetViews>
  <sheetFormatPr baseColWidth="10" defaultRowHeight="14.4" x14ac:dyDescent="0.3"/>
  <sheetData>
    <row r="1" spans="1:8" x14ac:dyDescent="0.3">
      <c r="A1" t="s">
        <v>52</v>
      </c>
      <c r="C1">
        <v>0.89600000000000002</v>
      </c>
      <c r="E1" t="s">
        <v>66</v>
      </c>
      <c r="G1">
        <v>1000</v>
      </c>
    </row>
    <row r="2" spans="1:8" x14ac:dyDescent="0.3">
      <c r="A2" t="s">
        <v>53</v>
      </c>
      <c r="C2">
        <v>0.104</v>
      </c>
      <c r="E2" t="s">
        <v>67</v>
      </c>
      <c r="G2">
        <v>600</v>
      </c>
    </row>
    <row r="4" spans="1:8" ht="14.4" customHeight="1" thickBot="1" x14ac:dyDescent="0.35">
      <c r="A4" t="s">
        <v>54</v>
      </c>
      <c r="B4">
        <v>1</v>
      </c>
      <c r="C4">
        <v>2</v>
      </c>
      <c r="D4">
        <v>3</v>
      </c>
      <c r="E4">
        <v>4</v>
      </c>
      <c r="H4" s="29" t="s">
        <v>55</v>
      </c>
    </row>
    <row r="5" spans="1:8" ht="14.4" customHeight="1" x14ac:dyDescent="0.3">
      <c r="A5" t="s">
        <v>11</v>
      </c>
      <c r="B5" s="10">
        <v>0.36364400000000002</v>
      </c>
      <c r="C5" s="26">
        <v>0.30455399999999999</v>
      </c>
      <c r="D5" s="27">
        <v>0.21790100000000001</v>
      </c>
      <c r="E5" s="11">
        <v>0.113902</v>
      </c>
      <c r="F5">
        <f>SUM(B5:E5)</f>
        <v>1.0000010000000001</v>
      </c>
      <c r="H5" s="29"/>
    </row>
    <row r="6" spans="1:8" ht="15" thickBot="1" x14ac:dyDescent="0.35">
      <c r="A6" t="s">
        <v>12</v>
      </c>
      <c r="B6" s="12">
        <v>0.10786800000000001</v>
      </c>
      <c r="C6" s="28">
        <v>0.17427300000000001</v>
      </c>
      <c r="D6" s="28">
        <v>0.31045299999999998</v>
      </c>
      <c r="E6" s="13">
        <v>0.40740700000000002</v>
      </c>
      <c r="F6">
        <f>SUM(B6:E6)</f>
        <v>1.0000010000000001</v>
      </c>
      <c r="H6" s="29"/>
    </row>
    <row r="7" spans="1:8" x14ac:dyDescent="0.3">
      <c r="B7">
        <f>SUM(B5:B6)</f>
        <v>0.47151200000000004</v>
      </c>
      <c r="C7">
        <f>SUM(C5:C6)</f>
        <v>0.478827</v>
      </c>
      <c r="D7">
        <f t="shared" ref="D7:E7" si="0">SUM(D5:D6)</f>
        <v>0.52835399999999999</v>
      </c>
      <c r="E7">
        <f t="shared" si="0"/>
        <v>0.52130900000000002</v>
      </c>
      <c r="H7" s="29"/>
    </row>
    <row r="9" spans="1:8" x14ac:dyDescent="0.3">
      <c r="A9" t="s">
        <v>56</v>
      </c>
      <c r="E9">
        <f>D5</f>
        <v>0.21790100000000001</v>
      </c>
    </row>
    <row r="10" spans="1:8" x14ac:dyDescent="0.3">
      <c r="A10" t="s">
        <v>57</v>
      </c>
      <c r="E10">
        <f>SUM(B6:D6)</f>
        <v>0.59259400000000007</v>
      </c>
    </row>
    <row r="11" spans="1:8" x14ac:dyDescent="0.3">
      <c r="A11" t="s">
        <v>58</v>
      </c>
      <c r="E11">
        <f>B5+D5</f>
        <v>0.58154499999999998</v>
      </c>
    </row>
    <row r="12" spans="1:8" x14ac:dyDescent="0.3">
      <c r="A12" t="s">
        <v>59</v>
      </c>
      <c r="E12">
        <f>($C$1*B5+$C$2*B6)*100</f>
        <v>33.704329600000001</v>
      </c>
    </row>
    <row r="13" spans="1:8" x14ac:dyDescent="0.3">
      <c r="A13" t="s">
        <v>60</v>
      </c>
      <c r="E13">
        <f>C2*(SUM(B6:C6))</f>
        <v>2.9342664000000001E-2</v>
      </c>
    </row>
    <row r="14" spans="1:8" x14ac:dyDescent="0.3">
      <c r="A14" t="s">
        <v>61</v>
      </c>
      <c r="E14">
        <f>C1*(SUM(B5:C5))</f>
        <v>0.59870540800000005</v>
      </c>
    </row>
    <row r="15" spans="1:8" x14ac:dyDescent="0.3">
      <c r="A15" t="s">
        <v>62</v>
      </c>
      <c r="E15">
        <f>(C1*E5+C2*E6)*100</f>
        <v>14.442652000000001</v>
      </c>
    </row>
    <row r="16" spans="1:8" x14ac:dyDescent="0.3">
      <c r="A16" t="s">
        <v>63</v>
      </c>
      <c r="E16">
        <f>(C2*E6)/(E15)</f>
        <v>2.9336944489142297E-3</v>
      </c>
    </row>
    <row r="17" spans="1:5" x14ac:dyDescent="0.3">
      <c r="A17" t="s">
        <v>64</v>
      </c>
      <c r="E17">
        <f>(C2*B6)/(C1*B5+C2*B6)</f>
        <v>3.3284364748201373E-2</v>
      </c>
    </row>
    <row r="18" spans="1:5" x14ac:dyDescent="0.3">
      <c r="A18" t="s">
        <v>65</v>
      </c>
      <c r="E18">
        <f>C1*G1-C2*G2</f>
        <v>833.6</v>
      </c>
    </row>
  </sheetData>
  <mergeCells count="1">
    <mergeCell ref="H4:H7"/>
  </mergeCells>
  <pageMargins left="0.7" right="0.7" top="0.75" bottom="0.75" header="0.3" footer="0.3"/>
  <ignoredErrors>
    <ignoredError sqref="B7:E7 E10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DE84-E2A5-4A96-A44E-C4D582E5E4D1}">
  <dimension ref="A1:H11"/>
  <sheetViews>
    <sheetView zoomScale="96" zoomScaleNormal="96" workbookViewId="0">
      <selection activeCell="B6" sqref="B6"/>
    </sheetView>
  </sheetViews>
  <sheetFormatPr baseColWidth="10" defaultRowHeight="14.4" x14ac:dyDescent="0.3"/>
  <cols>
    <col min="1" max="1" width="42.5546875" customWidth="1"/>
    <col min="2" max="2" width="32.21875" customWidth="1"/>
  </cols>
  <sheetData>
    <row r="1" spans="1:8" x14ac:dyDescent="0.3">
      <c r="A1" s="4" t="s">
        <v>0</v>
      </c>
      <c r="B1" s="1">
        <v>0.17100000000000001</v>
      </c>
      <c r="C1" s="24"/>
      <c r="D1" s="24"/>
      <c r="E1" s="25">
        <f>B2</f>
        <v>0.81100000000000005</v>
      </c>
      <c r="F1" s="25">
        <f>B3</f>
        <v>0.14199999999999999</v>
      </c>
      <c r="G1" s="24"/>
      <c r="H1" s="25">
        <f>B5</f>
        <v>0.16300000000000001</v>
      </c>
    </row>
    <row r="2" spans="1:8" x14ac:dyDescent="0.3">
      <c r="A2" s="4" t="s">
        <v>1</v>
      </c>
      <c r="B2" s="1">
        <v>0.81100000000000005</v>
      </c>
      <c r="C2" s="24"/>
      <c r="D2" s="24"/>
      <c r="E2" s="25">
        <f>1-E1</f>
        <v>0.18899999999999995</v>
      </c>
      <c r="F2" s="25">
        <f>1-F1</f>
        <v>0.85799999999999998</v>
      </c>
      <c r="G2" s="24"/>
      <c r="H2" s="25">
        <f>1-H1</f>
        <v>0.83699999999999997</v>
      </c>
    </row>
    <row r="3" spans="1:8" x14ac:dyDescent="0.3">
      <c r="A3" s="4" t="s">
        <v>2</v>
      </c>
      <c r="B3" s="1">
        <v>0.14199999999999999</v>
      </c>
      <c r="C3" s="24"/>
      <c r="D3" s="24"/>
      <c r="E3" s="24"/>
      <c r="F3" s="24"/>
      <c r="G3" s="24"/>
      <c r="H3" s="24"/>
    </row>
    <row r="4" spans="1:8" x14ac:dyDescent="0.3">
      <c r="A4" s="4"/>
      <c r="B4" s="1"/>
      <c r="C4" s="24"/>
      <c r="D4" s="24"/>
      <c r="E4" s="24">
        <f t="array" ref="E4:F5">MINVERSE(E1:F2)</f>
        <v>1.2825112107623318</v>
      </c>
      <c r="F4" s="24">
        <v>-0.2122571001494768</v>
      </c>
      <c r="G4" s="24"/>
      <c r="H4" s="24">
        <f>MMULT(E4:F5,H1:H2)</f>
        <v>3.1390134529147989E-2</v>
      </c>
    </row>
    <row r="5" spans="1:8" x14ac:dyDescent="0.3">
      <c r="A5" s="4" t="s">
        <v>3</v>
      </c>
      <c r="B5" s="1">
        <v>0.16300000000000001</v>
      </c>
      <c r="C5" s="24"/>
      <c r="D5" s="24"/>
      <c r="E5" s="24">
        <v>-0.28251121076233177</v>
      </c>
      <c r="F5" s="24">
        <v>1.2122571001494769</v>
      </c>
      <c r="G5" s="24"/>
      <c r="H5" s="24"/>
    </row>
    <row r="6" spans="1:8" x14ac:dyDescent="0.3">
      <c r="C6" s="24"/>
      <c r="D6" s="24"/>
      <c r="E6" s="24"/>
      <c r="F6" s="24"/>
      <c r="G6" s="24"/>
      <c r="H6" s="24"/>
    </row>
    <row r="7" spans="1:8" x14ac:dyDescent="0.3">
      <c r="A7" t="s">
        <v>4</v>
      </c>
      <c r="B7">
        <f>(B1*B2)+((1-B1)*B3)</f>
        <v>0.25639900000000004</v>
      </c>
      <c r="C7" s="24"/>
      <c r="D7" s="24"/>
      <c r="E7" s="24"/>
      <c r="F7" s="24"/>
      <c r="G7" s="24"/>
      <c r="H7" s="24"/>
    </row>
    <row r="8" spans="1:8" x14ac:dyDescent="0.3">
      <c r="A8" t="s">
        <v>5</v>
      </c>
      <c r="B8">
        <f>B1*B2</f>
        <v>0.13868100000000003</v>
      </c>
      <c r="C8" s="24"/>
      <c r="D8" s="24"/>
      <c r="E8" s="24"/>
      <c r="F8" s="24"/>
      <c r="G8" s="24"/>
      <c r="H8" s="24"/>
    </row>
    <row r="9" spans="1:8" x14ac:dyDescent="0.3">
      <c r="A9" t="s">
        <v>6</v>
      </c>
      <c r="B9">
        <f>B8/B7</f>
        <v>0.5408796446163987</v>
      </c>
    </row>
    <row r="10" spans="1:8" x14ac:dyDescent="0.3">
      <c r="A10" t="s">
        <v>7</v>
      </c>
      <c r="B10">
        <f>((1-B1)*(1-B3))/(1-B7)</f>
        <v>0.95653717517862402</v>
      </c>
    </row>
    <row r="11" spans="1:8" x14ac:dyDescent="0.3">
      <c r="A11" t="s">
        <v>8</v>
      </c>
      <c r="B11">
        <f>H4</f>
        <v>3.1390134529147989E-2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Qui és més emprenador</vt:lpstr>
      <vt:lpstr>Pick the right color</vt:lpstr>
      <vt:lpstr>AC</vt:lpstr>
      <vt:lpstr>Tot comença amb una cua</vt:lpstr>
      <vt:lpstr>Banca</vt:lpstr>
      <vt:lpstr>La seguretat a la botiga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</dc:creator>
  <cp:lastModifiedBy>Miquel</cp:lastModifiedBy>
  <dcterms:created xsi:type="dcterms:W3CDTF">2021-09-17T09:22:28Z</dcterms:created>
  <dcterms:modified xsi:type="dcterms:W3CDTF">2021-09-22T15:37:03Z</dcterms:modified>
</cp:coreProperties>
</file>