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tt\Desktop\"/>
    </mc:Choice>
  </mc:AlternateContent>
  <xr:revisionPtr revIDLastSave="0" documentId="8_{B3E912C6-1FD1-4A56-A59E-3B033E4F156A}" xr6:coauthVersionLast="47" xr6:coauthVersionMax="47" xr10:uidLastSave="{00000000-0000-0000-0000-000000000000}"/>
  <bookViews>
    <workbookView xWindow="-120" yWindow="-120" windowWidth="29040" windowHeight="15840" xr2:uid="{4DBC64BE-27AF-4E29-9035-B9E91707B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1" i="1"/>
  <c r="L26" i="1"/>
  <c r="L25" i="1"/>
  <c r="L24" i="1"/>
  <c r="L23" i="1"/>
  <c r="L22" i="1"/>
  <c r="L21" i="1"/>
  <c r="L20" i="1"/>
  <c r="L19" i="1"/>
  <c r="L18" i="1"/>
  <c r="L17" i="1"/>
  <c r="L15" i="1"/>
  <c r="L13" i="1"/>
  <c r="L12" i="1"/>
  <c r="L11" i="1"/>
  <c r="G11" i="1"/>
  <c r="J23" i="1" s="1"/>
  <c r="G26" i="1" l="1"/>
  <c r="G24" i="1"/>
  <c r="J24" i="1"/>
  <c r="G22" i="1"/>
  <c r="G21" i="1"/>
  <c r="J26" i="1"/>
  <c r="J17" i="1"/>
  <c r="J12" i="1"/>
  <c r="J22" i="1"/>
  <c r="G16" i="1"/>
  <c r="J11" i="1"/>
  <c r="J21" i="1"/>
  <c r="J19" i="1"/>
  <c r="G17" i="1"/>
  <c r="G15" i="1"/>
  <c r="G20" i="1"/>
  <c r="G19" i="1"/>
  <c r="J14" i="1"/>
  <c r="G25" i="1"/>
  <c r="G14" i="1"/>
  <c r="J15" i="1"/>
  <c r="J20" i="1"/>
  <c r="G18" i="1"/>
  <c r="J25" i="1"/>
  <c r="J16" i="1"/>
  <c r="G12" i="1"/>
  <c r="G13" i="1"/>
  <c r="J18" i="1"/>
  <c r="G23" i="1"/>
  <c r="J13" i="1"/>
</calcChain>
</file>

<file path=xl/sharedStrings.xml><?xml version="1.0" encoding="utf-8"?>
<sst xmlns="http://schemas.openxmlformats.org/spreadsheetml/2006/main" count="139" uniqueCount="34">
  <si>
    <t>Voltage Divider</t>
  </si>
  <si>
    <t>From Datasheet for weather vain</t>
  </si>
  <si>
    <t>vOut</t>
  </si>
  <si>
    <t>=</t>
  </si>
  <si>
    <t>Voltage out - this is what we are looking to calculate so we know at what voltage out represents which degree range the weather vain is pointer in.</t>
  </si>
  <si>
    <t>vIn</t>
  </si>
  <si>
    <t>Voltage in - We are using 3.3v from Pi</t>
  </si>
  <si>
    <t>r1</t>
  </si>
  <si>
    <t>Value of resistor you use, in this instance I am using 4.7k Ohm</t>
  </si>
  <si>
    <t>r2</t>
  </si>
  <si>
    <t>Value of variable resistor, in this instance the output from the weather vain as per the data sheet that came with it</t>
  </si>
  <si>
    <t>x</t>
  </si>
  <si>
    <t>/</t>
  </si>
  <si>
    <t>(</t>
  </si>
  <si>
    <t>+</t>
  </si>
  <si>
    <t>)</t>
  </si>
  <si>
    <t>N</t>
  </si>
  <si>
    <t>NNE</t>
  </si>
  <si>
    <t>NE</t>
  </si>
  <si>
    <t>ENE</t>
  </si>
  <si>
    <t>E</t>
  </si>
  <si>
    <t>ESE</t>
  </si>
  <si>
    <t>SE</t>
  </si>
  <si>
    <t>SSE</t>
  </si>
  <si>
    <t>S</t>
  </si>
  <si>
    <t>SSW</t>
  </si>
  <si>
    <t>SW</t>
  </si>
  <si>
    <t>WSW</t>
  </si>
  <si>
    <t>W</t>
  </si>
  <si>
    <t>WNW</t>
  </si>
  <si>
    <t>NW</t>
  </si>
  <si>
    <t>NNW</t>
  </si>
  <si>
    <t>Degrees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</si>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</sst>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0" xfId="0" applyFill="1"/>
    <xf numFmtId="0" fontId="0" fillId="2" borderId="4" xfId="0" applyFill="1" applyBorder="1"/>
    <xf numFmtId="0" fontId="1" fillId="2" borderId="0" xfId="0" applyFont="1" applyFill="1"/>
    <xf numFmtId="0" fontId="0" fillId="2" borderId="5" xfId="0" applyFill="1" applyBorder="1"/>
    <xf numFmtId="0" fontId="0" fillId="3" borderId="4" xfId="0" applyFill="1" applyBorder="1"/>
    <xf numFmtId="0" fontId="1" fillId="3" borderId="0" xfId="0" applyFont="1" applyFill="1"/>
    <xf numFmtId="0" fontId="0" fillId="3" borderId="0" xfId="0" applyFill="1"/>
    <xf numFmtId="0" fontId="0" fillId="3" borderId="5" xfId="0" applyFill="1" applyBorder="1"/>
    <xf numFmtId="0" fontId="0" fillId="2" borderId="0" xfId="0" applyFill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76200</xdr:colOff>
      <xdr:row>6</xdr:row>
      <xdr:rowOff>0</xdr:rowOff>
    </xdr:from>
    <xdr:to>
      <xdr:col>27</xdr:col>
      <xdr:colOff>18829</xdr:colOff>
      <xdr:row>25</xdr:row>
      <xdr:rowOff>151929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8F909-C0DA-44A2-8BB8-84F346E6D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0400" y="1143000"/>
          <a:ext cx="1771429" cy="3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2B94-CFE9-4C20-863C-FDD2076A2C75}">
  <sheetPr>
    <pageSetUpPr fitToPage="1"/>
  </sheetPr>
  <dimension ref="B2:AB28"/>
  <sheetViews>
    <sheetView tabSelected="1" zoomScale="110" zoomScaleNormal="110" workbookViewId="0">
      <selection activeCell="S16" sqref="S16"/>
    </sheetView>
  </sheetViews>
  <sheetFormatPr defaultRowHeight="15" x14ac:dyDescent="0.25"/>
  <cols>
    <col min="1" max="1" width="2.85546875" style="9" customWidth="1"/>
    <col min="2" max="2" width="9.85546875" style="9" bestFit="1" customWidth="1"/>
    <col min="3" max="3" width="7.140625" style="9" customWidth="1"/>
    <col min="4" max="4" width="2.140625" style="9" customWidth="1"/>
    <col min="5" max="5" width="7.140625" style="9" customWidth="1"/>
    <col min="6" max="6" width="2.140625" style="9" customWidth="1"/>
    <col min="7" max="7" width="7.140625" style="9" customWidth="1"/>
    <col min="8" max="9" width="2.140625" style="9" customWidth="1"/>
    <col min="10" max="10" width="7.140625" style="9" customWidth="1"/>
    <col min="11" max="11" width="2.140625" style="9" customWidth="1"/>
    <col min="12" max="12" width="7.140625" style="9" customWidth="1"/>
    <col min="13" max="13" width="2.140625" style="9" customWidth="1"/>
    <col min="14" max="28" width="9.140625" style="9"/>
    <col min="29" max="29" width="2.85546875" style="9" customWidth="1"/>
    <col min="30" max="16384" width="9.140625" style="9"/>
  </cols>
  <sheetData>
    <row r="2" spans="2:28" x14ac:dyDescent="0.25"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5"/>
      <c r="Y2" s="6"/>
      <c r="Z2" s="7"/>
      <c r="AA2" s="7"/>
      <c r="AB2" s="8"/>
    </row>
    <row r="3" spans="2:28" x14ac:dyDescent="0.25">
      <c r="B3" s="10"/>
      <c r="C3" s="11" t="s">
        <v>0</v>
      </c>
      <c r="W3" s="12"/>
      <c r="X3" s="13"/>
      <c r="Y3" s="14" t="s">
        <v>1</v>
      </c>
      <c r="Z3" s="15"/>
      <c r="AA3" s="15"/>
      <c r="AB3" s="16"/>
    </row>
    <row r="4" spans="2:28" x14ac:dyDescent="0.25">
      <c r="B4" s="10"/>
      <c r="C4" s="11"/>
      <c r="W4" s="12"/>
      <c r="X4" s="13"/>
      <c r="Y4" s="15"/>
      <c r="Z4" s="15"/>
      <c r="AA4" s="15"/>
      <c r="AB4" s="16"/>
    </row>
    <row r="5" spans="2:28" x14ac:dyDescent="0.25">
      <c r="B5" s="10"/>
      <c r="C5" s="9" t="s">
        <v>2</v>
      </c>
      <c r="D5" s="9" t="s">
        <v>3</v>
      </c>
      <c r="E5" s="9" t="s">
        <v>4</v>
      </c>
      <c r="W5" s="12"/>
      <c r="X5" s="13"/>
      <c r="Y5" s="15"/>
      <c r="Z5" s="15"/>
      <c r="AA5" s="15"/>
      <c r="AB5" s="16"/>
    </row>
    <row r="6" spans="2:28" x14ac:dyDescent="0.25">
      <c r="B6" s="10"/>
      <c r="C6" s="9" t="s">
        <v>5</v>
      </c>
      <c r="D6" s="9" t="s">
        <v>3</v>
      </c>
      <c r="E6" s="9" t="s">
        <v>6</v>
      </c>
      <c r="W6" s="12"/>
      <c r="X6" s="13"/>
      <c r="Y6" s="15"/>
      <c r="Z6" s="15"/>
      <c r="AA6" s="15"/>
      <c r="AB6" s="16"/>
    </row>
    <row r="7" spans="2:28" x14ac:dyDescent="0.25">
      <c r="B7" s="10"/>
      <c r="C7" s="9" t="s">
        <v>7</v>
      </c>
      <c r="D7" s="9" t="s">
        <v>3</v>
      </c>
      <c r="E7" s="9" t="s">
        <v>8</v>
      </c>
      <c r="W7" s="12"/>
      <c r="X7" s="13"/>
      <c r="Y7" s="15"/>
      <c r="Z7" s="15"/>
      <c r="AA7" s="15"/>
      <c r="AB7" s="16"/>
    </row>
    <row r="8" spans="2:28" x14ac:dyDescent="0.25">
      <c r="B8" s="10"/>
      <c r="C8" s="9" t="s">
        <v>9</v>
      </c>
      <c r="D8" s="9" t="s">
        <v>3</v>
      </c>
      <c r="E8" s="9" t="s">
        <v>10</v>
      </c>
      <c r="W8" s="12"/>
      <c r="X8" s="13"/>
      <c r="Y8" s="15"/>
      <c r="Z8" s="15"/>
      <c r="AA8" s="15"/>
      <c r="AB8" s="16"/>
    </row>
    <row r="9" spans="2:28" x14ac:dyDescent="0.25">
      <c r="B9" s="10"/>
      <c r="E9" s="17"/>
      <c r="W9" s="12"/>
      <c r="X9" s="13"/>
      <c r="Y9" s="15"/>
      <c r="Z9" s="15"/>
      <c r="AA9" s="15"/>
      <c r="AB9" s="16"/>
    </row>
    <row r="10" spans="2:28" x14ac:dyDescent="0.25">
      <c r="B10" s="30"/>
      <c r="C10" s="18" t="s">
        <v>2</v>
      </c>
      <c r="D10" s="19" t="s">
        <v>3</v>
      </c>
      <c r="E10" s="20" t="s">
        <v>5</v>
      </c>
      <c r="F10" s="19" t="s">
        <v>11</v>
      </c>
      <c r="G10" s="20" t="s">
        <v>7</v>
      </c>
      <c r="H10" s="20" t="s">
        <v>12</v>
      </c>
      <c r="I10" s="20" t="s">
        <v>13</v>
      </c>
      <c r="J10" s="20" t="s">
        <v>7</v>
      </c>
      <c r="K10" s="20" t="s">
        <v>14</v>
      </c>
      <c r="L10" s="20" t="s">
        <v>9</v>
      </c>
      <c r="M10" s="21" t="s">
        <v>15</v>
      </c>
      <c r="O10" s="9" t="s">
        <v>32</v>
      </c>
      <c r="P10" s="9" t="s">
        <v>33</v>
      </c>
      <c r="W10" s="12"/>
      <c r="X10" s="13"/>
      <c r="Y10" s="15"/>
      <c r="Z10" s="15"/>
      <c r="AA10" s="15"/>
      <c r="AB10" s="16"/>
    </row>
    <row r="11" spans="2:28" x14ac:dyDescent="0.25">
      <c r="B11" s="31"/>
      <c r="C11" s="32">
        <f>ROUND(E11*G11/(J11+L11),1)</f>
        <v>0.4</v>
      </c>
      <c r="D11" s="22" t="s">
        <v>3</v>
      </c>
      <c r="E11" s="23">
        <v>3.3</v>
      </c>
      <c r="F11" s="22" t="s">
        <v>11</v>
      </c>
      <c r="G11" s="23">
        <f>4.7*1000</f>
        <v>4700</v>
      </c>
      <c r="H11" s="23" t="s">
        <v>12</v>
      </c>
      <c r="I11" s="23" t="s">
        <v>13</v>
      </c>
      <c r="J11" s="23">
        <f>$G$11</f>
        <v>4700</v>
      </c>
      <c r="K11" s="23" t="s">
        <v>14</v>
      </c>
      <c r="L11" s="17">
        <f>33*1000</f>
        <v>33000</v>
      </c>
      <c r="M11" s="23" t="s">
        <v>15</v>
      </c>
      <c r="O11" s="9">
        <v>0</v>
      </c>
      <c r="P11" s="9" t="s">
        <v>16</v>
      </c>
      <c r="W11" s="12"/>
      <c r="X11" s="13"/>
      <c r="Y11" s="15"/>
      <c r="Z11" s="15"/>
      <c r="AA11" s="15"/>
      <c r="AB11" s="16"/>
    </row>
    <row r="12" spans="2:28" x14ac:dyDescent="0.25">
      <c r="B12" s="31"/>
      <c r="C12" s="32">
        <f t="shared" ref="C12:C26" si="0">ROUND(E12*G12/(J12+L12),1)</f>
        <v>1.4</v>
      </c>
      <c r="D12" s="22" t="s">
        <v>3</v>
      </c>
      <c r="E12" s="23">
        <v>3.3</v>
      </c>
      <c r="F12" s="22" t="s">
        <v>11</v>
      </c>
      <c r="G12" s="23">
        <f>$G$11</f>
        <v>4700</v>
      </c>
      <c r="H12" s="23" t="s">
        <v>12</v>
      </c>
      <c r="I12" s="23" t="s">
        <v>13</v>
      </c>
      <c r="J12" s="23">
        <f t="shared" ref="J12:J26" si="1">$G$11</f>
        <v>4700</v>
      </c>
      <c r="K12" s="23" t="s">
        <v>14</v>
      </c>
      <c r="L12" s="17">
        <f>6.57*1000</f>
        <v>6570</v>
      </c>
      <c r="M12" s="23" t="s">
        <v>15</v>
      </c>
      <c r="O12" s="9">
        <v>22.5</v>
      </c>
      <c r="P12" s="9" t="s">
        <v>17</v>
      </c>
      <c r="W12" s="12"/>
      <c r="X12" s="13"/>
      <c r="Y12" s="15"/>
      <c r="Z12" s="15"/>
      <c r="AA12" s="15"/>
      <c r="AB12" s="16"/>
    </row>
    <row r="13" spans="2:28" x14ac:dyDescent="0.25">
      <c r="B13" s="31"/>
      <c r="C13" s="32">
        <f t="shared" si="0"/>
        <v>1.2</v>
      </c>
      <c r="D13" s="22" t="s">
        <v>3</v>
      </c>
      <c r="E13" s="23">
        <v>3.3</v>
      </c>
      <c r="F13" s="22" t="s">
        <v>11</v>
      </c>
      <c r="G13" s="23">
        <f t="shared" ref="G13:G26" si="2">$G$11</f>
        <v>4700</v>
      </c>
      <c r="H13" s="23" t="s">
        <v>12</v>
      </c>
      <c r="I13" s="23" t="s">
        <v>13</v>
      </c>
      <c r="J13" s="23">
        <f t="shared" si="1"/>
        <v>4700</v>
      </c>
      <c r="K13" s="23" t="s">
        <v>14</v>
      </c>
      <c r="L13" s="17">
        <f>8.2*1000</f>
        <v>8200</v>
      </c>
      <c r="M13" s="23" t="s">
        <v>15</v>
      </c>
      <c r="O13" s="9">
        <v>45</v>
      </c>
      <c r="P13" s="9" t="s">
        <v>18</v>
      </c>
      <c r="W13" s="12"/>
      <c r="X13" s="13"/>
      <c r="Y13" s="15"/>
      <c r="Z13" s="15"/>
      <c r="AA13" s="15"/>
      <c r="AB13" s="16"/>
    </row>
    <row r="14" spans="2:28" x14ac:dyDescent="0.25">
      <c r="B14" s="31"/>
      <c r="C14" s="32">
        <f t="shared" si="0"/>
        <v>2.8</v>
      </c>
      <c r="D14" s="22" t="s">
        <v>3</v>
      </c>
      <c r="E14" s="23">
        <v>3.3</v>
      </c>
      <c r="F14" s="22" t="s">
        <v>11</v>
      </c>
      <c r="G14" s="23">
        <f t="shared" si="2"/>
        <v>4700</v>
      </c>
      <c r="H14" s="23" t="s">
        <v>12</v>
      </c>
      <c r="I14" s="23" t="s">
        <v>13</v>
      </c>
      <c r="J14" s="23">
        <f t="shared" si="1"/>
        <v>4700</v>
      </c>
      <c r="K14" s="23" t="s">
        <v>14</v>
      </c>
      <c r="L14" s="17">
        <v>891</v>
      </c>
      <c r="M14" s="23" t="s">
        <v>15</v>
      </c>
      <c r="O14" s="9">
        <v>67.5</v>
      </c>
      <c r="P14" s="9" t="s">
        <v>19</v>
      </c>
      <c r="W14" s="12"/>
      <c r="X14" s="13"/>
      <c r="Y14" s="15"/>
      <c r="Z14" s="15"/>
      <c r="AA14" s="15"/>
      <c r="AB14" s="16"/>
    </row>
    <row r="15" spans="2:28" x14ac:dyDescent="0.25">
      <c r="B15" s="31"/>
      <c r="C15" s="32">
        <f t="shared" si="0"/>
        <v>2.7</v>
      </c>
      <c r="D15" s="22" t="s">
        <v>3</v>
      </c>
      <c r="E15" s="23">
        <v>3.3</v>
      </c>
      <c r="F15" s="22" t="s">
        <v>11</v>
      </c>
      <c r="G15" s="23">
        <f t="shared" si="2"/>
        <v>4700</v>
      </c>
      <c r="H15" s="23" t="s">
        <v>12</v>
      </c>
      <c r="I15" s="23" t="s">
        <v>13</v>
      </c>
      <c r="J15" s="23">
        <f t="shared" si="1"/>
        <v>4700</v>
      </c>
      <c r="K15" s="23" t="s">
        <v>14</v>
      </c>
      <c r="L15" s="17">
        <f>1*1000</f>
        <v>1000</v>
      </c>
      <c r="M15" s="23" t="s">
        <v>15</v>
      </c>
      <c r="O15" s="9">
        <v>90</v>
      </c>
      <c r="P15" s="9" t="s">
        <v>20</v>
      </c>
      <c r="W15" s="12"/>
      <c r="X15" s="13"/>
      <c r="Y15" s="15"/>
      <c r="Z15" s="15"/>
      <c r="AA15" s="15"/>
      <c r="AB15" s="16"/>
    </row>
    <row r="16" spans="2:28" x14ac:dyDescent="0.25">
      <c r="B16" s="31"/>
      <c r="C16" s="32">
        <f t="shared" si="0"/>
        <v>2.9</v>
      </c>
      <c r="D16" s="22" t="s">
        <v>3</v>
      </c>
      <c r="E16" s="23">
        <v>3.3</v>
      </c>
      <c r="F16" s="22" t="s">
        <v>11</v>
      </c>
      <c r="G16" s="23">
        <f t="shared" si="2"/>
        <v>4700</v>
      </c>
      <c r="H16" s="23" t="s">
        <v>12</v>
      </c>
      <c r="I16" s="23" t="s">
        <v>13</v>
      </c>
      <c r="J16" s="23">
        <f t="shared" si="1"/>
        <v>4700</v>
      </c>
      <c r="K16" s="23" t="s">
        <v>14</v>
      </c>
      <c r="L16" s="17">
        <v>688</v>
      </c>
      <c r="M16" s="23" t="s">
        <v>15</v>
      </c>
      <c r="O16" s="9">
        <v>112.5</v>
      </c>
      <c r="P16" s="9" t="s">
        <v>21</v>
      </c>
      <c r="W16" s="12"/>
      <c r="X16" s="13"/>
      <c r="Y16" s="15"/>
      <c r="Z16" s="15"/>
      <c r="AA16" s="15"/>
      <c r="AB16" s="16"/>
    </row>
    <row r="17" spans="2:28" x14ac:dyDescent="0.25">
      <c r="B17" s="31"/>
      <c r="C17" s="32">
        <f t="shared" si="0"/>
        <v>2.2000000000000002</v>
      </c>
      <c r="D17" s="22" t="s">
        <v>3</v>
      </c>
      <c r="E17" s="23">
        <v>3.3</v>
      </c>
      <c r="F17" s="22" t="s">
        <v>11</v>
      </c>
      <c r="G17" s="23">
        <f t="shared" si="2"/>
        <v>4700</v>
      </c>
      <c r="H17" s="23" t="s">
        <v>12</v>
      </c>
      <c r="I17" s="23" t="s">
        <v>13</v>
      </c>
      <c r="J17" s="23">
        <f t="shared" si="1"/>
        <v>4700</v>
      </c>
      <c r="K17" s="23" t="s">
        <v>14</v>
      </c>
      <c r="L17" s="17">
        <f>2.2*1000</f>
        <v>2200</v>
      </c>
      <c r="M17" s="23" t="s">
        <v>15</v>
      </c>
      <c r="O17" s="9">
        <v>135</v>
      </c>
      <c r="P17" s="9" t="s">
        <v>22</v>
      </c>
      <c r="W17" s="12"/>
      <c r="X17" s="13"/>
      <c r="Y17" s="15"/>
      <c r="Z17" s="15"/>
      <c r="AA17" s="15"/>
      <c r="AB17" s="16"/>
    </row>
    <row r="18" spans="2:28" x14ac:dyDescent="0.25">
      <c r="B18" s="31"/>
      <c r="C18" s="32">
        <f t="shared" si="0"/>
        <v>2.5</v>
      </c>
      <c r="D18" s="22" t="s">
        <v>3</v>
      </c>
      <c r="E18" s="23">
        <v>3.3</v>
      </c>
      <c r="F18" s="22" t="s">
        <v>11</v>
      </c>
      <c r="G18" s="23">
        <f t="shared" si="2"/>
        <v>4700</v>
      </c>
      <c r="H18" s="23" t="s">
        <v>12</v>
      </c>
      <c r="I18" s="23" t="s">
        <v>13</v>
      </c>
      <c r="J18" s="23">
        <f t="shared" si="1"/>
        <v>4700</v>
      </c>
      <c r="K18" s="23" t="s">
        <v>14</v>
      </c>
      <c r="L18" s="17">
        <f>1.41*1000</f>
        <v>1410</v>
      </c>
      <c r="M18" s="23" t="s">
        <v>15</v>
      </c>
      <c r="O18" s="9">
        <v>157.5</v>
      </c>
      <c r="P18" s="9" t="s">
        <v>23</v>
      </c>
      <c r="W18" s="12"/>
      <c r="X18" s="13"/>
      <c r="Y18" s="15"/>
      <c r="Z18" s="15"/>
      <c r="AA18" s="15"/>
      <c r="AB18" s="16"/>
    </row>
    <row r="19" spans="2:28" x14ac:dyDescent="0.25">
      <c r="B19" s="31"/>
      <c r="C19" s="32">
        <f t="shared" si="0"/>
        <v>1.8</v>
      </c>
      <c r="D19" s="22" t="s">
        <v>3</v>
      </c>
      <c r="E19" s="23">
        <v>3.3</v>
      </c>
      <c r="F19" s="22" t="s">
        <v>11</v>
      </c>
      <c r="G19" s="23">
        <f t="shared" si="2"/>
        <v>4700</v>
      </c>
      <c r="H19" s="23" t="s">
        <v>12</v>
      </c>
      <c r="I19" s="23" t="s">
        <v>13</v>
      </c>
      <c r="J19" s="23">
        <f t="shared" si="1"/>
        <v>4700</v>
      </c>
      <c r="K19" s="23" t="s">
        <v>14</v>
      </c>
      <c r="L19" s="17">
        <f>3.9*1000</f>
        <v>3900</v>
      </c>
      <c r="M19" s="23" t="s">
        <v>15</v>
      </c>
      <c r="O19" s="9">
        <v>180</v>
      </c>
      <c r="P19" s="9" t="s">
        <v>24</v>
      </c>
      <c r="W19" s="12"/>
      <c r="X19" s="13"/>
      <c r="Y19" s="15"/>
      <c r="Z19" s="15"/>
      <c r="AA19" s="15"/>
      <c r="AB19" s="16"/>
    </row>
    <row r="20" spans="2:28" x14ac:dyDescent="0.25">
      <c r="B20" s="31"/>
      <c r="C20" s="32">
        <f t="shared" si="0"/>
        <v>2</v>
      </c>
      <c r="D20" s="22" t="s">
        <v>3</v>
      </c>
      <c r="E20" s="23">
        <v>3.3</v>
      </c>
      <c r="F20" s="22" t="s">
        <v>11</v>
      </c>
      <c r="G20" s="23">
        <f t="shared" si="2"/>
        <v>4700</v>
      </c>
      <c r="H20" s="23" t="s">
        <v>12</v>
      </c>
      <c r="I20" s="23" t="s">
        <v>13</v>
      </c>
      <c r="J20" s="23">
        <f t="shared" si="1"/>
        <v>4700</v>
      </c>
      <c r="K20" s="23" t="s">
        <v>14</v>
      </c>
      <c r="L20" s="17">
        <f>3.14*1000</f>
        <v>3140</v>
      </c>
      <c r="M20" s="23" t="s">
        <v>15</v>
      </c>
      <c r="O20" s="9">
        <v>202.5</v>
      </c>
      <c r="P20" s="9" t="s">
        <v>25</v>
      </c>
      <c r="W20" s="12"/>
      <c r="X20" s="13"/>
      <c r="Y20" s="15"/>
      <c r="Z20" s="15"/>
      <c r="AA20" s="15"/>
      <c r="AB20" s="16"/>
    </row>
    <row r="21" spans="2:28" x14ac:dyDescent="0.25">
      <c r="B21" s="31"/>
      <c r="C21" s="32">
        <f t="shared" si="0"/>
        <v>0.7</v>
      </c>
      <c r="D21" s="22" t="s">
        <v>3</v>
      </c>
      <c r="E21" s="23">
        <v>3.3</v>
      </c>
      <c r="F21" s="22" t="s">
        <v>11</v>
      </c>
      <c r="G21" s="23">
        <f t="shared" si="2"/>
        <v>4700</v>
      </c>
      <c r="H21" s="23" t="s">
        <v>12</v>
      </c>
      <c r="I21" s="23" t="s">
        <v>13</v>
      </c>
      <c r="J21" s="23">
        <f t="shared" si="1"/>
        <v>4700</v>
      </c>
      <c r="K21" s="23" t="s">
        <v>14</v>
      </c>
      <c r="L21" s="17">
        <f>16*1000</f>
        <v>16000</v>
      </c>
      <c r="M21" s="23" t="s">
        <v>15</v>
      </c>
      <c r="O21" s="9">
        <v>225</v>
      </c>
      <c r="P21" s="9" t="s">
        <v>26</v>
      </c>
      <c r="W21" s="12"/>
      <c r="X21" s="13"/>
      <c r="Y21" s="15"/>
      <c r="Z21" s="15"/>
      <c r="AA21" s="15"/>
      <c r="AB21" s="16"/>
    </row>
    <row r="22" spans="2:28" x14ac:dyDescent="0.25">
      <c r="B22" s="31"/>
      <c r="C22" s="32">
        <f t="shared" si="0"/>
        <v>0.8</v>
      </c>
      <c r="D22" s="22" t="s">
        <v>3</v>
      </c>
      <c r="E22" s="23">
        <v>3.3</v>
      </c>
      <c r="F22" s="22" t="s">
        <v>11</v>
      </c>
      <c r="G22" s="23">
        <f t="shared" si="2"/>
        <v>4700</v>
      </c>
      <c r="H22" s="23" t="s">
        <v>12</v>
      </c>
      <c r="I22" s="23" t="s">
        <v>13</v>
      </c>
      <c r="J22" s="23">
        <f t="shared" si="1"/>
        <v>4700</v>
      </c>
      <c r="K22" s="23" t="s">
        <v>14</v>
      </c>
      <c r="L22" s="17">
        <f>14.12*1000</f>
        <v>14120</v>
      </c>
      <c r="M22" s="23" t="s">
        <v>15</v>
      </c>
      <c r="O22" s="9">
        <v>247.5</v>
      </c>
      <c r="P22" s="9" t="s">
        <v>27</v>
      </c>
      <c r="W22" s="12"/>
      <c r="X22" s="13"/>
      <c r="Y22" s="15"/>
      <c r="Z22" s="15"/>
      <c r="AA22" s="15"/>
      <c r="AB22" s="16"/>
    </row>
    <row r="23" spans="2:28" x14ac:dyDescent="0.25">
      <c r="B23" s="31"/>
      <c r="C23" s="32">
        <f t="shared" si="0"/>
        <v>0.1</v>
      </c>
      <c r="D23" s="22" t="s">
        <v>3</v>
      </c>
      <c r="E23" s="23">
        <v>3.3</v>
      </c>
      <c r="F23" s="22" t="s">
        <v>11</v>
      </c>
      <c r="G23" s="23">
        <f t="shared" si="2"/>
        <v>4700</v>
      </c>
      <c r="H23" s="23" t="s">
        <v>12</v>
      </c>
      <c r="I23" s="23" t="s">
        <v>13</v>
      </c>
      <c r="J23" s="23">
        <f t="shared" si="1"/>
        <v>4700</v>
      </c>
      <c r="K23" s="23" t="s">
        <v>14</v>
      </c>
      <c r="L23" s="17">
        <f>120*1000</f>
        <v>120000</v>
      </c>
      <c r="M23" s="23" t="s">
        <v>15</v>
      </c>
      <c r="O23" s="9">
        <v>270</v>
      </c>
      <c r="P23" s="9" t="s">
        <v>28</v>
      </c>
      <c r="W23" s="12"/>
      <c r="X23" s="13"/>
      <c r="Y23" s="15"/>
      <c r="Z23" s="15"/>
      <c r="AA23" s="15"/>
      <c r="AB23" s="16"/>
    </row>
    <row r="24" spans="2:28" x14ac:dyDescent="0.25">
      <c r="B24" s="31"/>
      <c r="C24" s="32">
        <f t="shared" si="0"/>
        <v>0.3</v>
      </c>
      <c r="D24" s="22" t="s">
        <v>3</v>
      </c>
      <c r="E24" s="23">
        <v>3.3</v>
      </c>
      <c r="F24" s="22" t="s">
        <v>11</v>
      </c>
      <c r="G24" s="23">
        <f t="shared" si="2"/>
        <v>4700</v>
      </c>
      <c r="H24" s="23" t="s">
        <v>12</v>
      </c>
      <c r="I24" s="23" t="s">
        <v>13</v>
      </c>
      <c r="J24" s="23">
        <f t="shared" si="1"/>
        <v>4700</v>
      </c>
      <c r="K24" s="23" t="s">
        <v>14</v>
      </c>
      <c r="L24" s="17">
        <f>42.12*1000</f>
        <v>42120</v>
      </c>
      <c r="M24" s="23" t="s">
        <v>15</v>
      </c>
      <c r="O24" s="9">
        <v>292.5</v>
      </c>
      <c r="P24" s="9" t="s">
        <v>29</v>
      </c>
      <c r="W24" s="12"/>
      <c r="X24" s="13"/>
      <c r="Y24" s="15"/>
      <c r="Z24" s="15"/>
      <c r="AA24" s="15"/>
      <c r="AB24" s="16"/>
    </row>
    <row r="25" spans="2:28" x14ac:dyDescent="0.25">
      <c r="B25" s="31"/>
      <c r="C25" s="32">
        <f t="shared" si="0"/>
        <v>0.2</v>
      </c>
      <c r="D25" s="22" t="s">
        <v>3</v>
      </c>
      <c r="E25" s="23">
        <v>3.3</v>
      </c>
      <c r="F25" s="22" t="s">
        <v>11</v>
      </c>
      <c r="G25" s="23">
        <f t="shared" si="2"/>
        <v>4700</v>
      </c>
      <c r="H25" s="23" t="s">
        <v>12</v>
      </c>
      <c r="I25" s="23" t="s">
        <v>13</v>
      </c>
      <c r="J25" s="23">
        <f t="shared" si="1"/>
        <v>4700</v>
      </c>
      <c r="K25" s="23" t="s">
        <v>14</v>
      </c>
      <c r="L25" s="17">
        <f>64.9*1000</f>
        <v>64900.000000000007</v>
      </c>
      <c r="M25" s="23" t="s">
        <v>15</v>
      </c>
      <c r="O25" s="9">
        <v>315</v>
      </c>
      <c r="P25" s="9" t="s">
        <v>30</v>
      </c>
      <c r="W25" s="12"/>
      <c r="X25" s="13"/>
      <c r="Y25" s="15"/>
      <c r="Z25" s="15"/>
      <c r="AA25" s="15"/>
      <c r="AB25" s="16"/>
    </row>
    <row r="26" spans="2:28" x14ac:dyDescent="0.25">
      <c r="B26" s="31"/>
      <c r="C26" s="32">
        <f t="shared" si="0"/>
        <v>0.6</v>
      </c>
      <c r="D26" s="22" t="s">
        <v>3</v>
      </c>
      <c r="E26" s="23">
        <v>3.3</v>
      </c>
      <c r="F26" s="22" t="s">
        <v>11</v>
      </c>
      <c r="G26" s="23">
        <f t="shared" si="2"/>
        <v>4700</v>
      </c>
      <c r="H26" s="23" t="s">
        <v>12</v>
      </c>
      <c r="I26" s="23" t="s">
        <v>13</v>
      </c>
      <c r="J26" s="23">
        <f t="shared" si="1"/>
        <v>4700</v>
      </c>
      <c r="K26" s="23" t="s">
        <v>14</v>
      </c>
      <c r="L26" s="17">
        <f>21.88*1000</f>
        <v>21880</v>
      </c>
      <c r="M26" s="23" t="s">
        <v>15</v>
      </c>
      <c r="O26" s="9">
        <v>337.5</v>
      </c>
      <c r="P26" s="9" t="s">
        <v>31</v>
      </c>
      <c r="W26" s="12"/>
      <c r="X26" s="13"/>
      <c r="Y26" s="15"/>
      <c r="Z26" s="15"/>
      <c r="AA26" s="15"/>
      <c r="AB26" s="16"/>
    </row>
    <row r="27" spans="2:28" x14ac:dyDescent="0.25">
      <c r="B27" s="10"/>
      <c r="W27" s="12"/>
      <c r="X27" s="13"/>
      <c r="Y27" s="15"/>
      <c r="Z27" s="15"/>
      <c r="AA27" s="15"/>
      <c r="AB27" s="16"/>
    </row>
    <row r="28" spans="2:28" x14ac:dyDescent="0.2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6"/>
      <c r="X28" s="27"/>
      <c r="Y28" s="28"/>
      <c r="Z28" s="28"/>
      <c r="AA28" s="28"/>
      <c r="AB28" s="29"/>
    </row>
  </sheetData>
  <conditionalFormatting sqref="B1:B1048576">
    <cfRule type="duplicateValues" dxfId="1" priority="1"/>
    <cfRule type="duplicateValues" dxfId="0" priority="2"/>
  </conditionalFormatting>
  <pageMargins left="0.25" right="0.25" top="0.75" bottom="0.75" header="0.3" footer="0.3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Cattigan</dc:creator>
  <cp:lastModifiedBy>Bernard Cattigan</cp:lastModifiedBy>
  <dcterms:created xsi:type="dcterms:W3CDTF">2021-12-29T15:34:13Z</dcterms:created>
  <dcterms:modified xsi:type="dcterms:W3CDTF">2021-12-29T15:35:57Z</dcterms:modified>
</cp:coreProperties>
</file>