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naucse-python\onkologie\"/>
    </mc:Choice>
  </mc:AlternateContent>
  <bookViews>
    <workbookView xWindow="0" yWindow="0" windowWidth="28800" windowHeight="12330" activeTab="4"/>
  </bookViews>
  <sheets>
    <sheet name="folfox" sheetId="1" r:id="rId1"/>
    <sheet name="fufa" sheetId="2" r:id="rId2"/>
    <sheet name="flot" sheetId="3" r:id="rId3"/>
    <sheet name="carbopt" sheetId="4" r:id="rId4"/>
    <sheet name="docetax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8" i="5" s="1"/>
  <c r="E2" i="5"/>
  <c r="C14" i="5" s="1"/>
  <c r="D16" i="4"/>
  <c r="C20" i="4" s="1"/>
  <c r="E2" i="4"/>
  <c r="E10" i="4"/>
  <c r="C17" i="4" s="1"/>
  <c r="D11" i="3"/>
  <c r="C18" i="3" s="1"/>
  <c r="E2" i="3"/>
  <c r="C12" i="3" s="1"/>
  <c r="D12" i="2"/>
  <c r="C18" i="2" s="1"/>
  <c r="E2" i="2"/>
  <c r="C15" i="2" s="1"/>
  <c r="E2" i="1"/>
  <c r="C15" i="3" l="1"/>
  <c r="C14" i="3"/>
  <c r="C13" i="3"/>
  <c r="C13" i="2"/>
  <c r="C14" i="2"/>
  <c r="D12" i="1" l="1"/>
  <c r="C19" i="1" l="1"/>
  <c r="C15" i="1" l="1"/>
  <c r="C14" i="1"/>
  <c r="C13" i="1"/>
  <c r="C16" i="1"/>
</calcChain>
</file>

<file path=xl/sharedStrings.xml><?xml version="1.0" encoding="utf-8"?>
<sst xmlns="http://schemas.openxmlformats.org/spreadsheetml/2006/main" count="208" uniqueCount="66">
  <si>
    <t>příjmení</t>
  </si>
  <si>
    <t>výška (cm)</t>
  </si>
  <si>
    <t>váha (kg)</t>
  </si>
  <si>
    <t>povrch (m2)</t>
  </si>
  <si>
    <t>jméno</t>
  </si>
  <si>
    <t>rodné číslo</t>
  </si>
  <si>
    <t>dávka</t>
  </si>
  <si>
    <t>%</t>
  </si>
  <si>
    <t>pojištovna</t>
  </si>
  <si>
    <t>důvod redukce:</t>
  </si>
  <si>
    <t>PORT</t>
  </si>
  <si>
    <t>mFOLFOX6</t>
  </si>
  <si>
    <t>1.série</t>
  </si>
  <si>
    <t xml:space="preserve">         opakování za</t>
  </si>
  <si>
    <t>dní</t>
  </si>
  <si>
    <t>mg/m2</t>
  </si>
  <si>
    <t>dávka mg</t>
  </si>
  <si>
    <t>Oxaliplatin</t>
  </si>
  <si>
    <t>x</t>
  </si>
  <si>
    <t>Leucovorin</t>
  </si>
  <si>
    <t>Fluorouracil</t>
  </si>
  <si>
    <t>bolus</t>
  </si>
  <si>
    <t>kont. infuse na 46 hod</t>
  </si>
  <si>
    <t xml:space="preserve">další cyklus od </t>
  </si>
  <si>
    <t>náběry:</t>
  </si>
  <si>
    <t>KO+diff., onkoblok, neurologické vyš.</t>
  </si>
  <si>
    <t>premedikace</t>
  </si>
  <si>
    <t>Granisetron 3mg inj i.v.</t>
  </si>
  <si>
    <t>aplikace</t>
  </si>
  <si>
    <t>v inf. 500ml G5% kapat 2 hod. spolu s Leucovorinem</t>
  </si>
  <si>
    <t>v inf. 500ml G5% kapat 2 hod. spolu s OxaliPt</t>
  </si>
  <si>
    <t>pomalý i.v. bolus</t>
  </si>
  <si>
    <t>kont. infuse na 46 hodin v 240ml G5% (BAXTER)</t>
  </si>
  <si>
    <t>stínit</t>
  </si>
  <si>
    <t>dg.</t>
  </si>
  <si>
    <t>adresa</t>
  </si>
  <si>
    <t>KO+diff., onkoblok</t>
  </si>
  <si>
    <t xml:space="preserve">premedikace: </t>
  </si>
  <si>
    <t xml:space="preserve">Degan amp i.v. </t>
  </si>
  <si>
    <t>FU/FA (DeGramont)</t>
  </si>
  <si>
    <t>v inf. 500ml G5% kapat 2 hod.</t>
  </si>
  <si>
    <t>FLOT</t>
  </si>
  <si>
    <t>Docetaxel</t>
  </si>
  <si>
    <t>kont. infuse na 24 hod</t>
  </si>
  <si>
    <t>v inf. 250ml FR kapat 1 hod.</t>
  </si>
  <si>
    <t>kont. infuse na 24 hodin v 240ml G5% (BAXTER)</t>
  </si>
  <si>
    <t>indikace (datum, razítko, podpis)</t>
  </si>
  <si>
    <t>ml/sec</t>
  </si>
  <si>
    <t>ml/min</t>
  </si>
  <si>
    <t>AUC</t>
  </si>
  <si>
    <r>
      <rPr>
        <sz val="10"/>
        <rFont val="Arial CE"/>
        <family val="2"/>
        <charset val="238"/>
      </rPr>
      <t>mg/m</t>
    </r>
    <r>
      <rPr>
        <vertAlign val="superscript"/>
        <sz val="10"/>
        <rFont val="Arial CE"/>
        <family val="2"/>
        <charset val="238"/>
      </rPr>
      <t>2</t>
    </r>
  </si>
  <si>
    <t>CarboPt</t>
  </si>
  <si>
    <t>dle AUC</t>
  </si>
  <si>
    <t>další serie od</t>
  </si>
  <si>
    <t>KO+diff., onkoblok, MDRD</t>
  </si>
  <si>
    <t>CarboPlatina</t>
  </si>
  <si>
    <t>v inf. 500 ml FR kapat 2 hod.</t>
  </si>
  <si>
    <t>kreatinin clearence (Calvert)</t>
  </si>
  <si>
    <t>Prednison 5mg</t>
  </si>
  <si>
    <t xml:space="preserve"> 1-1-0 </t>
  </si>
  <si>
    <t>KO+diff., onkoblok, Ca, P, MDRD</t>
  </si>
  <si>
    <t>Fortecortin 4mg tbl p.o. 2-0-2</t>
  </si>
  <si>
    <t>celkem 6 dávek, začít večer před podáním Docetaxelu</t>
  </si>
  <si>
    <t>v inf. 250 ml FR, kapat 1 hod.</t>
  </si>
  <si>
    <t>Degan amp i.v.  před infuzí</t>
  </si>
  <si>
    <t>v mezidobí kontinuálně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</si>
</sst>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m\.yy"/>
  </numFmts>
  <fonts count="31" x14ac:knownFonts="1">
    <font>
      <sz val="11"/>
      <color theme="1"/>
      <name val="Calibri"/>
      <family val="2"/>
      <charset val="238"/>
      <scheme val="minor"/>
    </font>
    <font>
      <sz val="16"/>
      <color indexed="12"/>
      <name val="Arial CE"/>
      <family val="2"/>
      <charset val="238"/>
    </font>
    <font>
      <sz val="10"/>
      <name val="Arial CE"/>
      <family val="2"/>
      <charset val="238"/>
    </font>
    <font>
      <sz val="10"/>
      <color indexed="12"/>
      <name val="Arial CE"/>
      <family val="2"/>
      <charset val="238"/>
    </font>
    <font>
      <sz val="12"/>
      <name val="Arial CE"/>
      <family val="2"/>
      <charset val="238"/>
    </font>
    <font>
      <sz val="16"/>
      <name val="Arial CE"/>
      <family val="2"/>
      <charset val="238"/>
    </font>
    <font>
      <b/>
      <sz val="12"/>
      <name val="Arial CE"/>
      <charset val="238"/>
    </font>
    <font>
      <sz val="12"/>
      <color indexed="20"/>
      <name val="Arial CE"/>
      <family val="2"/>
      <charset val="238"/>
    </font>
    <font>
      <sz val="10"/>
      <color indexed="20"/>
      <name val="Arial CE"/>
      <family val="2"/>
      <charset val="238"/>
    </font>
    <font>
      <sz val="16"/>
      <color indexed="20"/>
      <name val="Arial CE"/>
      <family val="2"/>
      <charset val="238"/>
    </font>
    <font>
      <sz val="10"/>
      <color indexed="25"/>
      <name val="Arial CE"/>
      <family val="2"/>
      <charset val="238"/>
    </font>
    <font>
      <sz val="8"/>
      <name val="Arial CE"/>
      <family val="2"/>
      <charset val="238"/>
    </font>
    <font>
      <i/>
      <sz val="14"/>
      <color indexed="17"/>
      <name val="Arial CE"/>
      <family val="2"/>
      <charset val="238"/>
    </font>
    <font>
      <sz val="10"/>
      <color indexed="10"/>
      <name val="Arial CE"/>
      <family val="2"/>
      <charset val="238"/>
    </font>
    <font>
      <sz val="11"/>
      <name val="Arial CE"/>
      <family val="2"/>
      <charset val="238"/>
    </font>
    <font>
      <u/>
      <sz val="10"/>
      <name val="Arial CE"/>
      <family val="2"/>
      <charset val="238"/>
    </font>
    <font>
      <sz val="10"/>
      <color indexed="17"/>
      <name val="Arial CE"/>
      <family val="2"/>
      <charset val="238"/>
    </font>
    <font>
      <sz val="12"/>
      <color rgb="FF1E1E1E"/>
      <name val="Segoe UI"/>
      <family val="2"/>
    </font>
    <font>
      <u/>
      <sz val="11"/>
      <color theme="10"/>
      <name val="Calibri"/>
      <family val="2"/>
      <charset val="238"/>
      <scheme val="minor"/>
    </font>
    <font>
      <sz val="15"/>
      <color indexed="20"/>
      <name val="Arial CE"/>
      <family val="2"/>
      <charset val="238"/>
    </font>
    <font>
      <sz val="15"/>
      <name val="Arial CE"/>
      <family val="2"/>
      <charset val="238"/>
    </font>
    <font>
      <u/>
      <sz val="10"/>
      <name val="Arial CE"/>
      <charset val="238"/>
    </font>
    <font>
      <vertAlign val="superscript"/>
      <sz val="10"/>
      <name val="Arial CE"/>
      <family val="2"/>
      <charset val="238"/>
    </font>
    <font>
      <sz val="16"/>
      <color indexed="17"/>
      <name val="Arial CE"/>
      <family val="2"/>
      <charset val="238"/>
    </font>
    <font>
      <i/>
      <sz val="16"/>
      <color indexed="17"/>
      <name val="Arial CE"/>
      <family val="2"/>
      <charset val="238"/>
    </font>
    <font>
      <sz val="14"/>
      <color indexed="10"/>
      <name val="Arial CE"/>
      <family val="2"/>
      <charset val="238"/>
    </font>
    <font>
      <i/>
      <sz val="10"/>
      <name val="Arial CE"/>
      <family val="2"/>
      <charset val="238"/>
    </font>
    <font>
      <sz val="19"/>
      <color indexed="20"/>
      <name val="Arial Narrow"/>
      <family val="2"/>
      <charset val="238"/>
    </font>
    <font>
      <sz val="18"/>
      <color indexed="20"/>
      <name val="Arial CE"/>
      <family val="2"/>
      <charset val="238"/>
    </font>
    <font>
      <sz val="14"/>
      <color indexed="17"/>
      <name val="Arial CE"/>
      <family val="2"/>
      <charset val="238"/>
    </font>
    <font>
      <sz val="14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2" fillId="0" borderId="0" xfId="0" applyFont="1"/>
    <xf numFmtId="1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 applyAlignment="1">
      <alignment horizontal="left"/>
    </xf>
    <xf numFmtId="165" fontId="4" fillId="0" borderId="6" xfId="0" applyNumberFormat="1" applyFont="1" applyBorder="1"/>
    <xf numFmtId="165" fontId="14" fillId="0" borderId="0" xfId="0" applyNumberFormat="1" applyFont="1" applyBorder="1"/>
    <xf numFmtId="0" fontId="15" fillId="0" borderId="0" xfId="0" applyFont="1"/>
    <xf numFmtId="0" fontId="2" fillId="0" borderId="7" xfId="0" applyFont="1" applyBorder="1"/>
    <xf numFmtId="49" fontId="2" fillId="0" borderId="7" xfId="0" applyNumberFormat="1" applyFont="1" applyBorder="1"/>
    <xf numFmtId="49" fontId="14" fillId="0" borderId="0" xfId="0" applyNumberFormat="1" applyFont="1" applyBorder="1" applyAlignment="1">
      <alignment horizontal="right"/>
    </xf>
    <xf numFmtId="49" fontId="16" fillId="0" borderId="0" xfId="0" applyNumberFormat="1" applyFont="1" applyBorder="1"/>
    <xf numFmtId="49" fontId="2" fillId="0" borderId="0" xfId="0" applyNumberFormat="1" applyFont="1" applyBorder="1"/>
    <xf numFmtId="49" fontId="12" fillId="0" borderId="0" xfId="0" applyNumberFormat="1" applyFont="1" applyBorder="1"/>
    <xf numFmtId="0" fontId="15" fillId="0" borderId="0" xfId="0" applyFont="1" applyBorder="1"/>
    <xf numFmtId="49" fontId="2" fillId="0" borderId="0" xfId="0" applyNumberFormat="1" applyFont="1"/>
    <xf numFmtId="0" fontId="15" fillId="0" borderId="7" xfId="0" applyFont="1" applyBorder="1"/>
    <xf numFmtId="0" fontId="2" fillId="2" borderId="7" xfId="0" applyFont="1" applyFill="1" applyBorder="1"/>
    <xf numFmtId="49" fontId="12" fillId="0" borderId="8" xfId="0" applyNumberFormat="1" applyFont="1" applyBorder="1"/>
    <xf numFmtId="0" fontId="17" fillId="0" borderId="0" xfId="0" applyFont="1"/>
    <xf numFmtId="0" fontId="18" fillId="0" borderId="0" xfId="1" applyAlignment="1">
      <alignment horizontal="left" vertical="center" indent="1"/>
    </xf>
    <xf numFmtId="2" fontId="2" fillId="0" borderId="0" xfId="0" applyNumberFormat="1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5" fontId="14" fillId="0" borderId="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4" fillId="0" borderId="0" xfId="0" applyNumberFormat="1" applyFont="1" applyBorder="1" applyAlignment="1">
      <alignment horizontal="right" vertical="center"/>
    </xf>
    <xf numFmtId="49" fontId="16" fillId="0" borderId="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9" fillId="0" borderId="2" xfId="0" applyFont="1" applyBorder="1"/>
    <xf numFmtId="0" fontId="19" fillId="0" borderId="3" xfId="0" applyFont="1" applyBorder="1"/>
    <xf numFmtId="0" fontId="20" fillId="0" borderId="3" xfId="0" applyFont="1" applyBorder="1"/>
    <xf numFmtId="49" fontId="12" fillId="0" borderId="9" xfId="0" applyNumberFormat="1" applyFont="1" applyBorder="1"/>
    <xf numFmtId="0" fontId="15" fillId="0" borderId="9" xfId="0" applyFont="1" applyBorder="1"/>
    <xf numFmtId="49" fontId="2" fillId="0" borderId="9" xfId="0" applyNumberFormat="1" applyFont="1" applyBorder="1"/>
    <xf numFmtId="0" fontId="2" fillId="0" borderId="9" xfId="0" applyFont="1" applyBorder="1"/>
    <xf numFmtId="0" fontId="0" fillId="0" borderId="0" xfId="0" applyFill="1" applyBorder="1" applyAlignment="1">
      <alignment vertical="center"/>
    </xf>
    <xf numFmtId="49" fontId="12" fillId="0" borderId="0" xfId="0" applyNumberFormat="1" applyFont="1" applyFill="1" applyBorder="1"/>
    <xf numFmtId="0" fontId="15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49" fontId="12" fillId="0" borderId="10" xfId="0" applyNumberFormat="1" applyFont="1" applyBorder="1" applyAlignment="1">
      <alignment vertical="center"/>
    </xf>
    <xf numFmtId="0" fontId="9" fillId="0" borderId="0" xfId="0" applyFont="1" applyBorder="1"/>
    <xf numFmtId="0" fontId="9" fillId="0" borderId="12" xfId="0" applyFont="1" applyBorder="1"/>
    <xf numFmtId="0" fontId="21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14" fillId="0" borderId="10" xfId="0" applyNumberFormat="1" applyFont="1" applyBorder="1" applyAlignment="1">
      <alignment horizontal="right"/>
    </xf>
    <xf numFmtId="49" fontId="16" fillId="0" borderId="10" xfId="0" applyNumberFormat="1" applyFont="1" applyBorder="1"/>
    <xf numFmtId="0" fontId="2" fillId="0" borderId="10" xfId="0" applyFont="1" applyBorder="1"/>
    <xf numFmtId="0" fontId="0" fillId="0" borderId="0" xfId="0" applyBorder="1"/>
    <xf numFmtId="0" fontId="2" fillId="0" borderId="13" xfId="0" applyFont="1" applyBorder="1" applyAlignment="1">
      <alignment horizontal="right" vertical="center"/>
    </xf>
    <xf numFmtId="0" fontId="21" fillId="0" borderId="14" xfId="0" applyFont="1" applyBorder="1"/>
    <xf numFmtId="0" fontId="15" fillId="0" borderId="16" xfId="0" applyFont="1" applyBorder="1"/>
    <xf numFmtId="0" fontId="2" fillId="0" borderId="17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49" fontId="12" fillId="0" borderId="13" xfId="0" applyNumberFormat="1" applyFont="1" applyBorder="1"/>
    <xf numFmtId="0" fontId="15" fillId="0" borderId="14" xfId="0" applyFont="1" applyBorder="1"/>
    <xf numFmtId="49" fontId="2" fillId="0" borderId="15" xfId="0" applyNumberFormat="1" applyFont="1" applyBorder="1"/>
    <xf numFmtId="2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165" fontId="14" fillId="0" borderId="7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5" fontId="11" fillId="0" borderId="1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5" fillId="0" borderId="10" xfId="0" applyFont="1" applyBorder="1"/>
    <xf numFmtId="49" fontId="2" fillId="0" borderId="10" xfId="0" applyNumberFormat="1" applyFont="1" applyBorder="1"/>
    <xf numFmtId="0" fontId="2" fillId="2" borderId="10" xfId="0" applyFont="1" applyFill="1" applyBorder="1"/>
    <xf numFmtId="0" fontId="0" fillId="0" borderId="20" xfId="0" applyBorder="1"/>
    <xf numFmtId="0" fontId="28" fillId="0" borderId="2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49" fontId="2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vertical="center"/>
    </xf>
    <xf numFmtId="49" fontId="29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16" fillId="0" borderId="7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zoomScale="115" zoomScaleNormal="115" workbookViewId="0">
      <selection activeCell="A7" sqref="A7"/>
    </sheetView>
  </sheetViews>
  <sheetFormatPr defaultRowHeight="15" x14ac:dyDescent="0.25"/>
  <cols>
    <col min="1" max="1" width="21.140625" customWidth="1"/>
    <col min="3" max="3" width="10" customWidth="1"/>
  </cols>
  <sheetData>
    <row r="1" spans="1:11" ht="20.25" x14ac:dyDescent="0.25">
      <c r="A1" s="48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11" ht="20.25" x14ac:dyDescent="0.25">
      <c r="A2" s="48" t="s">
        <v>4</v>
      </c>
      <c r="B2" s="1"/>
      <c r="C2" s="2"/>
      <c r="D2" s="3"/>
      <c r="E2" s="4">
        <f>IF((SQRT(C2*D2/3600))&gt;2,2,(SQRT(C2*D2/3600)))</f>
        <v>0</v>
      </c>
      <c r="F2" s="44"/>
      <c r="G2" s="1"/>
      <c r="H2" s="1"/>
      <c r="I2" s="43"/>
    </row>
    <row r="3" spans="1:11" ht="20.25" x14ac:dyDescent="0.3">
      <c r="A3" s="48" t="s">
        <v>5</v>
      </c>
      <c r="B3" s="1"/>
      <c r="C3" s="1"/>
      <c r="D3" s="1"/>
      <c r="E3" s="5"/>
      <c r="F3" s="6" t="s">
        <v>6</v>
      </c>
      <c r="G3" s="7">
        <v>100</v>
      </c>
      <c r="H3" s="8" t="s">
        <v>7</v>
      </c>
    </row>
    <row r="4" spans="1:11" ht="17.25" x14ac:dyDescent="0.3">
      <c r="A4" s="52" t="s">
        <v>8</v>
      </c>
      <c r="B4" s="1"/>
      <c r="C4" s="1"/>
      <c r="D4" s="1"/>
      <c r="E4" s="1"/>
      <c r="F4" s="6" t="s">
        <v>9</v>
      </c>
      <c r="G4" s="1">
        <v>0</v>
      </c>
      <c r="H4" s="1"/>
      <c r="K4" s="42"/>
    </row>
    <row r="5" spans="1:11" x14ac:dyDescent="0.25">
      <c r="A5" s="53" t="s">
        <v>35</v>
      </c>
      <c r="B5" s="1"/>
      <c r="C5" s="1"/>
      <c r="D5" s="1"/>
      <c r="E5" s="1"/>
      <c r="H5" s="1"/>
    </row>
    <row r="6" spans="1:11" ht="15.75" x14ac:dyDescent="0.25">
      <c r="B6" s="1"/>
      <c r="C6" s="1"/>
      <c r="D6" s="1"/>
      <c r="E6" s="1"/>
      <c r="F6" s="1"/>
      <c r="G6" s="9" t="s">
        <v>10</v>
      </c>
      <c r="H6" s="1"/>
    </row>
    <row r="7" spans="1:11" x14ac:dyDescent="0.25">
      <c r="A7" s="45" t="s">
        <v>34</v>
      </c>
      <c r="B7" s="1"/>
      <c r="C7" s="1"/>
      <c r="D7" s="1"/>
      <c r="E7" s="1"/>
      <c r="F7" s="1"/>
      <c r="G7" s="1"/>
      <c r="H7" s="1"/>
    </row>
    <row r="8" spans="1:11" ht="16.5" thickBot="1" x14ac:dyDescent="0.3">
      <c r="A8" s="10"/>
      <c r="B8" s="1"/>
      <c r="C8" s="1"/>
      <c r="D8" s="1"/>
      <c r="E8" s="1"/>
      <c r="F8" s="1"/>
      <c r="G8" s="1"/>
      <c r="H8" s="1"/>
    </row>
    <row r="9" spans="1:11" ht="21" thickBot="1" x14ac:dyDescent="0.35">
      <c r="B9" s="11"/>
      <c r="C9" s="12" t="s">
        <v>11</v>
      </c>
      <c r="D9" s="13"/>
      <c r="E9" s="8"/>
      <c r="F9" s="8" t="s">
        <v>12</v>
      </c>
      <c r="G9" s="1"/>
      <c r="H9" s="1"/>
    </row>
    <row r="10" spans="1:11" x14ac:dyDescent="0.25">
      <c r="A10" s="14"/>
      <c r="B10" s="1"/>
      <c r="C10" s="1"/>
      <c r="E10" s="49" t="s">
        <v>13</v>
      </c>
      <c r="F10" s="50">
        <v>14</v>
      </c>
      <c r="G10" s="1" t="s">
        <v>14</v>
      </c>
      <c r="H10" s="1"/>
    </row>
    <row r="11" spans="1:11" x14ac:dyDescent="0.25">
      <c r="A11" s="15"/>
      <c r="B11" s="1"/>
      <c r="C11" s="1"/>
      <c r="D11" s="16"/>
      <c r="E11" s="16"/>
      <c r="F11" s="17"/>
      <c r="G11" s="17"/>
      <c r="H11" s="17"/>
    </row>
    <row r="12" spans="1:11" ht="15.75" thickBot="1" x14ac:dyDescent="0.3">
      <c r="A12" s="1"/>
      <c r="B12" s="1" t="s">
        <v>15</v>
      </c>
      <c r="C12" s="1" t="s">
        <v>16</v>
      </c>
      <c r="D12" s="18">
        <f ca="1">TODAY()+1</f>
        <v>44736</v>
      </c>
      <c r="E12" s="19"/>
      <c r="F12" s="20"/>
      <c r="G12" s="20"/>
      <c r="H12" s="20"/>
    </row>
    <row r="13" spans="1:11" ht="21" thickTop="1" x14ac:dyDescent="0.3">
      <c r="A13" s="21" t="s">
        <v>17</v>
      </c>
      <c r="B13" s="1">
        <v>85</v>
      </c>
      <c r="C13" s="22">
        <f>B13*(E2)*G3/100</f>
        <v>0</v>
      </c>
      <c r="D13" s="23" t="s">
        <v>18</v>
      </c>
      <c r="E13" s="24"/>
      <c r="F13" s="25"/>
      <c r="G13" s="25"/>
      <c r="H13" s="25"/>
    </row>
    <row r="14" spans="1:11" ht="20.25" x14ac:dyDescent="0.3">
      <c r="A14" s="21" t="s">
        <v>19</v>
      </c>
      <c r="B14" s="1">
        <v>400</v>
      </c>
      <c r="C14" s="22">
        <f>B14*E2*G3/100</f>
        <v>0</v>
      </c>
      <c r="D14" s="23" t="s">
        <v>18</v>
      </c>
      <c r="E14" s="26"/>
      <c r="F14" s="25"/>
      <c r="G14" s="25"/>
      <c r="H14" s="25"/>
    </row>
    <row r="15" spans="1:11" ht="20.25" x14ac:dyDescent="0.3">
      <c r="A15" s="21" t="s">
        <v>20</v>
      </c>
      <c r="B15" s="1">
        <v>400</v>
      </c>
      <c r="C15" s="22">
        <f>B15*E2*G3/100</f>
        <v>0</v>
      </c>
      <c r="D15" s="23" t="s">
        <v>18</v>
      </c>
      <c r="E15" s="25" t="s">
        <v>21</v>
      </c>
      <c r="F15" s="26"/>
      <c r="G15" s="25"/>
      <c r="H15" s="25"/>
    </row>
    <row r="16" spans="1:11" ht="20.25" x14ac:dyDescent="0.3">
      <c r="A16" s="21" t="s">
        <v>20</v>
      </c>
      <c r="B16" s="1">
        <v>2400</v>
      </c>
      <c r="C16" s="22">
        <f>B16*E2*G3/100</f>
        <v>0</v>
      </c>
      <c r="D16" s="23" t="s">
        <v>18</v>
      </c>
      <c r="E16" s="27" t="s">
        <v>22</v>
      </c>
      <c r="F16" s="26"/>
      <c r="G16" s="25"/>
      <c r="H16" s="25"/>
    </row>
    <row r="17" spans="1:8" ht="20.25" x14ac:dyDescent="0.3">
      <c r="A17" s="21"/>
      <c r="B17" s="1"/>
      <c r="C17" s="22"/>
      <c r="D17" s="25"/>
      <c r="E17" s="27"/>
      <c r="F17" s="26"/>
      <c r="G17" s="25"/>
      <c r="H17" s="25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16.5" thickBot="1" x14ac:dyDescent="0.3">
      <c r="A19" s="5"/>
      <c r="B19" s="6" t="s">
        <v>23</v>
      </c>
      <c r="C19" s="28">
        <f ca="1">D12+F10</f>
        <v>44750</v>
      </c>
      <c r="D19" s="5"/>
      <c r="E19" s="5"/>
      <c r="F19" s="5"/>
      <c r="G19" s="5"/>
      <c r="H19" s="5"/>
    </row>
    <row r="20" spans="1:8" x14ac:dyDescent="0.25">
      <c r="A20" s="29"/>
      <c r="B20" s="30" t="s">
        <v>24</v>
      </c>
      <c r="C20" s="1" t="s">
        <v>25</v>
      </c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33" t="s">
        <v>26</v>
      </c>
      <c r="B22" s="34" t="s">
        <v>27</v>
      </c>
      <c r="C22" s="1"/>
      <c r="D22" s="1"/>
      <c r="E22" s="1"/>
      <c r="F22" s="1"/>
      <c r="G22" s="1"/>
      <c r="H22" s="1"/>
    </row>
    <row r="23" spans="1:8" x14ac:dyDescent="0.25">
      <c r="A23" s="51"/>
      <c r="B23" s="51"/>
      <c r="C23" s="31"/>
      <c r="D23" s="31"/>
      <c r="E23" s="32"/>
      <c r="F23" s="31"/>
      <c r="G23" s="31"/>
      <c r="H23" s="31"/>
    </row>
    <row r="24" spans="1:8" ht="18.75" x14ac:dyDescent="0.3">
      <c r="A24" s="36" t="s">
        <v>17</v>
      </c>
      <c r="B24" s="37" t="s">
        <v>28</v>
      </c>
      <c r="C24" s="35" t="s">
        <v>29</v>
      </c>
      <c r="D24" s="1"/>
      <c r="E24" s="38"/>
      <c r="F24" s="1"/>
      <c r="G24" s="1"/>
      <c r="H24" s="1"/>
    </row>
    <row r="25" spans="1:8" ht="18.75" x14ac:dyDescent="0.3">
      <c r="A25" s="41" t="s">
        <v>19</v>
      </c>
      <c r="B25" s="39" t="s">
        <v>28</v>
      </c>
      <c r="C25" s="32" t="s">
        <v>30</v>
      </c>
      <c r="D25" s="32"/>
      <c r="E25" s="31"/>
      <c r="F25" s="31"/>
      <c r="G25" s="31"/>
      <c r="H25" s="31"/>
    </row>
    <row r="26" spans="1:8" ht="18.75" x14ac:dyDescent="0.3">
      <c r="A26" s="36" t="s">
        <v>20</v>
      </c>
      <c r="B26" s="37" t="s">
        <v>28</v>
      </c>
      <c r="C26" s="35" t="s">
        <v>31</v>
      </c>
      <c r="D26" s="35"/>
      <c r="E26" s="26"/>
      <c r="F26" s="26"/>
      <c r="G26" s="26"/>
      <c r="H26" s="26"/>
    </row>
    <row r="27" spans="1:8" ht="18.75" x14ac:dyDescent="0.3">
      <c r="A27" s="41" t="s">
        <v>20</v>
      </c>
      <c r="B27" s="39" t="s">
        <v>28</v>
      </c>
      <c r="C27" s="32" t="s">
        <v>32</v>
      </c>
      <c r="D27" s="32"/>
      <c r="E27" s="31"/>
      <c r="F27" s="31"/>
      <c r="G27" s="31"/>
      <c r="H27" s="40" t="s">
        <v>33</v>
      </c>
    </row>
    <row r="30" spans="1:8" x14ac:dyDescent="0.25">
      <c r="A30" s="113" t="s">
        <v>46</v>
      </c>
      <c r="B30" s="114"/>
    </row>
    <row r="31" spans="1:8" x14ac:dyDescent="0.25">
      <c r="A31" s="110"/>
      <c r="B31" s="111"/>
    </row>
    <row r="32" spans="1:8" ht="18.75" x14ac:dyDescent="0.3">
      <c r="A32" s="115"/>
      <c r="B32" s="116"/>
    </row>
    <row r="33" spans="1:2" x14ac:dyDescent="0.25">
      <c r="A33" s="117"/>
      <c r="B33" s="112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&amp;C&amp;"Arial,Regular"&amp;9Oblastní nemocnice Kladno, Vančurova 1548, Kladno 27201, IČO: 27256537
  Radiační a klinická onkologie, MUDr. Jan Nedvěd,  tel. 312 606 363 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3"/>
  <sheetViews>
    <sheetView topLeftCell="A7" zoomScale="115" zoomScaleNormal="115" workbookViewId="0">
      <selection activeCell="A7" sqref="A7"/>
    </sheetView>
  </sheetViews>
  <sheetFormatPr defaultRowHeight="15" x14ac:dyDescent="0.25"/>
  <cols>
    <col min="1" max="1" width="21.85546875" style="55" customWidth="1"/>
    <col min="2" max="2" width="7.7109375" style="55" customWidth="1"/>
    <col min="3" max="3" width="10.7109375" style="55" customWidth="1"/>
    <col min="4" max="16384" width="9.140625" style="55"/>
  </cols>
  <sheetData>
    <row r="1" spans="1:8" ht="20.25" x14ac:dyDescent="0.2">
      <c r="A1" s="48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8" ht="20.25" x14ac:dyDescent="0.2">
      <c r="A2" s="48" t="s">
        <v>4</v>
      </c>
      <c r="B2" s="1"/>
      <c r="C2" s="2"/>
      <c r="D2" s="3"/>
      <c r="E2" s="4">
        <f>IF((SQRT(C2*D2/3600))&gt;2,2,(SQRT(C2*D2/3600)))</f>
        <v>0</v>
      </c>
      <c r="F2" s="44"/>
      <c r="G2" s="1"/>
      <c r="H2" s="1"/>
    </row>
    <row r="3" spans="1:8" ht="20.25" x14ac:dyDescent="0.3">
      <c r="A3" s="48" t="s">
        <v>5</v>
      </c>
      <c r="B3" s="1"/>
      <c r="C3" s="1"/>
      <c r="D3" s="1"/>
      <c r="E3" s="5"/>
      <c r="F3" s="6" t="s">
        <v>6</v>
      </c>
      <c r="G3" s="7">
        <v>100</v>
      </c>
      <c r="H3" s="8" t="s">
        <v>7</v>
      </c>
    </row>
    <row r="4" spans="1:8" x14ac:dyDescent="0.2">
      <c r="A4" s="52" t="s">
        <v>8</v>
      </c>
      <c r="B4" s="1"/>
      <c r="C4" s="1"/>
      <c r="D4" s="1"/>
      <c r="E4" s="1"/>
      <c r="F4" s="6" t="s">
        <v>9</v>
      </c>
      <c r="G4" s="1">
        <v>0</v>
      </c>
      <c r="H4" s="1"/>
    </row>
    <row r="5" spans="1:8" x14ac:dyDescent="0.25">
      <c r="A5" s="53" t="s">
        <v>35</v>
      </c>
      <c r="B5" s="1"/>
      <c r="C5" s="1"/>
      <c r="D5" s="1"/>
      <c r="E5" s="1"/>
      <c r="F5"/>
      <c r="G5"/>
      <c r="H5" s="1"/>
    </row>
    <row r="6" spans="1:8" ht="15.75" x14ac:dyDescent="0.25">
      <c r="A6"/>
      <c r="B6" s="1"/>
      <c r="C6" s="1"/>
      <c r="D6" s="1"/>
      <c r="E6" s="1"/>
      <c r="F6" s="1"/>
      <c r="G6" s="9" t="s">
        <v>10</v>
      </c>
      <c r="H6" s="1"/>
    </row>
    <row r="7" spans="1:8" x14ac:dyDescent="0.2">
      <c r="A7" s="45" t="s">
        <v>34</v>
      </c>
      <c r="B7" s="1"/>
      <c r="C7" s="1"/>
      <c r="D7" s="1"/>
      <c r="E7" s="1"/>
      <c r="F7" s="1"/>
      <c r="G7" s="1"/>
      <c r="H7" s="1"/>
    </row>
    <row r="8" spans="1:8" ht="15.75" thickBot="1" x14ac:dyDescent="0.25">
      <c r="A8" s="10"/>
      <c r="B8" s="1"/>
      <c r="C8" s="1"/>
      <c r="D8" s="1"/>
      <c r="E8" s="1"/>
      <c r="F8" s="1"/>
      <c r="G8" s="1"/>
      <c r="H8" s="1"/>
    </row>
    <row r="9" spans="1:8" ht="21" thickBot="1" x14ac:dyDescent="0.35">
      <c r="A9"/>
      <c r="B9" s="11"/>
      <c r="C9" s="89" t="s">
        <v>39</v>
      </c>
      <c r="D9" s="90"/>
      <c r="E9" s="91"/>
      <c r="G9" s="8" t="s">
        <v>12</v>
      </c>
      <c r="H9" s="1"/>
    </row>
    <row r="10" spans="1:8" x14ac:dyDescent="0.25">
      <c r="A10" s="14"/>
      <c r="B10" s="1"/>
      <c r="C10" s="1"/>
      <c r="D10"/>
      <c r="F10" s="49" t="s">
        <v>13</v>
      </c>
      <c r="G10" s="50">
        <v>14</v>
      </c>
      <c r="H10" s="1" t="s">
        <v>14</v>
      </c>
    </row>
    <row r="11" spans="1:8" x14ac:dyDescent="0.2">
      <c r="A11" s="15"/>
      <c r="B11" s="1"/>
      <c r="C11" s="1"/>
      <c r="D11" s="16"/>
      <c r="E11" s="16"/>
      <c r="F11" s="17"/>
      <c r="G11" s="17"/>
      <c r="H11" s="17"/>
    </row>
    <row r="12" spans="1:8" ht="15.75" thickBot="1" x14ac:dyDescent="0.25">
      <c r="A12" s="1"/>
      <c r="B12" s="1" t="s">
        <v>15</v>
      </c>
      <c r="C12" s="1" t="s">
        <v>16</v>
      </c>
      <c r="D12" s="18">
        <f ca="1">TODAY()+1</f>
        <v>44736</v>
      </c>
      <c r="E12" s="19"/>
      <c r="F12" s="20"/>
      <c r="G12" s="20"/>
      <c r="H12" s="20"/>
    </row>
    <row r="13" spans="1:8" ht="21" thickTop="1" x14ac:dyDescent="0.25">
      <c r="A13" s="68" t="s">
        <v>19</v>
      </c>
      <c r="B13" s="46">
        <v>200</v>
      </c>
      <c r="C13" s="69">
        <f>B13*E2*G3/100</f>
        <v>0</v>
      </c>
      <c r="D13" s="70" t="s">
        <v>18</v>
      </c>
      <c r="E13" s="73"/>
      <c r="F13" s="72"/>
      <c r="G13" s="72"/>
      <c r="H13" s="72"/>
    </row>
    <row r="14" spans="1:8" ht="20.25" x14ac:dyDescent="0.25">
      <c r="A14" s="68" t="s">
        <v>20</v>
      </c>
      <c r="B14" s="46">
        <v>400</v>
      </c>
      <c r="C14" s="69">
        <f>B14*E2*G3/100</f>
        <v>0</v>
      </c>
      <c r="D14" s="70" t="s">
        <v>18</v>
      </c>
      <c r="E14" s="72" t="s">
        <v>21</v>
      </c>
      <c r="F14" s="73"/>
      <c r="G14" s="72"/>
      <c r="H14" s="72"/>
    </row>
    <row r="15" spans="1:8" ht="20.25" x14ac:dyDescent="0.25">
      <c r="A15" s="68" t="s">
        <v>20</v>
      </c>
      <c r="B15" s="46">
        <v>2400</v>
      </c>
      <c r="C15" s="69">
        <f>B15*E2*G3/100</f>
        <v>0</v>
      </c>
      <c r="D15" s="70" t="s">
        <v>18</v>
      </c>
      <c r="E15" s="74" t="s">
        <v>22</v>
      </c>
      <c r="F15" s="73"/>
      <c r="G15" s="72"/>
      <c r="H15" s="72"/>
    </row>
    <row r="16" spans="1:8" ht="20.25" x14ac:dyDescent="0.25">
      <c r="A16" s="68"/>
      <c r="B16" s="46"/>
      <c r="C16" s="69"/>
      <c r="D16" s="72"/>
      <c r="E16" s="74"/>
      <c r="F16" s="73"/>
      <c r="G16" s="72"/>
      <c r="H16" s="72"/>
    </row>
    <row r="17" spans="1:8" ht="15.75" thickBot="1" x14ac:dyDescent="0.3">
      <c r="A17" s="46"/>
      <c r="B17" s="46"/>
      <c r="C17" s="46"/>
      <c r="D17" s="46"/>
      <c r="E17" s="46"/>
      <c r="F17" s="46"/>
      <c r="G17" s="46"/>
      <c r="H17" s="46"/>
    </row>
    <row r="18" spans="1:8" ht="15.75" thickBot="1" x14ac:dyDescent="0.3">
      <c r="A18" s="47"/>
      <c r="B18" s="59" t="s">
        <v>23</v>
      </c>
      <c r="C18" s="76">
        <f ca="1">D12+G10</f>
        <v>44750</v>
      </c>
      <c r="D18" s="47"/>
      <c r="E18" s="47"/>
      <c r="F18" s="47"/>
      <c r="G18" s="47"/>
      <c r="H18" s="47"/>
    </row>
    <row r="19" spans="1:8" x14ac:dyDescent="0.25">
      <c r="A19" s="77"/>
      <c r="B19" s="78" t="s">
        <v>24</v>
      </c>
      <c r="C19" s="46" t="s">
        <v>36</v>
      </c>
      <c r="D19" s="46"/>
      <c r="E19" s="46"/>
      <c r="F19" s="46"/>
      <c r="G19" s="46"/>
      <c r="H19" s="46"/>
    </row>
    <row r="20" spans="1:8" x14ac:dyDescent="0.25">
      <c r="A20" s="46"/>
      <c r="B20" s="46"/>
      <c r="C20" s="46"/>
      <c r="D20" s="46"/>
      <c r="E20" s="46"/>
      <c r="F20" s="46"/>
      <c r="G20" s="46"/>
      <c r="H20" s="46"/>
    </row>
    <row r="21" spans="1:8" x14ac:dyDescent="0.25">
      <c r="A21" s="79" t="s">
        <v>37</v>
      </c>
      <c r="B21" s="80" t="s">
        <v>38</v>
      </c>
      <c r="C21" s="46"/>
      <c r="D21" s="46"/>
      <c r="E21" s="46"/>
      <c r="F21" s="46"/>
      <c r="G21" s="46"/>
      <c r="H21" s="46"/>
    </row>
    <row r="22" spans="1:8" x14ac:dyDescent="0.25">
      <c r="A22" s="81"/>
      <c r="B22" s="81"/>
      <c r="C22" s="82"/>
      <c r="D22" s="82"/>
      <c r="E22" s="83"/>
      <c r="F22" s="82"/>
      <c r="G22" s="82"/>
      <c r="H22" s="82"/>
    </row>
    <row r="23" spans="1:8" ht="18.75" x14ac:dyDescent="0.3">
      <c r="A23" s="92" t="s">
        <v>19</v>
      </c>
      <c r="B23" s="93" t="s">
        <v>28</v>
      </c>
      <c r="C23" s="94" t="s">
        <v>40</v>
      </c>
      <c r="D23" s="94"/>
      <c r="E23" s="95"/>
      <c r="F23" s="95"/>
      <c r="G23" s="95"/>
      <c r="H23" s="95"/>
    </row>
    <row r="24" spans="1:8" ht="18.75" x14ac:dyDescent="0.25">
      <c r="A24" s="85" t="s">
        <v>20</v>
      </c>
      <c r="B24" s="86" t="s">
        <v>28</v>
      </c>
      <c r="C24" s="84" t="s">
        <v>31</v>
      </c>
      <c r="D24" s="84"/>
      <c r="E24" s="73"/>
      <c r="F24" s="73"/>
      <c r="G24" s="73"/>
      <c r="H24" s="73"/>
    </row>
    <row r="25" spans="1:8" ht="18.75" x14ac:dyDescent="0.25">
      <c r="A25" s="101" t="s">
        <v>20</v>
      </c>
      <c r="B25" s="87" t="s">
        <v>28</v>
      </c>
      <c r="C25" s="83" t="s">
        <v>32</v>
      </c>
      <c r="D25" s="83"/>
      <c r="E25" s="82"/>
      <c r="F25" s="82"/>
      <c r="G25" s="82"/>
      <c r="H25" s="88" t="s">
        <v>33</v>
      </c>
    </row>
    <row r="28" spans="1:8" x14ac:dyDescent="0.25">
      <c r="A28" s="113" t="s">
        <v>46</v>
      </c>
      <c r="B28" s="114"/>
    </row>
    <row r="29" spans="1:8" x14ac:dyDescent="0.2">
      <c r="A29" s="110"/>
      <c r="B29" s="111"/>
    </row>
    <row r="30" spans="1:8" ht="18.75" x14ac:dyDescent="0.3">
      <c r="A30" s="115"/>
      <c r="B30" s="116"/>
      <c r="C30" s="96"/>
      <c r="D30" s="96"/>
      <c r="E30" s="96"/>
      <c r="F30" s="96"/>
      <c r="G30" s="96"/>
      <c r="H30" s="96"/>
    </row>
    <row r="31" spans="1:8" x14ac:dyDescent="0.2">
      <c r="A31" s="117"/>
      <c r="B31" s="112"/>
      <c r="C31" s="99"/>
      <c r="D31" s="99"/>
      <c r="E31" s="100"/>
      <c r="F31" s="100"/>
      <c r="G31" s="100"/>
      <c r="H31" s="100"/>
    </row>
    <row r="32" spans="1:8" ht="18.75" x14ac:dyDescent="0.3">
      <c r="A32" s="97"/>
      <c r="B32" s="98"/>
      <c r="C32" s="99"/>
      <c r="D32" s="99"/>
      <c r="E32" s="100"/>
      <c r="F32" s="100"/>
      <c r="G32" s="100"/>
      <c r="H32" s="100"/>
    </row>
    <row r="33" spans="1:8" x14ac:dyDescent="0.25">
      <c r="A33" s="96"/>
      <c r="B33" s="96"/>
      <c r="C33" s="96"/>
      <c r="D33" s="96"/>
      <c r="E33" s="96"/>
      <c r="F33" s="96"/>
      <c r="G33" s="96"/>
      <c r="H33" s="96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"/>
  <sheetViews>
    <sheetView zoomScale="115" zoomScaleNormal="115" workbookViewId="0"/>
  </sheetViews>
  <sheetFormatPr defaultRowHeight="15" x14ac:dyDescent="0.25"/>
  <cols>
    <col min="1" max="1" width="19.7109375" style="55" customWidth="1"/>
    <col min="2" max="2" width="9.140625" style="55"/>
    <col min="3" max="3" width="9.7109375" style="55" customWidth="1"/>
    <col min="4" max="16384" width="9.140625" style="55"/>
  </cols>
  <sheetData>
    <row r="1" spans="1:8" ht="20.25" x14ac:dyDescent="0.2">
      <c r="A1" s="48" t="s">
        <v>0</v>
      </c>
      <c r="B1" s="46"/>
      <c r="C1" s="1" t="s">
        <v>1</v>
      </c>
      <c r="D1" s="1" t="s">
        <v>2</v>
      </c>
      <c r="E1" s="1" t="s">
        <v>3</v>
      </c>
      <c r="F1" s="1"/>
      <c r="G1" s="1"/>
      <c r="H1" s="1"/>
    </row>
    <row r="2" spans="1:8" ht="20.25" x14ac:dyDescent="0.2">
      <c r="A2" s="48" t="s">
        <v>4</v>
      </c>
      <c r="B2" s="46"/>
      <c r="C2" s="2"/>
      <c r="D2" s="3"/>
      <c r="E2" s="4">
        <f>IF((SQRT(C2*D2/3600))&gt;2,2,(SQRT(C2*D2/3600)))</f>
        <v>0</v>
      </c>
      <c r="F2" s="44"/>
      <c r="G2" s="1"/>
      <c r="H2" s="1"/>
    </row>
    <row r="3" spans="1:8" ht="20.25" x14ac:dyDescent="0.3">
      <c r="A3" s="48" t="s">
        <v>5</v>
      </c>
      <c r="B3" s="46"/>
      <c r="C3" s="1"/>
      <c r="D3" s="1"/>
      <c r="E3" s="5"/>
      <c r="F3" s="6" t="s">
        <v>6</v>
      </c>
      <c r="G3" s="7">
        <v>100</v>
      </c>
      <c r="H3" s="8" t="s">
        <v>7</v>
      </c>
    </row>
    <row r="4" spans="1:8" x14ac:dyDescent="0.2">
      <c r="A4" s="52" t="s">
        <v>8</v>
      </c>
      <c r="B4" s="46"/>
      <c r="C4" s="1"/>
      <c r="D4" s="1"/>
      <c r="E4" s="1"/>
      <c r="F4" s="6" t="s">
        <v>9</v>
      </c>
      <c r="G4" s="1">
        <v>0</v>
      </c>
      <c r="H4" s="1"/>
    </row>
    <row r="5" spans="1:8" x14ac:dyDescent="0.25">
      <c r="A5" s="53" t="s">
        <v>35</v>
      </c>
      <c r="B5" s="46"/>
      <c r="C5" s="1"/>
      <c r="D5" s="1"/>
      <c r="E5" s="1"/>
      <c r="F5"/>
      <c r="G5"/>
      <c r="H5" s="1"/>
    </row>
    <row r="6" spans="1:8" ht="15.75" x14ac:dyDescent="0.25">
      <c r="A6"/>
      <c r="B6" s="46"/>
      <c r="C6" s="1"/>
      <c r="D6" s="1"/>
      <c r="E6" s="1"/>
      <c r="F6" s="1"/>
      <c r="G6" s="9" t="s">
        <v>10</v>
      </c>
      <c r="H6" s="1"/>
    </row>
    <row r="7" spans="1:8" x14ac:dyDescent="0.2">
      <c r="A7" s="45" t="s">
        <v>34</v>
      </c>
      <c r="B7" s="63"/>
      <c r="C7" s="1"/>
      <c r="D7" s="1"/>
      <c r="E7" s="1"/>
      <c r="F7" s="1"/>
      <c r="G7" s="1"/>
      <c r="H7" s="1"/>
    </row>
    <row r="8" spans="1:8" ht="15.75" thickBot="1" x14ac:dyDescent="0.25">
      <c r="A8" s="54"/>
      <c r="B8" s="46"/>
      <c r="C8" s="1"/>
      <c r="D8" s="1"/>
      <c r="E8" s="1"/>
      <c r="F8" s="1"/>
      <c r="G8" s="1"/>
      <c r="H8" s="1"/>
    </row>
    <row r="9" spans="1:8" ht="21" thickBot="1" x14ac:dyDescent="0.35">
      <c r="A9" s="49"/>
      <c r="B9" s="46"/>
      <c r="C9" s="103" t="s">
        <v>41</v>
      </c>
      <c r="D9" s="102"/>
      <c r="E9" s="8"/>
      <c r="F9" s="8" t="s">
        <v>12</v>
      </c>
      <c r="G9" s="1"/>
      <c r="H9" s="1"/>
    </row>
    <row r="10" spans="1:8" x14ac:dyDescent="0.25">
      <c r="A10" s="49"/>
      <c r="B10" s="46"/>
      <c r="C10" s="1"/>
      <c r="D10"/>
      <c r="E10" s="49" t="s">
        <v>13</v>
      </c>
      <c r="F10" s="50">
        <v>14</v>
      </c>
      <c r="G10" s="1" t="s">
        <v>14</v>
      </c>
      <c r="H10" s="1"/>
    </row>
    <row r="11" spans="1:8" ht="15.75" thickBot="1" x14ac:dyDescent="0.3">
      <c r="A11" s="46"/>
      <c r="B11" s="46" t="s">
        <v>15</v>
      </c>
      <c r="C11" s="46" t="s">
        <v>16</v>
      </c>
      <c r="D11" s="65">
        <f ca="1">TODAY()+1</f>
        <v>44736</v>
      </c>
      <c r="E11" s="66"/>
      <c r="F11" s="67"/>
      <c r="G11" s="67"/>
      <c r="H11" s="67"/>
    </row>
    <row r="12" spans="1:8" ht="21" thickTop="1" x14ac:dyDescent="0.25">
      <c r="A12" s="68" t="s">
        <v>42</v>
      </c>
      <c r="B12" s="46">
        <v>50</v>
      </c>
      <c r="C12" s="69">
        <f>B12*E2*G3/100</f>
        <v>0</v>
      </c>
      <c r="D12" s="70" t="s">
        <v>18</v>
      </c>
      <c r="E12" s="66"/>
      <c r="F12" s="67"/>
      <c r="G12" s="67"/>
      <c r="H12" s="67"/>
    </row>
    <row r="13" spans="1:8" ht="20.25" x14ac:dyDescent="0.25">
      <c r="A13" s="68" t="s">
        <v>17</v>
      </c>
      <c r="B13" s="46">
        <v>85</v>
      </c>
      <c r="C13" s="69">
        <f>E2*B13*G3/100</f>
        <v>0</v>
      </c>
      <c r="D13" s="70" t="s">
        <v>18</v>
      </c>
      <c r="E13" s="71"/>
      <c r="F13" s="72"/>
      <c r="G13" s="72"/>
      <c r="H13" s="72"/>
    </row>
    <row r="14" spans="1:8" ht="20.25" x14ac:dyDescent="0.25">
      <c r="A14" s="68" t="s">
        <v>19</v>
      </c>
      <c r="B14" s="46">
        <v>200</v>
      </c>
      <c r="C14" s="69">
        <f>E2*B14*G3/100</f>
        <v>0</v>
      </c>
      <c r="D14" s="70" t="s">
        <v>18</v>
      </c>
      <c r="E14" s="71"/>
      <c r="F14" s="72"/>
      <c r="G14" s="72"/>
      <c r="H14" s="72"/>
    </row>
    <row r="15" spans="1:8" ht="20.25" x14ac:dyDescent="0.25">
      <c r="A15" s="68" t="s">
        <v>20</v>
      </c>
      <c r="B15" s="46">
        <v>2600</v>
      </c>
      <c r="C15" s="69">
        <f>E2*B15*G3/100</f>
        <v>0</v>
      </c>
      <c r="D15" s="70" t="s">
        <v>18</v>
      </c>
      <c r="E15" s="74" t="s">
        <v>43</v>
      </c>
      <c r="F15" s="73"/>
      <c r="G15" s="72"/>
      <c r="H15" s="72"/>
    </row>
    <row r="16" spans="1:8" ht="20.25" x14ac:dyDescent="0.25">
      <c r="A16" s="68"/>
      <c r="B16" s="46"/>
      <c r="C16" s="69"/>
      <c r="D16" s="72"/>
      <c r="E16" s="74"/>
      <c r="F16" s="73"/>
      <c r="G16" s="72"/>
      <c r="H16" s="72"/>
    </row>
    <row r="17" spans="1:8" ht="15.75" thickBot="1" x14ac:dyDescent="0.3">
      <c r="A17" s="46"/>
      <c r="B17" s="46"/>
      <c r="C17" s="46"/>
      <c r="D17" s="46"/>
      <c r="E17" s="46"/>
      <c r="F17" s="46"/>
      <c r="G17" s="46"/>
      <c r="H17" s="46"/>
    </row>
    <row r="18" spans="1:8" ht="15.75" thickBot="1" x14ac:dyDescent="0.3">
      <c r="A18" s="47"/>
      <c r="B18" s="59" t="s">
        <v>23</v>
      </c>
      <c r="C18" s="76">
        <f ca="1">D11+F8</f>
        <v>44736</v>
      </c>
      <c r="D18" s="47"/>
      <c r="E18" s="47"/>
      <c r="F18" s="47"/>
      <c r="G18" s="47"/>
      <c r="H18" s="47"/>
    </row>
    <row r="19" spans="1:8" x14ac:dyDescent="0.25">
      <c r="A19" s="77"/>
      <c r="B19" s="78" t="s">
        <v>24</v>
      </c>
      <c r="C19" s="46" t="s">
        <v>25</v>
      </c>
      <c r="D19" s="46"/>
      <c r="E19" s="46"/>
      <c r="F19" s="46"/>
      <c r="G19" s="46"/>
      <c r="H19" s="46"/>
    </row>
    <row r="21" spans="1:8" x14ac:dyDescent="0.2">
      <c r="A21" s="33" t="s">
        <v>26</v>
      </c>
      <c r="B21" s="34" t="s">
        <v>27</v>
      </c>
      <c r="C21" s="1"/>
      <c r="D21" s="1"/>
      <c r="E21" s="1"/>
      <c r="F21" s="1"/>
      <c r="G21" s="1"/>
      <c r="H21" s="1"/>
    </row>
    <row r="22" spans="1:8" x14ac:dyDescent="0.2">
      <c r="A22" s="106"/>
      <c r="B22" s="107"/>
      <c r="C22" s="108"/>
      <c r="D22" s="108"/>
      <c r="E22" s="108"/>
      <c r="F22" s="108"/>
      <c r="G22" s="108"/>
      <c r="H22" s="108"/>
    </row>
    <row r="23" spans="1:8" ht="13.5" customHeight="1" x14ac:dyDescent="0.25">
      <c r="A23" s="101" t="s">
        <v>42</v>
      </c>
      <c r="B23" s="104" t="s">
        <v>28</v>
      </c>
      <c r="C23" s="105" t="s">
        <v>44</v>
      </c>
      <c r="D23" s="105"/>
      <c r="E23" s="105"/>
      <c r="F23" s="105"/>
      <c r="G23" s="105"/>
      <c r="H23" s="105"/>
    </row>
    <row r="24" spans="1:8" ht="18.75" x14ac:dyDescent="0.3">
      <c r="A24" s="36" t="s">
        <v>17</v>
      </c>
      <c r="B24" s="37" t="s">
        <v>28</v>
      </c>
      <c r="C24" s="35" t="s">
        <v>29</v>
      </c>
      <c r="D24" s="1"/>
      <c r="E24" s="38"/>
      <c r="F24" s="1"/>
      <c r="G24" s="1"/>
      <c r="H24" s="1"/>
    </row>
    <row r="25" spans="1:8" ht="18.75" x14ac:dyDescent="0.3">
      <c r="A25" s="41" t="s">
        <v>19</v>
      </c>
      <c r="B25" s="39" t="s">
        <v>28</v>
      </c>
      <c r="C25" s="32" t="s">
        <v>30</v>
      </c>
      <c r="D25" s="32"/>
      <c r="E25" s="31"/>
      <c r="F25" s="31"/>
      <c r="G25" s="31"/>
      <c r="H25" s="31"/>
    </row>
    <row r="26" spans="1:8" ht="18.75" x14ac:dyDescent="0.3">
      <c r="A26" s="41" t="s">
        <v>20</v>
      </c>
      <c r="B26" s="39" t="s">
        <v>28</v>
      </c>
      <c r="C26" s="32" t="s">
        <v>45</v>
      </c>
      <c r="D26" s="32"/>
      <c r="E26" s="31"/>
      <c r="F26" s="31"/>
      <c r="G26" s="31"/>
      <c r="H26" s="40" t="s">
        <v>33</v>
      </c>
    </row>
    <row r="29" spans="1:8" x14ac:dyDescent="0.25">
      <c r="A29" s="113" t="s">
        <v>46</v>
      </c>
      <c r="B29" s="114"/>
    </row>
    <row r="30" spans="1:8" x14ac:dyDescent="0.2">
      <c r="A30" s="110"/>
      <c r="B30" s="111"/>
      <c r="C30" s="26"/>
      <c r="D30" s="26"/>
      <c r="E30" s="26"/>
      <c r="F30" s="26"/>
      <c r="G30" s="26"/>
      <c r="H30" s="26"/>
    </row>
    <row r="31" spans="1:8" ht="18.75" x14ac:dyDescent="0.3">
      <c r="A31" s="115"/>
      <c r="B31" s="116"/>
      <c r="C31" s="35"/>
      <c r="D31" s="35"/>
      <c r="E31" s="26"/>
      <c r="F31" s="26"/>
      <c r="G31" s="26"/>
      <c r="H31" s="26"/>
    </row>
    <row r="32" spans="1:8" x14ac:dyDescent="0.2">
      <c r="A32" s="117"/>
      <c r="B32" s="112"/>
      <c r="C32" s="35"/>
      <c r="D32" s="35"/>
      <c r="E32" s="26"/>
      <c r="F32" s="26"/>
      <c r="G32" s="26"/>
      <c r="H32" s="26"/>
    </row>
    <row r="33" spans="1:8" x14ac:dyDescent="0.2">
      <c r="A33" s="35"/>
      <c r="B33" s="26"/>
      <c r="C33" s="26"/>
      <c r="D33" s="26"/>
      <c r="E33" s="26"/>
      <c r="F33" s="26"/>
      <c r="G33" s="26"/>
      <c r="H33" s="26"/>
    </row>
    <row r="34" spans="1:8" ht="18.75" x14ac:dyDescent="0.3">
      <c r="A34" s="36"/>
      <c r="B34" s="37"/>
      <c r="C34" s="35"/>
      <c r="D34" s="26"/>
      <c r="E34" s="35"/>
      <c r="F34" s="26"/>
      <c r="G34" s="26"/>
      <c r="H34" s="26"/>
    </row>
    <row r="35" spans="1:8" ht="18.75" x14ac:dyDescent="0.3">
      <c r="A35" s="36"/>
      <c r="B35" s="37"/>
      <c r="C35" s="35"/>
      <c r="D35" s="35"/>
      <c r="E35" s="26"/>
      <c r="F35" s="26"/>
      <c r="G35" s="109"/>
      <c r="H35" s="100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3"/>
  <sheetViews>
    <sheetView zoomScale="115" zoomScaleNormal="115" workbookViewId="0">
      <selection activeCell="A6" sqref="A6"/>
    </sheetView>
  </sheetViews>
  <sheetFormatPr defaultRowHeight="15" x14ac:dyDescent="0.25"/>
  <cols>
    <col min="1" max="1" width="19.5703125" customWidth="1"/>
    <col min="3" max="3" width="10.5703125" customWidth="1"/>
  </cols>
  <sheetData>
    <row r="1" spans="1:10" ht="20.25" x14ac:dyDescent="0.25">
      <c r="A1" s="48" t="s">
        <v>0</v>
      </c>
      <c r="B1" s="46"/>
      <c r="C1" s="46" t="s">
        <v>1</v>
      </c>
      <c r="D1" s="46" t="s">
        <v>2</v>
      </c>
      <c r="E1" s="46" t="s">
        <v>3</v>
      </c>
      <c r="F1" s="46"/>
      <c r="G1" s="46"/>
      <c r="H1" s="46"/>
      <c r="I1" s="55"/>
      <c r="J1" s="55"/>
    </row>
    <row r="2" spans="1:10" ht="20.25" x14ac:dyDescent="0.25">
      <c r="A2" s="48" t="s">
        <v>4</v>
      </c>
      <c r="B2" s="46"/>
      <c r="C2" s="56"/>
      <c r="D2" s="57"/>
      <c r="E2" s="58">
        <f>IF((SQRT(C2*D2/3600))&gt;2,2,(SQRT(C2*D2/3600)))</f>
        <v>0</v>
      </c>
      <c r="F2" s="118"/>
      <c r="G2" s="46"/>
      <c r="H2" s="46"/>
      <c r="I2" s="55"/>
      <c r="J2" s="55"/>
    </row>
    <row r="3" spans="1:10" ht="20.25" x14ac:dyDescent="0.25">
      <c r="A3" s="48" t="s">
        <v>5</v>
      </c>
      <c r="B3" s="46"/>
      <c r="C3" s="46"/>
      <c r="D3" s="46"/>
      <c r="E3" s="47"/>
      <c r="F3" s="59" t="s">
        <v>6</v>
      </c>
      <c r="G3" s="60">
        <v>100</v>
      </c>
      <c r="H3" s="61" t="s">
        <v>7</v>
      </c>
      <c r="I3" s="55"/>
      <c r="J3" s="55"/>
    </row>
    <row r="4" spans="1:10" x14ac:dyDescent="0.25">
      <c r="A4" s="52" t="s">
        <v>8</v>
      </c>
      <c r="B4" s="46"/>
      <c r="C4" s="46"/>
      <c r="D4" s="46"/>
      <c r="E4" s="46"/>
      <c r="F4" s="59" t="s">
        <v>9</v>
      </c>
      <c r="G4" s="46">
        <v>0</v>
      </c>
      <c r="H4" s="46"/>
      <c r="I4" s="55"/>
      <c r="J4" s="55"/>
    </row>
    <row r="5" spans="1:10" x14ac:dyDescent="0.25">
      <c r="A5" s="53" t="s">
        <v>35</v>
      </c>
      <c r="B5" s="46"/>
      <c r="C5" s="46"/>
      <c r="D5" s="46"/>
      <c r="E5" s="46"/>
      <c r="F5" s="55"/>
      <c r="G5" s="55"/>
      <c r="H5" s="46"/>
      <c r="I5" s="55"/>
      <c r="J5" s="55"/>
    </row>
    <row r="6" spans="1:10" ht="15.75" x14ac:dyDescent="0.25">
      <c r="A6" s="55"/>
      <c r="B6" s="46"/>
      <c r="C6" s="46"/>
      <c r="D6" s="46"/>
      <c r="E6" s="46"/>
      <c r="F6" s="46"/>
      <c r="G6" s="62" t="s">
        <v>10</v>
      </c>
      <c r="H6" s="46"/>
      <c r="I6" s="55"/>
      <c r="J6" s="55"/>
    </row>
    <row r="7" spans="1:10" x14ac:dyDescent="0.25">
      <c r="A7" s="45" t="s">
        <v>34</v>
      </c>
      <c r="B7" s="46"/>
      <c r="C7" s="46"/>
      <c r="D7" s="46"/>
      <c r="E7" s="46"/>
      <c r="F7" s="46"/>
      <c r="G7" s="46"/>
      <c r="H7" s="46"/>
      <c r="I7" s="55"/>
      <c r="J7" s="55"/>
    </row>
    <row r="8" spans="1:10" x14ac:dyDescent="0.25">
      <c r="A8" s="46"/>
      <c r="B8" s="46"/>
      <c r="C8" s="46"/>
      <c r="D8" s="46"/>
      <c r="E8" s="46"/>
      <c r="F8" s="46"/>
      <c r="G8" s="46"/>
      <c r="H8" s="73"/>
      <c r="I8" s="55"/>
      <c r="J8" s="55"/>
    </row>
    <row r="9" spans="1:10" x14ac:dyDescent="0.25">
      <c r="A9" s="46"/>
      <c r="B9" s="46"/>
      <c r="C9" s="46"/>
      <c r="D9" s="119" t="s">
        <v>47</v>
      </c>
      <c r="E9" s="119" t="s">
        <v>48</v>
      </c>
      <c r="F9" s="46"/>
      <c r="G9" s="46"/>
      <c r="H9" s="73"/>
      <c r="I9" s="55"/>
      <c r="J9" s="55"/>
    </row>
    <row r="10" spans="1:10" ht="15.75" thickBot="1" x14ac:dyDescent="0.3">
      <c r="A10" s="46"/>
      <c r="B10" s="46"/>
      <c r="C10" s="49" t="s">
        <v>57</v>
      </c>
      <c r="D10" s="119"/>
      <c r="E10" s="119">
        <f>D10*60</f>
        <v>0</v>
      </c>
      <c r="F10" s="46"/>
      <c r="G10" s="46"/>
      <c r="H10" s="73"/>
      <c r="I10" s="55"/>
      <c r="J10" s="55"/>
    </row>
    <row r="11" spans="1:10" ht="21" thickBot="1" x14ac:dyDescent="0.3">
      <c r="A11" s="46"/>
      <c r="B11" s="49"/>
      <c r="C11" s="120" t="s">
        <v>49</v>
      </c>
      <c r="D11" s="121"/>
      <c r="E11" s="46"/>
      <c r="F11" s="46"/>
      <c r="G11" s="46"/>
      <c r="H11" s="73"/>
      <c r="I11" s="55"/>
      <c r="J11" s="55"/>
    </row>
    <row r="12" spans="1:10" ht="21" thickBot="1" x14ac:dyDescent="0.3">
      <c r="A12" s="46"/>
      <c r="B12" s="46"/>
      <c r="C12" s="46"/>
      <c r="D12" s="46"/>
      <c r="E12" s="46"/>
      <c r="F12" s="61"/>
      <c r="G12" s="46"/>
      <c r="H12" s="73"/>
      <c r="I12" s="55"/>
      <c r="J12" s="55"/>
    </row>
    <row r="13" spans="1:10" ht="24.75" thickBot="1" x14ac:dyDescent="0.35">
      <c r="A13" s="122"/>
      <c r="B13" s="63"/>
      <c r="C13" s="123" t="s">
        <v>55</v>
      </c>
      <c r="D13" s="124"/>
      <c r="E13" s="8"/>
      <c r="F13" s="8" t="s">
        <v>12</v>
      </c>
      <c r="G13" s="1"/>
      <c r="H13" s="73"/>
      <c r="I13" s="55"/>
      <c r="J13" s="55"/>
    </row>
    <row r="14" spans="1:10" x14ac:dyDescent="0.25">
      <c r="A14" s="125"/>
      <c r="B14" s="46"/>
      <c r="C14" s="46"/>
      <c r="D14" s="53"/>
      <c r="E14" s="49" t="s">
        <v>13</v>
      </c>
      <c r="F14" s="50">
        <v>21</v>
      </c>
      <c r="G14" s="1" t="s">
        <v>14</v>
      </c>
      <c r="H14" s="73"/>
      <c r="I14" s="55"/>
      <c r="J14" s="55"/>
    </row>
    <row r="15" spans="1:10" ht="20.25" x14ac:dyDescent="0.25">
      <c r="A15" s="46"/>
      <c r="B15" s="46"/>
      <c r="C15" s="46"/>
      <c r="D15" s="50"/>
      <c r="E15" s="64"/>
      <c r="F15" s="64"/>
      <c r="G15" s="75"/>
      <c r="H15" s="73"/>
      <c r="I15" s="55"/>
      <c r="J15" s="55"/>
    </row>
    <row r="16" spans="1:10" x14ac:dyDescent="0.25">
      <c r="A16" s="46"/>
      <c r="B16" s="46"/>
      <c r="C16" s="46" t="s">
        <v>16</v>
      </c>
      <c r="D16" s="134">
        <f ca="1">TODAY()+1</f>
        <v>44736</v>
      </c>
      <c r="E16" s="66"/>
      <c r="F16" s="67"/>
      <c r="G16" s="73"/>
      <c r="H16" s="73"/>
      <c r="I16" s="55"/>
      <c r="J16" s="55"/>
    </row>
    <row r="17" spans="1:10" ht="20.25" x14ac:dyDescent="0.25">
      <c r="A17" s="68" t="s">
        <v>51</v>
      </c>
      <c r="B17" s="129" t="s">
        <v>52</v>
      </c>
      <c r="C17" s="69">
        <f>(D11*(E10+25)*G3/100)</f>
        <v>0</v>
      </c>
      <c r="D17" s="135" t="s">
        <v>18</v>
      </c>
      <c r="E17" s="67"/>
      <c r="F17" s="72"/>
      <c r="G17" s="73"/>
      <c r="H17" s="73"/>
      <c r="I17" s="55"/>
      <c r="J17" s="55"/>
    </row>
    <row r="18" spans="1:10" ht="20.25" x14ac:dyDescent="0.25">
      <c r="A18" s="128"/>
      <c r="B18" s="46"/>
      <c r="C18" s="127"/>
      <c r="D18" s="72"/>
      <c r="E18" s="72"/>
      <c r="F18" s="72"/>
      <c r="G18" s="73"/>
      <c r="H18" s="73"/>
      <c r="I18" s="55"/>
      <c r="J18" s="55"/>
    </row>
    <row r="19" spans="1:10" ht="15.75" thickBot="1" x14ac:dyDescent="0.3">
      <c r="A19" s="46"/>
      <c r="B19" s="46"/>
      <c r="C19" s="46"/>
      <c r="D19" s="46"/>
      <c r="E19" s="46"/>
      <c r="F19" s="46"/>
      <c r="G19" s="46"/>
      <c r="H19" s="73"/>
      <c r="I19" s="55"/>
      <c r="J19" s="55"/>
    </row>
    <row r="20" spans="1:10" ht="15.75" thickBot="1" x14ac:dyDescent="0.3">
      <c r="A20" s="130"/>
      <c r="B20" s="59" t="s">
        <v>23</v>
      </c>
      <c r="C20" s="76">
        <f ca="1">D16+F14</f>
        <v>44757</v>
      </c>
      <c r="D20" s="46"/>
      <c r="E20" s="46"/>
      <c r="F20" s="46"/>
      <c r="G20" s="46"/>
      <c r="H20" s="73"/>
      <c r="I20" s="55"/>
      <c r="J20" s="55"/>
    </row>
    <row r="21" spans="1:10" x14ac:dyDescent="0.25">
      <c r="A21" s="77"/>
      <c r="B21" s="78" t="s">
        <v>24</v>
      </c>
      <c r="C21" s="46" t="s">
        <v>54</v>
      </c>
      <c r="D21" s="46"/>
      <c r="E21" s="46"/>
      <c r="F21" s="46"/>
      <c r="G21" s="46"/>
      <c r="H21" s="73"/>
      <c r="I21" s="55"/>
      <c r="J21" s="55"/>
    </row>
    <row r="22" spans="1:10" x14ac:dyDescent="0.25">
      <c r="G22" s="46"/>
      <c r="H22" s="73"/>
      <c r="I22" s="55"/>
      <c r="J22" s="55"/>
    </row>
    <row r="23" spans="1:10" x14ac:dyDescent="0.25">
      <c r="A23" s="33" t="s">
        <v>26</v>
      </c>
      <c r="B23" s="34" t="s">
        <v>27</v>
      </c>
      <c r="C23" s="1"/>
      <c r="D23" s="1"/>
      <c r="E23" s="1"/>
      <c r="F23" s="1"/>
      <c r="G23" s="1"/>
      <c r="H23" s="1"/>
      <c r="I23" s="55"/>
      <c r="J23" s="55"/>
    </row>
    <row r="24" spans="1:10" x14ac:dyDescent="0.25">
      <c r="A24" s="51"/>
      <c r="B24" s="51"/>
      <c r="C24" s="31"/>
      <c r="D24" s="31"/>
      <c r="E24" s="32"/>
      <c r="F24" s="31"/>
      <c r="G24" s="31"/>
      <c r="H24" s="31"/>
      <c r="I24" s="55"/>
      <c r="J24" s="55"/>
    </row>
    <row r="25" spans="1:10" ht="18.75" x14ac:dyDescent="0.25">
      <c r="A25" s="136" t="s">
        <v>51</v>
      </c>
      <c r="B25" s="137" t="s">
        <v>28</v>
      </c>
      <c r="C25" s="138" t="s">
        <v>56</v>
      </c>
      <c r="D25" s="108"/>
      <c r="E25" s="108"/>
      <c r="F25" s="108"/>
      <c r="G25" s="140"/>
      <c r="H25" s="139" t="s">
        <v>33</v>
      </c>
      <c r="I25" s="55"/>
      <c r="J25" s="55"/>
    </row>
    <row r="26" spans="1:10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x14ac:dyDescent="0.25">
      <c r="A28" s="113" t="s">
        <v>46</v>
      </c>
      <c r="B28" s="114"/>
      <c r="C28" s="55"/>
      <c r="D28" s="55"/>
      <c r="E28" s="55"/>
      <c r="F28" s="55"/>
      <c r="G28" s="55"/>
      <c r="H28" s="55"/>
    </row>
    <row r="29" spans="1:10" x14ac:dyDescent="0.25">
      <c r="A29" s="110"/>
      <c r="B29" s="111"/>
      <c r="C29" s="26"/>
      <c r="D29" s="26"/>
      <c r="E29" s="26"/>
      <c r="F29" s="26"/>
      <c r="G29" s="26"/>
      <c r="H29" s="26"/>
    </row>
    <row r="30" spans="1:10" ht="18.75" x14ac:dyDescent="0.3">
      <c r="A30" s="115"/>
      <c r="B30" s="116"/>
      <c r="C30" s="35"/>
      <c r="D30" s="35"/>
      <c r="E30" s="26"/>
      <c r="F30" s="26"/>
      <c r="G30" s="26"/>
      <c r="H30" s="26"/>
    </row>
    <row r="31" spans="1:10" x14ac:dyDescent="0.25">
      <c r="A31" s="117"/>
      <c r="B31" s="112"/>
      <c r="C31" s="35"/>
      <c r="D31" s="35"/>
      <c r="E31" s="26"/>
      <c r="F31" s="26"/>
      <c r="G31" s="26"/>
      <c r="H31" s="26"/>
    </row>
    <row r="32" spans="1:10" x14ac:dyDescent="0.25">
      <c r="A32" s="35"/>
      <c r="B32" s="26"/>
      <c r="C32" s="26"/>
      <c r="D32" s="26"/>
      <c r="E32" s="26"/>
      <c r="F32" s="26"/>
      <c r="G32" s="26"/>
      <c r="H32" s="26"/>
    </row>
    <row r="33" spans="1:8" ht="18.75" x14ac:dyDescent="0.3">
      <c r="A33" s="36"/>
      <c r="B33" s="37"/>
      <c r="C33" s="35"/>
      <c r="D33" s="26"/>
      <c r="E33" s="35"/>
      <c r="F33" s="26"/>
      <c r="G33" s="26"/>
      <c r="H33" s="26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1"/>
  <sheetViews>
    <sheetView tabSelected="1" zoomScale="115" zoomScaleNormal="115" workbookViewId="0">
      <selection activeCell="L11" sqref="L11"/>
    </sheetView>
  </sheetViews>
  <sheetFormatPr defaultRowHeight="15" x14ac:dyDescent="0.25"/>
  <cols>
    <col min="1" max="1" width="19.85546875" style="55" customWidth="1"/>
    <col min="2" max="2" width="9.140625" style="55"/>
    <col min="3" max="3" width="9.5703125" style="55" customWidth="1"/>
    <col min="4" max="16384" width="9.140625" style="55"/>
  </cols>
  <sheetData>
    <row r="1" spans="1:8" ht="20.25" x14ac:dyDescent="0.25">
      <c r="A1" s="48" t="s">
        <v>0</v>
      </c>
      <c r="B1" s="46"/>
      <c r="C1" s="46" t="s">
        <v>1</v>
      </c>
      <c r="D1" s="46" t="s">
        <v>2</v>
      </c>
      <c r="E1" s="46" t="s">
        <v>3</v>
      </c>
      <c r="F1" s="46"/>
      <c r="G1" s="46"/>
      <c r="H1" s="46"/>
    </row>
    <row r="2" spans="1:8" ht="20.25" x14ac:dyDescent="0.25">
      <c r="A2" s="48" t="s">
        <v>4</v>
      </c>
      <c r="B2" s="46"/>
      <c r="C2" s="56"/>
      <c r="D2" s="57"/>
      <c r="E2" s="58">
        <f>IF((SQRT(C2*D2/3600))&gt;2,2,(SQRT(C2*D2/3600)))</f>
        <v>0</v>
      </c>
      <c r="F2" s="118"/>
      <c r="G2" s="46"/>
      <c r="H2" s="46"/>
    </row>
    <row r="3" spans="1:8" ht="20.25" x14ac:dyDescent="0.25">
      <c r="A3" s="48" t="s">
        <v>5</v>
      </c>
      <c r="B3" s="46"/>
      <c r="C3" s="46"/>
      <c r="D3" s="46"/>
      <c r="E3" s="47"/>
      <c r="F3" s="59" t="s">
        <v>6</v>
      </c>
      <c r="G3" s="60">
        <v>100</v>
      </c>
      <c r="H3" s="61" t="s">
        <v>7</v>
      </c>
    </row>
    <row r="4" spans="1:8" x14ac:dyDescent="0.25">
      <c r="A4" s="52" t="s">
        <v>8</v>
      </c>
      <c r="B4" s="46"/>
      <c r="C4" s="46"/>
      <c r="D4" s="46"/>
      <c r="E4" s="46"/>
      <c r="F4" s="59" t="s">
        <v>9</v>
      </c>
      <c r="G4" s="46">
        <v>0</v>
      </c>
      <c r="H4" s="46"/>
    </row>
    <row r="5" spans="1:8" x14ac:dyDescent="0.25">
      <c r="A5" s="53" t="s">
        <v>35</v>
      </c>
      <c r="B5" s="46"/>
      <c r="C5" s="46"/>
      <c r="D5" s="46"/>
      <c r="E5" s="46"/>
      <c r="H5" s="46"/>
    </row>
    <row r="6" spans="1:8" ht="15.75" x14ac:dyDescent="0.25">
      <c r="B6" s="46"/>
      <c r="C6" s="46"/>
      <c r="D6" s="46"/>
      <c r="E6" s="46"/>
      <c r="F6" s="46"/>
      <c r="G6" s="62" t="s">
        <v>10</v>
      </c>
      <c r="H6" s="46"/>
    </row>
    <row r="7" spans="1:8" x14ac:dyDescent="0.25">
      <c r="A7" s="45" t="s">
        <v>34</v>
      </c>
      <c r="B7" s="46"/>
      <c r="C7" s="46"/>
      <c r="D7" s="46"/>
      <c r="E7" s="46"/>
      <c r="F7" s="46"/>
      <c r="G7" s="46"/>
      <c r="H7" s="46"/>
    </row>
    <row r="8" spans="1:8" ht="15.75" thickBot="1" x14ac:dyDescent="0.3">
      <c r="A8" s="54"/>
      <c r="B8" s="46"/>
      <c r="C8" s="46"/>
      <c r="D8" s="46"/>
      <c r="E8" s="46"/>
      <c r="F8" s="46"/>
      <c r="G8" s="46"/>
      <c r="H8" s="46"/>
    </row>
    <row r="9" spans="1:8" ht="24" thickBot="1" x14ac:dyDescent="0.3">
      <c r="A9" s="49"/>
      <c r="B9" s="46"/>
      <c r="C9" s="141" t="s">
        <v>42</v>
      </c>
      <c r="D9" s="142"/>
      <c r="E9" s="61"/>
      <c r="F9" s="61" t="s">
        <v>12</v>
      </c>
      <c r="G9" s="46"/>
      <c r="H9" s="46"/>
    </row>
    <row r="10" spans="1:8" x14ac:dyDescent="0.25">
      <c r="A10" s="49"/>
      <c r="B10" s="46"/>
      <c r="C10" s="46"/>
      <c r="E10" s="49" t="s">
        <v>13</v>
      </c>
      <c r="F10" s="50">
        <v>21</v>
      </c>
      <c r="G10" s="46" t="s">
        <v>14</v>
      </c>
      <c r="H10" s="46"/>
    </row>
    <row r="11" spans="1:8" x14ac:dyDescent="0.25">
      <c r="A11" s="49"/>
      <c r="B11" s="46"/>
      <c r="C11" s="46"/>
      <c r="D11" s="46"/>
      <c r="E11" s="46"/>
      <c r="F11" s="46"/>
      <c r="G11" s="46"/>
    </row>
    <row r="12" spans="1:8" x14ac:dyDescent="0.25">
      <c r="A12" s="46"/>
      <c r="B12" s="46"/>
      <c r="C12" s="46"/>
      <c r="D12" s="50"/>
      <c r="E12" s="73"/>
      <c r="F12" s="73"/>
      <c r="G12" s="73"/>
    </row>
    <row r="13" spans="1:8" ht="15.75" thickBot="1" x14ac:dyDescent="0.3">
      <c r="A13" s="46"/>
      <c r="B13" s="46" t="s">
        <v>50</v>
      </c>
      <c r="C13" s="46" t="s">
        <v>16</v>
      </c>
      <c r="D13" s="65">
        <f ca="1">TODAY()+1</f>
        <v>44736</v>
      </c>
      <c r="E13" s="73"/>
      <c r="F13" s="73"/>
      <c r="G13" s="73"/>
    </row>
    <row r="14" spans="1:8" ht="21" thickTop="1" x14ac:dyDescent="0.25">
      <c r="A14" s="126" t="s">
        <v>42</v>
      </c>
      <c r="B14" s="46">
        <v>75</v>
      </c>
      <c r="C14" s="127">
        <f>E2*B14*G3/100</f>
        <v>0</v>
      </c>
      <c r="D14" s="70" t="s">
        <v>18</v>
      </c>
      <c r="E14" s="73"/>
      <c r="F14" s="73"/>
      <c r="G14" s="73"/>
    </row>
    <row r="15" spans="1:8" ht="20.25" x14ac:dyDescent="0.25">
      <c r="A15" s="126" t="s">
        <v>58</v>
      </c>
      <c r="B15" s="46"/>
      <c r="C15" s="127" t="s">
        <v>59</v>
      </c>
      <c r="D15" s="70"/>
      <c r="E15" s="73" t="s">
        <v>65</v>
      </c>
      <c r="F15" s="73"/>
      <c r="G15" s="73"/>
    </row>
    <row r="16" spans="1:8" ht="20.25" x14ac:dyDescent="0.25">
      <c r="A16" s="126"/>
      <c r="B16" s="46"/>
      <c r="C16" s="127"/>
      <c r="D16" s="72"/>
      <c r="E16" s="73"/>
      <c r="F16" s="73"/>
      <c r="G16" s="73"/>
    </row>
    <row r="17" spans="1:8" ht="15.75" thickBot="1" x14ac:dyDescent="0.3">
      <c r="A17" s="46"/>
      <c r="B17" s="46"/>
      <c r="C17" s="46"/>
      <c r="D17" s="46"/>
      <c r="E17" s="46"/>
      <c r="F17" s="46"/>
      <c r="G17" s="46"/>
    </row>
    <row r="18" spans="1:8" ht="15.75" thickBot="1" x14ac:dyDescent="0.3">
      <c r="A18" s="130"/>
      <c r="B18" s="131" t="s">
        <v>53</v>
      </c>
      <c r="C18" s="76">
        <f ca="1">D13+F10</f>
        <v>44757</v>
      </c>
      <c r="D18" s="46"/>
      <c r="E18" s="46"/>
      <c r="F18" s="46"/>
      <c r="G18" s="46"/>
    </row>
    <row r="19" spans="1:8" x14ac:dyDescent="0.25">
      <c r="A19" s="77"/>
      <c r="B19" s="78" t="s">
        <v>24</v>
      </c>
      <c r="C19" s="46" t="s">
        <v>60</v>
      </c>
      <c r="D19" s="46"/>
      <c r="E19" s="46"/>
      <c r="F19" s="46"/>
      <c r="G19" s="46"/>
    </row>
    <row r="20" spans="1:8" x14ac:dyDescent="0.25">
      <c r="A20" s="77"/>
      <c r="B20" s="78"/>
      <c r="C20" s="46"/>
      <c r="D20" s="46"/>
      <c r="E20" s="46"/>
      <c r="F20" s="46"/>
      <c r="G20" s="46"/>
    </row>
    <row r="21" spans="1:8" x14ac:dyDescent="0.25">
      <c r="A21" s="143" t="s">
        <v>26</v>
      </c>
      <c r="B21" s="133" t="s">
        <v>61</v>
      </c>
      <c r="D21" s="144"/>
      <c r="E21" s="73"/>
      <c r="F21" s="73"/>
      <c r="G21" s="73"/>
    </row>
    <row r="22" spans="1:8" ht="18" x14ac:dyDescent="0.25">
      <c r="A22" s="145"/>
      <c r="B22" s="80" t="s">
        <v>62</v>
      </c>
      <c r="D22" s="146"/>
      <c r="E22" s="147"/>
      <c r="F22" s="147"/>
      <c r="G22" s="147"/>
    </row>
    <row r="23" spans="1:8" ht="18" x14ac:dyDescent="0.25">
      <c r="A23" s="145"/>
      <c r="B23" s="80" t="s">
        <v>64</v>
      </c>
      <c r="D23" s="146"/>
      <c r="E23" s="147"/>
      <c r="F23" s="147"/>
      <c r="G23" s="147"/>
    </row>
    <row r="24" spans="1:8" x14ac:dyDescent="0.25">
      <c r="A24" s="148"/>
      <c r="B24" s="149"/>
      <c r="C24" s="82"/>
      <c r="D24" s="82"/>
      <c r="E24" s="132"/>
      <c r="F24" s="82"/>
      <c r="G24" s="82"/>
      <c r="H24" s="153"/>
    </row>
    <row r="25" spans="1:8" ht="20.25" x14ac:dyDescent="0.25">
      <c r="A25" s="150" t="s">
        <v>42</v>
      </c>
      <c r="B25" s="87" t="s">
        <v>28</v>
      </c>
      <c r="C25" s="83" t="s">
        <v>63</v>
      </c>
      <c r="D25" s="151"/>
      <c r="E25" s="83"/>
      <c r="F25" s="82"/>
      <c r="G25" s="152"/>
      <c r="H25" s="153"/>
    </row>
    <row r="26" spans="1:8" x14ac:dyDescent="0.25">
      <c r="C26" s="84"/>
      <c r="D26" s="73"/>
      <c r="E26" s="144"/>
      <c r="F26" s="73"/>
      <c r="G26" s="73"/>
    </row>
    <row r="28" spans="1:8" x14ac:dyDescent="0.25">
      <c r="A28" s="113" t="s">
        <v>46</v>
      </c>
      <c r="B28" s="114"/>
    </row>
    <row r="29" spans="1:8" x14ac:dyDescent="0.2">
      <c r="A29" s="110"/>
      <c r="B29" s="111"/>
    </row>
    <row r="30" spans="1:8" ht="18.75" x14ac:dyDescent="0.3">
      <c r="A30" s="115"/>
      <c r="B30" s="116"/>
    </row>
    <row r="31" spans="1:8" x14ac:dyDescent="0.2">
      <c r="A31" s="117"/>
      <c r="B31" s="112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&amp;COblastní nemocnice Kladno, Vančurova 1548, Kladno 27201, IČO: 27256537
  Radiační a klinická onkologie, MUDr. Jan Nedvěd,  tel. 312 606 363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folfox</vt:lpstr>
      <vt:lpstr>fufa</vt:lpstr>
      <vt:lpstr>flot</vt:lpstr>
      <vt:lpstr>carbopt</vt:lpstr>
      <vt:lpstr>docetaxel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Bernát</dc:creator>
  <cp:lastModifiedBy>Bernát</cp:lastModifiedBy>
  <cp:lastPrinted>2022-06-14T08:50:40Z</cp:lastPrinted>
  <dcterms:created xsi:type="dcterms:W3CDTF">2022-06-13T12:05:35Z</dcterms:created>
  <dcterms:modified xsi:type="dcterms:W3CDTF">2022-06-23T06:59:15Z</dcterms:modified>
</cp:coreProperties>
</file>