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1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29" i="1" l="1"/>
  <c r="G28" i="1"/>
  <c r="H27" i="1"/>
  <c r="H28" i="1"/>
  <c r="H26" i="1"/>
  <c r="G26" i="1"/>
  <c r="H25" i="1"/>
  <c r="G25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H15" i="1" s="1"/>
  <c r="G3" i="1"/>
  <c r="G15" i="1" s="1"/>
  <c r="H29" i="1" l="1"/>
</calcChain>
</file>

<file path=xl/sharedStrings.xml><?xml version="1.0" encoding="utf-8"?>
<sst xmlns="http://schemas.openxmlformats.org/spreadsheetml/2006/main" count="66" uniqueCount="48">
  <si>
    <t>J0</t>
  </si>
  <si>
    <t>VOL</t>
  </si>
  <si>
    <t>QTY</t>
  </si>
  <si>
    <t>VAL</t>
  </si>
  <si>
    <t>PART NO</t>
  </si>
  <si>
    <t>C</t>
  </si>
  <si>
    <t>0.1u</t>
  </si>
  <si>
    <t>TAJR104K035RNJ</t>
  </si>
  <si>
    <t>35v</t>
  </si>
  <si>
    <t>47u</t>
  </si>
  <si>
    <t>TCTAL1A476M8R</t>
  </si>
  <si>
    <t>10v</t>
  </si>
  <si>
    <t>270p</t>
  </si>
  <si>
    <t>CC0603JRNPO9BN271</t>
  </si>
  <si>
    <t>50v</t>
  </si>
  <si>
    <t>1u</t>
  </si>
  <si>
    <t>F921A475MPA</t>
  </si>
  <si>
    <t>1000p</t>
  </si>
  <si>
    <t>ECH-U1H102JX5</t>
  </si>
  <si>
    <t>D</t>
  </si>
  <si>
    <t>S1A-13-F</t>
  </si>
  <si>
    <t>R</t>
  </si>
  <si>
    <t>1k</t>
  </si>
  <si>
    <t>CR0603-FX-1001HLF</t>
  </si>
  <si>
    <t>3.9k</t>
  </si>
  <si>
    <t>CR0603-FX-3901ELF</t>
  </si>
  <si>
    <t>10k</t>
  </si>
  <si>
    <t>CR0603-FX-1002ELF</t>
  </si>
  <si>
    <t>20k</t>
  </si>
  <si>
    <t>CR0603-FX-2002ELF</t>
  </si>
  <si>
    <t>100k</t>
  </si>
  <si>
    <t>CR0603-FX-1003HLF</t>
  </si>
  <si>
    <t>1MEG</t>
  </si>
  <si>
    <t>CR0603-JW-105ELF</t>
  </si>
  <si>
    <t>BT</t>
  </si>
  <si>
    <t>2700p</t>
  </si>
  <si>
    <t>667-ECH-U1H272JX5</t>
  </si>
  <si>
    <t>0.33u</t>
  </si>
  <si>
    <t>MKS0C033300D00KSSD</t>
  </si>
  <si>
    <t>MKS02-1/50/10</t>
  </si>
  <si>
    <t>1.8k</t>
  </si>
  <si>
    <t>CR0603-FX-1801ELF</t>
  </si>
  <si>
    <t>TERMINALS</t>
  </si>
  <si>
    <t>2WAY</t>
  </si>
  <si>
    <t>282834-2</t>
  </si>
  <si>
    <t>3WAY</t>
  </si>
  <si>
    <t>282834-3</t>
  </si>
  <si>
    <t>502-12B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</si>
</sst>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9" zoomScaleNormal="100" workbookViewId="0">
      <selection activeCell="H29" sqref="G29:H29"/>
    </sheetView>
  </sheetViews>
  <sheetFormatPr defaultRowHeight="12.3" x14ac:dyDescent="0.4"/>
  <cols>
    <col min="3" max="3" width="18.109375"/>
    <col min="4" max="4" width="24.71875"/>
  </cols>
  <sheetData>
    <row r="1" spans="1:8" x14ac:dyDescent="0.4">
      <c r="A1" t="s">
        <v>0</v>
      </c>
    </row>
    <row r="2" spans="1:8" x14ac:dyDescent="0.4">
      <c r="A2" t="s">
        <v>1</v>
      </c>
      <c r="B2" t="s">
        <v>2</v>
      </c>
      <c r="C2" t="s">
        <v>3</v>
      </c>
      <c r="D2" t="s">
        <v>4</v>
      </c>
    </row>
    <row r="3" spans="1:8" x14ac:dyDescent="0.4">
      <c r="A3" t="s">
        <v>5</v>
      </c>
      <c r="B3">
        <v>3</v>
      </c>
      <c r="C3" t="s">
        <v>6</v>
      </c>
      <c r="D3" t="s">
        <v>7</v>
      </c>
      <c r="E3" t="s">
        <v>8</v>
      </c>
      <c r="F3">
        <v>0.627</v>
      </c>
      <c r="G3">
        <f t="shared" ref="G3:G14" si="0">F3*B3</f>
        <v>1.881</v>
      </c>
      <c r="H3">
        <f>F3*B3*6</f>
        <v>11.286</v>
      </c>
    </row>
    <row r="4" spans="1:8" x14ac:dyDescent="0.4">
      <c r="B4">
        <v>3</v>
      </c>
      <c r="C4" t="s">
        <v>9</v>
      </c>
      <c r="D4" t="s">
        <v>10</v>
      </c>
      <c r="E4" t="s">
        <v>11</v>
      </c>
      <c r="F4">
        <v>0.65700000000000003</v>
      </c>
      <c r="G4">
        <f t="shared" si="0"/>
        <v>1.9710000000000001</v>
      </c>
      <c r="H4">
        <f>F4*12</f>
        <v>7.8840000000000003</v>
      </c>
    </row>
    <row r="5" spans="1:8" x14ac:dyDescent="0.4">
      <c r="B5">
        <v>3</v>
      </c>
      <c r="C5" t="s">
        <v>12</v>
      </c>
      <c r="D5" t="s">
        <v>13</v>
      </c>
      <c r="E5" t="s">
        <v>14</v>
      </c>
      <c r="F5">
        <v>4.8000000000000001E-2</v>
      </c>
      <c r="G5">
        <f t="shared" si="0"/>
        <v>0.14400000000000002</v>
      </c>
      <c r="H5">
        <f>F5*20</f>
        <v>0.96</v>
      </c>
    </row>
    <row r="6" spans="1:8" x14ac:dyDescent="0.4">
      <c r="B6">
        <v>1</v>
      </c>
      <c r="C6" t="s">
        <v>15</v>
      </c>
      <c r="D6" t="s">
        <v>16</v>
      </c>
      <c r="E6" t="s">
        <v>11</v>
      </c>
      <c r="F6">
        <v>0.33100000000000002</v>
      </c>
      <c r="G6">
        <f t="shared" si="0"/>
        <v>0.33100000000000002</v>
      </c>
      <c r="H6">
        <f>F6*10</f>
        <v>3.31</v>
      </c>
    </row>
    <row r="7" spans="1:8" x14ac:dyDescent="0.4">
      <c r="B7">
        <v>1</v>
      </c>
      <c r="C7" t="s">
        <v>17</v>
      </c>
      <c r="D7" t="s">
        <v>18</v>
      </c>
      <c r="E7" t="s">
        <v>14</v>
      </c>
      <c r="F7">
        <v>0.43099999999999999</v>
      </c>
      <c r="G7">
        <f t="shared" si="0"/>
        <v>0.43099999999999999</v>
      </c>
      <c r="H7">
        <f>F7*10</f>
        <v>4.3099999999999996</v>
      </c>
    </row>
    <row r="8" spans="1:8" x14ac:dyDescent="0.4">
      <c r="A8" t="s">
        <v>19</v>
      </c>
      <c r="B8">
        <v>1</v>
      </c>
      <c r="D8" t="s">
        <v>20</v>
      </c>
      <c r="F8">
        <v>0.253</v>
      </c>
      <c r="G8">
        <f t="shared" si="0"/>
        <v>0.253</v>
      </c>
      <c r="H8">
        <f>F8*10</f>
        <v>2.5300000000000002</v>
      </c>
    </row>
    <row r="9" spans="1:8" x14ac:dyDescent="0.4">
      <c r="A9" t="s">
        <v>21</v>
      </c>
      <c r="B9">
        <v>2</v>
      </c>
      <c r="C9" t="s">
        <v>22</v>
      </c>
      <c r="D9" t="s">
        <v>23</v>
      </c>
      <c r="F9">
        <v>1.9E-2</v>
      </c>
      <c r="G9">
        <f t="shared" si="0"/>
        <v>3.7999999999999999E-2</v>
      </c>
      <c r="H9">
        <f t="shared" ref="H9:H14" si="1">F9*100</f>
        <v>1.9</v>
      </c>
    </row>
    <row r="10" spans="1:8" x14ac:dyDescent="0.4">
      <c r="B10">
        <v>1</v>
      </c>
      <c r="C10" t="s">
        <v>24</v>
      </c>
      <c r="D10" t="s">
        <v>25</v>
      </c>
      <c r="F10">
        <v>1.9E-2</v>
      </c>
      <c r="G10">
        <f t="shared" si="0"/>
        <v>1.9E-2</v>
      </c>
      <c r="H10">
        <f t="shared" si="1"/>
        <v>1.9</v>
      </c>
    </row>
    <row r="11" spans="1:8" x14ac:dyDescent="0.4">
      <c r="B11">
        <v>3</v>
      </c>
      <c r="C11" t="s">
        <v>26</v>
      </c>
      <c r="D11" t="s">
        <v>27</v>
      </c>
      <c r="F11">
        <v>1.9E-2</v>
      </c>
      <c r="G11">
        <f t="shared" si="0"/>
        <v>5.6999999999999995E-2</v>
      </c>
      <c r="H11">
        <f t="shared" si="1"/>
        <v>1.9</v>
      </c>
    </row>
    <row r="12" spans="1:8" x14ac:dyDescent="0.4">
      <c r="B12">
        <v>1</v>
      </c>
      <c r="C12" t="s">
        <v>28</v>
      </c>
      <c r="D12" t="s">
        <v>29</v>
      </c>
      <c r="F12">
        <v>1.9E-2</v>
      </c>
      <c r="G12">
        <f t="shared" si="0"/>
        <v>1.9E-2</v>
      </c>
      <c r="H12">
        <f t="shared" si="1"/>
        <v>1.9</v>
      </c>
    </row>
    <row r="13" spans="1:8" x14ac:dyDescent="0.4">
      <c r="B13">
        <v>1</v>
      </c>
      <c r="C13" t="s">
        <v>30</v>
      </c>
      <c r="D13" t="s">
        <v>31</v>
      </c>
      <c r="F13">
        <v>1.9E-2</v>
      </c>
      <c r="G13">
        <f t="shared" si="0"/>
        <v>1.9E-2</v>
      </c>
      <c r="H13">
        <f t="shared" si="1"/>
        <v>1.9</v>
      </c>
    </row>
    <row r="14" spans="1:8" x14ac:dyDescent="0.4">
      <c r="B14">
        <v>2</v>
      </c>
      <c r="C14" t="s">
        <v>32</v>
      </c>
      <c r="D14" t="s">
        <v>33</v>
      </c>
      <c r="F14">
        <v>8.9999999999999993E-3</v>
      </c>
      <c r="G14">
        <f t="shared" si="0"/>
        <v>1.7999999999999999E-2</v>
      </c>
      <c r="H14">
        <f t="shared" si="1"/>
        <v>0.89999999999999991</v>
      </c>
    </row>
    <row r="15" spans="1:8" x14ac:dyDescent="0.4">
      <c r="G15">
        <f>SUM(G3:G14)</f>
        <v>5.1810000000000018</v>
      </c>
      <c r="H15">
        <f>SUM(H3:H14)</f>
        <v>40.679999999999993</v>
      </c>
    </row>
    <row r="16" spans="1:8" x14ac:dyDescent="0.4">
      <c r="A16" t="s">
        <v>34</v>
      </c>
      <c r="B16" t="s">
        <v>2</v>
      </c>
      <c r="C16" t="s">
        <v>3</v>
      </c>
      <c r="D16" t="s">
        <v>4</v>
      </c>
    </row>
    <row r="17" spans="1:8" x14ac:dyDescent="0.4">
      <c r="A17" t="s">
        <v>5</v>
      </c>
      <c r="B17">
        <v>1</v>
      </c>
      <c r="C17" t="s">
        <v>35</v>
      </c>
      <c r="D17" t="s">
        <v>36</v>
      </c>
      <c r="E17" t="s">
        <v>14</v>
      </c>
      <c r="F17">
        <v>0.43099999999999999</v>
      </c>
      <c r="G17">
        <f>F17*B20</f>
        <v>0.43099999999999999</v>
      </c>
      <c r="H17">
        <f>F17*12</f>
        <v>5.1719999999999997</v>
      </c>
    </row>
    <row r="18" spans="1:8" x14ac:dyDescent="0.4">
      <c r="B18">
        <v>1</v>
      </c>
      <c r="C18" t="s">
        <v>6</v>
      </c>
      <c r="D18" t="s">
        <v>7</v>
      </c>
      <c r="E18" t="s">
        <v>8</v>
      </c>
      <c r="F18">
        <v>0.627</v>
      </c>
      <c r="G18">
        <f>F18*B18</f>
        <v>0.627</v>
      </c>
      <c r="H18">
        <f>F18*12</f>
        <v>7.524</v>
      </c>
    </row>
    <row r="19" spans="1:8" x14ac:dyDescent="0.4">
      <c r="B19">
        <v>1</v>
      </c>
      <c r="C19" t="s">
        <v>9</v>
      </c>
      <c r="D19" t="s">
        <v>10</v>
      </c>
      <c r="E19" t="s">
        <v>11</v>
      </c>
      <c r="F19">
        <v>0.65700000000000003</v>
      </c>
      <c r="G19">
        <f>F19*B19</f>
        <v>0.65700000000000003</v>
      </c>
      <c r="H19">
        <f>F19*12</f>
        <v>7.8840000000000003</v>
      </c>
    </row>
    <row r="20" spans="1:8" x14ac:dyDescent="0.4">
      <c r="B20">
        <v>1</v>
      </c>
      <c r="C20" t="s">
        <v>37</v>
      </c>
      <c r="D20" t="s">
        <v>38</v>
      </c>
      <c r="F20">
        <v>0.97799999999999998</v>
      </c>
      <c r="G20">
        <f>F20*B20</f>
        <v>0.97799999999999998</v>
      </c>
      <c r="H20">
        <f>F20*6</f>
        <v>5.8680000000000003</v>
      </c>
    </row>
    <row r="21" spans="1:8" x14ac:dyDescent="0.4">
      <c r="B21">
        <v>1</v>
      </c>
      <c r="C21" t="s">
        <v>15</v>
      </c>
      <c r="D21" t="s">
        <v>39</v>
      </c>
      <c r="F21">
        <v>1.89</v>
      </c>
      <c r="G21">
        <f>F21*B21</f>
        <v>1.89</v>
      </c>
      <c r="H21">
        <f>F21*6</f>
        <v>11.34</v>
      </c>
    </row>
    <row r="22" spans="1:8" x14ac:dyDescent="0.4">
      <c r="A22" t="s">
        <v>21</v>
      </c>
      <c r="B22">
        <v>1</v>
      </c>
      <c r="C22" t="s">
        <v>40</v>
      </c>
      <c r="D22" t="s">
        <v>41</v>
      </c>
      <c r="F22">
        <v>1.2E-2</v>
      </c>
      <c r="G22">
        <f>F22*B22</f>
        <v>1.2E-2</v>
      </c>
      <c r="H22">
        <f>F22*100</f>
        <v>1.2</v>
      </c>
    </row>
    <row r="23" spans="1:8" x14ac:dyDescent="0.4">
      <c r="G23">
        <f>SUM(G16:G22)</f>
        <v>4.5949999999999998</v>
      </c>
      <c r="H23">
        <f>SUM(H16:H22)</f>
        <v>38.988</v>
      </c>
    </row>
    <row r="24" spans="1:8" x14ac:dyDescent="0.4">
      <c r="A24" t="s">
        <v>42</v>
      </c>
      <c r="B24" t="s">
        <v>2</v>
      </c>
      <c r="C24" t="s">
        <v>3</v>
      </c>
      <c r="D24" t="s">
        <v>4</v>
      </c>
    </row>
    <row r="25" spans="1:8" x14ac:dyDescent="0.4">
      <c r="A25" t="s">
        <v>43</v>
      </c>
      <c r="B25">
        <v>3</v>
      </c>
      <c r="D25" t="s">
        <v>44</v>
      </c>
      <c r="F25">
        <v>0.61599999999999999</v>
      </c>
      <c r="G25">
        <f>F25*B25</f>
        <v>1.8479999999999999</v>
      </c>
      <c r="H25">
        <f>F25*6*B25</f>
        <v>11.087999999999999</v>
      </c>
    </row>
    <row r="26" spans="1:8" x14ac:dyDescent="0.4">
      <c r="A26" t="s">
        <v>45</v>
      </c>
      <c r="B26">
        <v>1</v>
      </c>
      <c r="D26" t="s">
        <v>46</v>
      </c>
      <c r="F26">
        <v>1.49</v>
      </c>
      <c r="G26">
        <f>F26*B26</f>
        <v>1.49</v>
      </c>
      <c r="H26">
        <f>F26*6*B26</f>
        <v>8.94</v>
      </c>
    </row>
    <row r="27" spans="1:8" x14ac:dyDescent="0.4">
      <c r="A27" s="1">
        <v>43191</v>
      </c>
      <c r="B27">
        <v>1</v>
      </c>
      <c r="D27" t="s">
        <v>47</v>
      </c>
      <c r="F27">
        <v>4.6900000000000004</v>
      </c>
      <c r="G27">
        <v>4.6900000000000004</v>
      </c>
      <c r="H27">
        <f>F27*2*B27</f>
        <v>9.3800000000000008</v>
      </c>
    </row>
    <row r="28" spans="1:8" x14ac:dyDescent="0.4">
      <c r="G28">
        <f>SUM(G25:G27)</f>
        <v>8.0280000000000005</v>
      </c>
      <c r="H28">
        <f>SUM(H25:H27)</f>
        <v>29.408000000000001</v>
      </c>
    </row>
    <row r="29" spans="1:8" x14ac:dyDescent="0.4">
      <c r="G29">
        <f>G15+G23+G28</f>
        <v>17.804000000000002</v>
      </c>
      <c r="H29">
        <f>H15+H23+H28</f>
        <v>109.07599999999999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5</cp:revision>
  <dcterms:created xsi:type="dcterms:W3CDTF">2018-04-30T09:31:28Z</dcterms:created>
  <dcterms:modified xsi:type="dcterms:W3CDTF">2018-04-30T21:52:14Z</dcterms:modified>
  <dc:language>en-AU</dc:language>
</cp:coreProperties>
</file>