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<sst xmlns="http://schemas.openxmlformats.org/spreadsheetml/2006/main" count="12" uniqueCount="12">
  <si>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Rot</t>
  </si>
  <si>
    <t xml:space="preserve">Rlog</t>
  </si>
  <si>
    <t xml:space="preserve">Rp</t>
  </si>
  <si>
    <t xml:space="preserve">Rp’</t>
  </si>
  <si>
    <t xml:space="preserve">Rpot</t>
  </si>
  <si>
    <t xml:space="preserve">Rt</t>
  </si>
  <si>
    <t xml:space="preserve">Rs</t>
  </si>
  <si>
    <t xml:space="preserve">Cf</t>
  </si>
  <si>
    <t xml:space="preserve">K</t>
  </si>
  <si>
    <t xml:space="preserve">ym</t>
  </si>
  <si>
    <t xml:space="preserve">b</t>
  </si>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</sst>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Sheet1!$G$2:$G$22</c:f>
              <c:numCache>
                <c:formatCode>General</c:formatCode>
                <c:ptCount val="21"/>
                <c:pt idx="0">
                  <c:v>4979.81674254992</c:v>
                </c:pt>
                <c:pt idx="1">
                  <c:v>4822.24045555581</c:v>
                </c:pt>
                <c:pt idx="2">
                  <c:v>4639.36302559993</c:v>
                </c:pt>
                <c:pt idx="3">
                  <c:v>4430.07398928881</c:v>
                </c:pt>
                <c:pt idx="4">
                  <c:v>4194.36374240374</c:v>
                </c:pt>
                <c:pt idx="5">
                  <c:v>3933.63675461926</c:v>
                </c:pt>
                <c:pt idx="6">
                  <c:v>3650.92307080043</c:v>
                </c:pt>
                <c:pt idx="7">
                  <c:v>3350.91037114184</c:v>
                </c:pt>
                <c:pt idx="8">
                  <c:v>3039.74038444539</c:v>
                </c:pt>
                <c:pt idx="9">
                  <c:v>2724.56238335155</c:v>
                </c:pt>
                <c:pt idx="10">
                  <c:v>2412.9008958747</c:v>
                </c:pt>
                <c:pt idx="11">
                  <c:v>2111.95083369264</c:v>
                </c:pt>
                <c:pt idx="12">
                  <c:v>1827.93647177012</c:v>
                </c:pt>
                <c:pt idx="13">
                  <c:v>1565.65023772878</c:v>
                </c:pt>
                <c:pt idx="14">
                  <c:v>1328.23268994617</c:v>
                </c:pt>
                <c:pt idx="15">
                  <c:v>1117.19039093005</c:v>
                </c:pt>
                <c:pt idx="16">
                  <c:v>932.597900578089</c:v>
                </c:pt>
                <c:pt idx="17">
                  <c:v>773.406712096806</c:v>
                </c:pt>
                <c:pt idx="18">
                  <c:v>637.786565499768</c:v>
                </c:pt>
                <c:pt idx="19">
                  <c:v>523.443391205726</c:v>
                </c:pt>
                <c:pt idx="20">
                  <c:v>427.881877330615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371301"/>
        <c:axId val="88674976"/>
      </c:lineChart>
      <c:catAx>
        <c:axId val="593713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674976"/>
        <c:crosses val="autoZero"/>
        <c:auto val="1"/>
        <c:lblAlgn val="ctr"/>
        <c:lblOffset val="100"/>
      </c:catAx>
      <c:valAx>
        <c:axId val="886749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3713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512280</xdr:colOff>
      <xdr:row>0</xdr:row>
      <xdr:rowOff>121680</xdr:rowOff>
    </xdr:from>
    <xdr:to>
      <xdr:col>14</xdr:col>
      <xdr:colOff>582480</xdr:colOff>
      <xdr:row>20</xdr:row>
      <xdr:rowOff>110160</xdr:rowOff>
    </xdr:to>
    <xdr:graphicFrame>
      <xdr:nvGraphicFramePr>
        <xdr:cNvPr id="0" name=""/>
        <xdr:cNvGraphicFramePr/>
      </xdr:nvGraphicFramePr>
      <xdr:xfrm>
        <a:off x="6201720" y="121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G1" s="0" t="s">
        <v>3</v>
      </c>
    </row>
    <row r="2" customFormat="false" ht="12.8" hidden="false" customHeight="false" outlineLevel="0" collapsed="false">
      <c r="A2" s="0" t="s">
        <v>4</v>
      </c>
      <c r="B2" s="1" t="n">
        <v>50000</v>
      </c>
      <c r="C2" s="1" t="n">
        <v>0</v>
      </c>
      <c r="D2" s="0" t="n">
        <f aca="false">($B$9*($B$8^C2)-$B$9)*$B$7</f>
        <v>0</v>
      </c>
      <c r="E2" s="0" t="n">
        <f aca="false">D2*$B$2 + $B$4</f>
        <v>4700</v>
      </c>
      <c r="G2" s="0" t="n">
        <f aca="false">$B$6/E2</f>
        <v>4979.81674254992</v>
      </c>
    </row>
    <row r="3" customFormat="false" ht="12.8" hidden="false" customHeight="false" outlineLevel="0" collapsed="false">
      <c r="A3" s="0" t="s">
        <v>5</v>
      </c>
      <c r="B3" s="1" t="n">
        <v>50000</v>
      </c>
      <c r="C3" s="1" t="n">
        <v>0.05</v>
      </c>
      <c r="D3" s="0" t="n">
        <f aca="false">($B$9*($B$8^C3)-$B$9)*$B$7</f>
        <v>0.00307163674519397</v>
      </c>
      <c r="E3" s="0" t="n">
        <f aca="false">D3*$B$2 + $B$4</f>
        <v>4853.5818372597</v>
      </c>
      <c r="G3" s="0" t="n">
        <f aca="false">$B$6/E3</f>
        <v>4822.24045555581</v>
      </c>
    </row>
    <row r="4" customFormat="false" ht="12.8" hidden="false" customHeight="false" outlineLevel="0" collapsed="false">
      <c r="A4" s="0" t="s">
        <v>6</v>
      </c>
      <c r="B4" s="1" t="n">
        <v>4700</v>
      </c>
      <c r="C4" s="1" t="n">
        <v>0.1</v>
      </c>
      <c r="D4" s="0" t="n">
        <f aca="false">($B$9*($B$8^C4)-$B$9)*$B$7</f>
        <v>0.006898069673942</v>
      </c>
      <c r="E4" s="0" t="n">
        <f aca="false">D4*$B$2 + $B$4</f>
        <v>5044.9034836971</v>
      </c>
      <c r="G4" s="0" t="n">
        <f aca="false">$B$6/E4</f>
        <v>4639.36302559993</v>
      </c>
    </row>
    <row r="5" customFormat="false" ht="12.8" hidden="false" customHeight="false" outlineLevel="0" collapsed="false">
      <c r="A5" s="0" t="s">
        <v>7</v>
      </c>
      <c r="B5" s="1" t="n">
        <v>6.8E-009</v>
      </c>
      <c r="C5" s="1" t="n">
        <v>0.15</v>
      </c>
      <c r="D5" s="0" t="n">
        <f aca="false">($B$9*($B$8^C5)-$B$9)*$B$7</f>
        <v>0.011664775561647</v>
      </c>
      <c r="E5" s="0" t="n">
        <f aca="false">D5*$B$2 + $B$4</f>
        <v>5283.23877808235</v>
      </c>
      <c r="G5" s="0" t="n">
        <f aca="false">$B$6/E5</f>
        <v>4430.07398928881</v>
      </c>
    </row>
    <row r="6" customFormat="false" ht="12.8" hidden="false" customHeight="false" outlineLevel="0" collapsed="false">
      <c r="A6" s="0" t="s">
        <v>8</v>
      </c>
      <c r="B6" s="0" t="n">
        <f aca="false">1/(2*PI()*B5)</f>
        <v>23405138.6899846</v>
      </c>
      <c r="C6" s="1" t="n">
        <v>0.2</v>
      </c>
      <c r="D6" s="0" t="n">
        <f aca="false">($B$9*($B$8^C6)-$B$9)*$B$7</f>
        <v>0.0176028085660087</v>
      </c>
      <c r="E6" s="0" t="n">
        <f aca="false">D6*$B$2 + $B$4</f>
        <v>5580.14042830043</v>
      </c>
      <c r="G6" s="0" t="n">
        <f aca="false">$B$6/E6</f>
        <v>4194.36374240374</v>
      </c>
    </row>
    <row r="7" customFormat="false" ht="12.8" hidden="false" customHeight="false" outlineLevel="0" collapsed="false">
      <c r="A7" s="0" t="s">
        <v>9</v>
      </c>
      <c r="B7" s="0" t="n">
        <v>0.1</v>
      </c>
      <c r="C7" s="1" t="n">
        <v>0.25</v>
      </c>
      <c r="D7" s="0" t="n">
        <f aca="false">($B$9*($B$8^C7)-$B$9)*$B$7</f>
        <v>0.025</v>
      </c>
      <c r="E7" s="0" t="n">
        <f aca="false">D7*$B$2 + $B$4</f>
        <v>5950</v>
      </c>
      <c r="G7" s="0" t="n">
        <f aca="false">$B$6/E7</f>
        <v>3933.63675461926</v>
      </c>
    </row>
    <row r="8" customFormat="false" ht="12.8" hidden="false" customHeight="false" outlineLevel="0" collapsed="false">
      <c r="A8" s="0" t="s">
        <v>10</v>
      </c>
      <c r="B8" s="0" t="n">
        <f aca="false">(1/B7 - 1)^2</f>
        <v>81</v>
      </c>
      <c r="C8" s="1" t="n">
        <v>0.3</v>
      </c>
      <c r="D8" s="0" t="n">
        <f aca="false">($B$9*($B$8^C8)-$B$9)*$B$7</f>
        <v>0.0342149102355819</v>
      </c>
      <c r="E8" s="0" t="n">
        <f aca="false">D8*$B$2 + $B$4</f>
        <v>6410.7455117791</v>
      </c>
      <c r="G8" s="0" t="n">
        <f aca="false">$B$6/E8</f>
        <v>3650.92307080043</v>
      </c>
    </row>
    <row r="9" customFormat="false" ht="12.8" hidden="false" customHeight="false" outlineLevel="0" collapsed="false">
      <c r="A9" s="0" t="s">
        <v>11</v>
      </c>
      <c r="B9" s="0" t="n">
        <f aca="false">1/(SQRT(B8) - 1)</f>
        <v>0.125</v>
      </c>
      <c r="C9" s="1" t="n">
        <v>0.35</v>
      </c>
      <c r="D9" s="0" t="n">
        <f aca="false">($B$9*($B$8^C9)-$B$9)*$B$7</f>
        <v>0.045694209021826</v>
      </c>
      <c r="E9" s="0" t="n">
        <f aca="false">D9*$B$2 + $B$4</f>
        <v>6984.7104510913</v>
      </c>
      <c r="G9" s="0" t="n">
        <f aca="false">$B$6/E9</f>
        <v>3350.91037114184</v>
      </c>
    </row>
    <row r="10" customFormat="false" ht="12.8" hidden="false" customHeight="false" outlineLevel="0" collapsed="false">
      <c r="C10" s="1" t="n">
        <v>0.4</v>
      </c>
      <c r="D10" s="0" t="n">
        <f aca="false">($B$9*($B$8^C10)-$B$9)*$B$7</f>
        <v>0.0599943266849411</v>
      </c>
      <c r="E10" s="0" t="n">
        <f aca="false">D10*$B$2 + $B$4</f>
        <v>7699.71633424706</v>
      </c>
      <c r="G10" s="0" t="n">
        <f aca="false">$B$6/E10</f>
        <v>3039.74038444539</v>
      </c>
    </row>
    <row r="11" customFormat="false" ht="12.8" hidden="false" customHeight="false" outlineLevel="0" collapsed="false">
      <c r="C11" s="1" t="n">
        <v>0.45</v>
      </c>
      <c r="D11" s="0" t="n">
        <f aca="false">($B$9*($B$8^C11)-$B$9)*$B$7</f>
        <v>0.077808425698026</v>
      </c>
      <c r="E11" s="0" t="n">
        <f aca="false">D11*$B$2 + $B$4</f>
        <v>8590.4212849013</v>
      </c>
      <c r="G11" s="0" t="n">
        <f aca="false">$B$6/E11</f>
        <v>2724.56238335155</v>
      </c>
    </row>
    <row r="12" customFormat="false" ht="12.8" hidden="false" customHeight="false" outlineLevel="0" collapsed="false">
      <c r="C12" s="1" t="n">
        <v>0.5</v>
      </c>
      <c r="D12" s="0" t="n">
        <f aca="false">($B$9*($B$8^C12)-$B$9)*$B$7</f>
        <v>0.1</v>
      </c>
      <c r="E12" s="0" t="n">
        <f aca="false">D12*$B$2 + $B$4</f>
        <v>9700</v>
      </c>
      <c r="G12" s="0" t="n">
        <f aca="false">$B$6/E12</f>
        <v>2412.9008958747</v>
      </c>
    </row>
    <row r="13" customFormat="false" ht="12.8" hidden="false" customHeight="false" outlineLevel="0" collapsed="false">
      <c r="C13" s="1" t="n">
        <v>0.55</v>
      </c>
      <c r="D13" s="0" t="n">
        <f aca="false">($B$9*($B$8^C13)-$B$9)*$B$7</f>
        <v>0.127644730706746</v>
      </c>
      <c r="E13" s="0" t="n">
        <f aca="false">D13*$B$2 + $B$4</f>
        <v>11082.2365353373</v>
      </c>
      <c r="G13" s="0" t="n">
        <f aca="false">$B$6/E13</f>
        <v>2111.95083369264</v>
      </c>
    </row>
    <row r="14" customFormat="false" ht="12.8" hidden="false" customHeight="false" outlineLevel="0" collapsed="false">
      <c r="C14" s="1" t="n">
        <v>0.6</v>
      </c>
      <c r="D14" s="0" t="n">
        <f aca="false">($B$9*($B$8^C14)-$B$9)*$B$7</f>
        <v>0.162082627065478</v>
      </c>
      <c r="E14" s="0" t="n">
        <f aca="false">D14*$B$2 + $B$4</f>
        <v>12804.1313532739</v>
      </c>
      <c r="G14" s="0" t="n">
        <f aca="false">$B$6/E14</f>
        <v>1827.93647177012</v>
      </c>
    </row>
    <row r="15" customFormat="false" ht="12.8" hidden="false" customHeight="false" outlineLevel="0" collapsed="false">
      <c r="C15" s="1" t="n">
        <v>0.65</v>
      </c>
      <c r="D15" s="0" t="n">
        <f aca="false">($B$9*($B$8^C15)-$B$9)*$B$7</f>
        <v>0.204982980054823</v>
      </c>
      <c r="E15" s="0" t="n">
        <f aca="false">D15*$B$2 + $B$4</f>
        <v>14949.1490027412</v>
      </c>
      <c r="G15" s="0" t="n">
        <f aca="false">$B$6/E15</f>
        <v>1565.65023772878</v>
      </c>
    </row>
    <row r="16" customFormat="false" ht="12.8" hidden="false" customHeight="false" outlineLevel="0" collapsed="false">
      <c r="C16" s="1" t="n">
        <v>0.7</v>
      </c>
      <c r="D16" s="0" t="n">
        <f aca="false">($B$9*($B$8^C16)-$B$9)*$B$7</f>
        <v>0.258425277094078</v>
      </c>
      <c r="E16" s="0" t="n">
        <f aca="false">D16*$B$2 + $B$4</f>
        <v>17621.2638547039</v>
      </c>
      <c r="G16" s="0" t="n">
        <f aca="false">$B$6/E16</f>
        <v>1328.23268994617</v>
      </c>
    </row>
    <row r="17" customFormat="false" ht="12.8" hidden="false" customHeight="false" outlineLevel="0" collapsed="false">
      <c r="C17" s="1" t="n">
        <v>0.75</v>
      </c>
      <c r="D17" s="0" t="n">
        <f aca="false">($B$9*($B$8^C17)-$B$9)*$B$7</f>
        <v>0.325</v>
      </c>
      <c r="E17" s="0" t="n">
        <f aca="false">D17*$B$2 + $B$4</f>
        <v>20950</v>
      </c>
      <c r="G17" s="0" t="n">
        <f aca="false">$B$6/E17</f>
        <v>1117.19039093005</v>
      </c>
    </row>
    <row r="18" customFormat="false" ht="12.8" hidden="false" customHeight="false" outlineLevel="0" collapsed="false">
      <c r="C18" s="1" t="n">
        <v>0.8</v>
      </c>
      <c r="D18" s="0" t="n">
        <f aca="false">($B$9*($B$8^C18)-$B$9)*$B$7</f>
        <v>0.407934192120237</v>
      </c>
      <c r="E18" s="0" t="n">
        <f aca="false">D18*$B$2 + $B$4</f>
        <v>25096.7096060119</v>
      </c>
      <c r="G18" s="0" t="n">
        <f aca="false">$B$6/E18</f>
        <v>932.597900578089</v>
      </c>
    </row>
    <row r="19" customFormat="false" ht="12.8" hidden="false" customHeight="false" outlineLevel="0" collapsed="false">
      <c r="C19" s="1" t="n">
        <v>0.85</v>
      </c>
      <c r="D19" s="0" t="n">
        <f aca="false">($B$9*($B$8^C19)-$B$9)*$B$7</f>
        <v>0.511247881196434</v>
      </c>
      <c r="E19" s="0" t="n">
        <f aca="false">D19*$B$2 + $B$4</f>
        <v>30262.3940598217</v>
      </c>
      <c r="G19" s="0" t="n">
        <f aca="false">$B$6/E19</f>
        <v>773.406712096806</v>
      </c>
    </row>
    <row r="20" customFormat="false" ht="12.8" hidden="false" customHeight="false" outlineLevel="0" collapsed="false">
      <c r="C20" s="1" t="n">
        <v>0.9</v>
      </c>
      <c r="D20" s="0" t="n">
        <f aca="false">($B$9*($B$8^C20)-$B$9)*$B$7</f>
        <v>0.63994894016447</v>
      </c>
      <c r="E20" s="0" t="n">
        <f aca="false">D20*$B$2 + $B$4</f>
        <v>36697.4470082235</v>
      </c>
      <c r="G20" s="0" t="n">
        <f aca="false">$B$6/E20</f>
        <v>637.786565499768</v>
      </c>
    </row>
    <row r="21" customFormat="false" ht="12.8" hidden="false" customHeight="false" outlineLevel="0" collapsed="false">
      <c r="C21" s="1" t="n">
        <v>0.95</v>
      </c>
      <c r="D21" s="0" t="n">
        <f aca="false">($B$9*($B$8^C21)-$B$9)*$B$7</f>
        <v>0.800275831282234</v>
      </c>
      <c r="E21" s="0" t="n">
        <f aca="false">D21*$B$2 + $B$4</f>
        <v>44713.7915641117</v>
      </c>
      <c r="G21" s="0" t="n">
        <f aca="false">$B$6/E21</f>
        <v>523.443391205726</v>
      </c>
    </row>
    <row r="22" customFormat="false" ht="12.8" hidden="false" customHeight="false" outlineLevel="0" collapsed="false">
      <c r="C22" s="1" t="n">
        <v>1</v>
      </c>
      <c r="D22" s="0" t="n">
        <f aca="false">($B$9*($B$8^C22)-$B$9)*$B$7</f>
        <v>1</v>
      </c>
      <c r="E22" s="0" t="n">
        <f aca="false">D22*$B$2 + $B$4</f>
        <v>54700</v>
      </c>
      <c r="G22" s="0" t="n">
        <f aca="false">$B$6/E22</f>
        <v>427.881877330615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7271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2018-01-19T12:45:08Z</dcterms:created>
  <dc:creator/>
  <dc:description/>
  <dc:language>en-AU</dc:language>
  <cp:lastModifiedBy/>
  <dcterms:modified xsi:type="dcterms:W3CDTF">2018-01-24T17:18:43Z</dcterms:modified>
  <cp:revision>2</cp:revision>
  <dc:subject/>
  <dc:title/>
</cp:coreProperties>
</file>