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2"/>
  </bookViews>
  <sheets>
    <sheet name="J0" sheetId="1" state="visible" r:id="rId2"/>
    <sheet name="F0" sheetId="2" state="visible" r:id="rId3"/>
    <sheet name="M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<sst xmlns="http://schemas.openxmlformats.org/spreadsheetml/2006/main" count="265" uniqueCount="135">
  <si>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</si>
  <si>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</si>
  <si>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</si>
  <si>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</si>
  <si>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</si>
  <si>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</si>
  <si>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</si>
  <si>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</si>
  <si>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</si>
  <si>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ECPU1C104MA5</t>
  </si>
  <si>
    <t xml:space="preserve">RS Australia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</si>
  <si>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</si>
  <si>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</si>
  <si>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</si>
  <si>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</si>
  <si>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</si>
  <si>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</si>
  <si>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</si>
  <si>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</si>
  <si>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</si>
  <si>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</si>
  <si>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</si>
  <si>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</si>
  <si>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</si>
  <si>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</si>
  <si>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</si>
  <si>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</si>
  <si>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</si>
  <si>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</si>
  <si>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</si>
  <si>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</si>
  <si>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</si>
  <si>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</si>
  <si>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</si>
  <si>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</si>
  <si>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</si>
  <si>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</si>
  <si>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</si>
  <si>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</si>
  <si>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</si>
  <si>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</si>
  <si>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</si>
  <si>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</si>
  <si>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</si>
  <si>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</si>
  <si>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</si>
  <si>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</si>
  <si>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</si>
  <si>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</si>
  <si>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</si>
  <si>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</si>
  <si>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</si>
  <si>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</si>
  <si>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</si>
  <si>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</si>
  <si>
    <t xml:space="preserve">2PIN JUMPER</t>
  </si>
  <si>
    <t xml:space="preserve">571-1-881545-4</t>
  </si>
  <si>
    <t xml:space="preserve">BUF</t>
  </si>
  <si>
    <t xml:space="preserve">10u</t>
  </si>
  <si>
    <t xml:space="preserve">TCTP1C106M8R</t>
  </si>
  <si>
    <t xml:space="preserve">16V</t>
  </si>
  <si>
    <t xml:space="preserve">12k</t>
  </si>
  <si>
    <t xml:space="preserve">CR0603-FX-1202ELF</t>
  </si>
  <si>
    <t xml:space="preserve">15k</t>
  </si>
  <si>
    <t xml:space="preserve">CR0603-FX-1502HLF</t>
  </si>
  <si>
    <t xml:space="preserve">47k</t>
  </si>
  <si>
    <t xml:space="preserve">CR0603-FX-4702ELF</t>
  </si>
  <si>
    <t xml:space="preserve">330k</t>
  </si>
  <si>
    <t xml:space="preserve">CR0603-JW-334ELF</t>
  </si>
  <si>
    <t xml:space="preserve">1Meg</t>
  </si>
  <si>
    <t xml:space="preserve">Q</t>
  </si>
  <si>
    <t xml:space="preserve">TS512A</t>
  </si>
  <si>
    <t xml:space="preserve">TS512IDT</t>
  </si>
  <si>
    <t xml:space="preserve">0.01u</t>
  </si>
  <si>
    <t xml:space="preserve">ECH-U1C103JX5</t>
  </si>
  <si>
    <t xml:space="preserve">KRM21ER61E106KFA1L</t>
  </si>
  <si>
    <t xml:space="preserve">25V</t>
  </si>
  <si>
    <t xml:space="preserve">6.8k</t>
  </si>
  <si>
    <t xml:space="preserve">CR0603-FX-6801ELF</t>
  </si>
  <si>
    <t xml:space="preserve">MID</t>
  </si>
  <si>
    <t xml:space="preserve">10n</t>
  </si>
  <si>
    <t xml:space="preserve">MKS2C021001A00KI00</t>
  </si>
  <si>
    <t xml:space="preserve">22n</t>
  </si>
  <si>
    <t xml:space="preserve">MKS2-.22/63/10</t>
  </si>
  <si>
    <t xml:space="preserve">4.7k</t>
  </si>
  <si>
    <t xml:space="preserve">CR0603-FX-4701ELF</t>
  </si>
  <si>
    <t xml:space="preserve">SWITCHES</t>
  </si>
  <si>
    <t xml:space="preserve">$</t>
  </si>
  <si>
    <t xml:space="preserve">TOT</t>
  </si>
  <si>
    <t xml:space="preserve">SW_SEL/MM</t>
  </si>
  <si>
    <t xml:space="preserve">100DP6T1B1M2QE</t>
  </si>
  <si>
    <t xml:space="preserve">SW_BRIGHT</t>
  </si>
  <si>
    <t xml:space="preserve">100SP1T1B1M2QEH</t>
  </si>
  <si>
    <t xml:space="preserve">BND</t>
  </si>
  <si>
    <t xml:space="preserve">-</t>
  </si>
  <si>
    <t xml:space="preserve">C1</t>
  </si>
  <si>
    <t xml:space="preserve">0805</t>
  </si>
  <si>
    <t xml:space="preserve">C2, C13</t>
  </si>
  <si>
    <t xml:space="preserve">C3</t>
  </si>
  <si>
    <t xml:space="preserve">C4</t>
  </si>
  <si>
    <t xml:space="preserve">1.8n</t>
  </si>
  <si>
    <t xml:space="preserve">ECH-U1C182JX5</t>
  </si>
  <si>
    <t xml:space="preserve">0603</t>
  </si>
  <si>
    <t xml:space="preserve">C5</t>
  </si>
  <si>
    <t xml:space="preserve">TCP1A106M8R</t>
  </si>
  <si>
    <t xml:space="preserve">C6, C9</t>
  </si>
  <si>
    <t xml:space="preserve">1206</t>
  </si>
  <si>
    <t xml:space="preserve">C7</t>
  </si>
  <si>
    <t xml:space="preserve">470p</t>
  </si>
  <si>
    <t xml:space="preserve">VJ0603A471GXXCW1BC</t>
  </si>
  <si>
    <t xml:space="preserve">C8, C12</t>
  </si>
  <si>
    <t xml:space="preserve">120p</t>
  </si>
  <si>
    <t xml:space="preserve">C11</t>
  </si>
  <si>
    <t xml:space="preserve">47n</t>
  </si>
  <si>
    <t xml:space="preserve">ECH-U1C473GX5</t>
  </si>
  <si>
    <t xml:space="preserve">Q1</t>
  </si>
  <si>
    <t xml:space="preserve">MMBF5457</t>
  </si>
  <si>
    <t xml:space="preserve">R1</t>
  </si>
  <si>
    <t xml:space="preserve">470k</t>
  </si>
  <si>
    <t xml:space="preserve">R2</t>
  </si>
  <si>
    <t xml:space="preserve">R3, R9, R10, R12, R14</t>
  </si>
  <si>
    <t xml:space="preserve">R4, R16</t>
  </si>
  <si>
    <t xml:space="preserve">R5, R13</t>
  </si>
  <si>
    <t xml:space="preserve">200k</t>
  </si>
  <si>
    <t xml:space="preserve">R6, R8</t>
  </si>
  <si>
    <t xml:space="preserve">2k</t>
  </si>
  <si>
    <t xml:space="preserve">R7</t>
  </si>
  <si>
    <t xml:space="preserve">R11</t>
  </si>
  <si>
    <t xml:space="preserve">R15</t>
  </si>
  <si>
    <t xml:space="preserve">U1</t>
  </si>
  <si>
    <t xml:space="preserve">RV1</t>
  </si>
  <si>
    <t xml:space="preserve">RV16AF-20-15S1-C1M-LA</t>
  </si>
  <si>
    <t xml:space="preserve">BASS</t>
  </si>
  <si>
    <t xml:space="preserve">250k</t>
  </si>
  <si>
    <t xml:space="preserve">RV16AF-20-15S1-A250K-LA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</si>
</sst>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3"/>
  <cols>
    <col collapsed="false" hidden="false" max="1" min="1" style="0" width="11.2040816326531"/>
    <col collapsed="false" hidden="false" max="2" min="2" style="0" width="8.36734693877551"/>
    <col collapsed="false" hidden="false" max="3" min="3" style="0" width="16.469387755102"/>
    <col collapsed="false" hidden="false" max="4" min="4" style="0" width="22.6785714285714"/>
    <col collapsed="false" hidden="false" max="9" min="5" style="0" width="8.36734693877551"/>
    <col collapsed="false" hidden="false" max="10" min="10" style="0" width="17.280612244898"/>
    <col collapsed="false" hidden="false" max="1025" min="11" style="0" width="8.36734693877551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  <c r="J3" s="0" t="s">
        <v>9</v>
      </c>
      <c r="K3" s="0" t="s">
        <v>10</v>
      </c>
    </row>
    <row r="4" customFormat="false" ht="12.3" hidden="false" customHeight="false" outlineLevel="0" collapsed="false">
      <c r="B4" s="0" t="n">
        <v>3</v>
      </c>
      <c r="C4" s="0" t="s">
        <v>11</v>
      </c>
      <c r="D4" s="0" t="s">
        <v>12</v>
      </c>
      <c r="E4" s="0" t="s">
        <v>13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14</v>
      </c>
      <c r="D5" s="0" t="s">
        <v>15</v>
      </c>
      <c r="E5" s="0" t="s">
        <v>16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17</v>
      </c>
      <c r="D6" s="0" t="s">
        <v>18</v>
      </c>
      <c r="E6" s="0" t="s">
        <v>13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19</v>
      </c>
      <c r="D7" s="0" t="s">
        <v>20</v>
      </c>
      <c r="E7" s="0" t="s">
        <v>16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21</v>
      </c>
      <c r="B8" s="0" t="n">
        <v>1</v>
      </c>
      <c r="D8" s="0" t="s">
        <v>22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23</v>
      </c>
      <c r="B9" s="0" t="n">
        <v>2</v>
      </c>
      <c r="C9" s="0" t="s">
        <v>24</v>
      </c>
      <c r="D9" s="0" t="s">
        <v>25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26</v>
      </c>
      <c r="D10" s="0" t="s">
        <v>27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28</v>
      </c>
      <c r="D11" s="0" t="s">
        <v>29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30</v>
      </c>
      <c r="D12" s="0" t="s">
        <v>31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32</v>
      </c>
      <c r="D13" s="0" t="s">
        <v>33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34</v>
      </c>
      <c r="D14" s="0" t="s">
        <v>35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36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37</v>
      </c>
      <c r="D17" s="0" t="s">
        <v>38</v>
      </c>
      <c r="E17" s="0" t="s">
        <v>16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8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  <c r="J18" s="0" t="s">
        <v>9</v>
      </c>
      <c r="K18" s="0" t="s">
        <v>10</v>
      </c>
    </row>
    <row r="19" customFormat="false" ht="12.3" hidden="false" customHeight="false" outlineLevel="0" collapsed="false">
      <c r="B19" s="0" t="n">
        <v>1</v>
      </c>
      <c r="C19" s="0" t="s">
        <v>11</v>
      </c>
      <c r="D19" s="0" t="s">
        <v>12</v>
      </c>
      <c r="E19" s="0" t="s">
        <v>13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39</v>
      </c>
      <c r="D20" s="0" t="s">
        <v>40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17</v>
      </c>
      <c r="D21" s="0" t="s">
        <v>41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8" hidden="false" customHeight="false" outlineLevel="0" collapsed="false">
      <c r="A22" s="0" t="s">
        <v>23</v>
      </c>
      <c r="B22" s="0" t="n">
        <v>1</v>
      </c>
      <c r="C22" s="0" t="s">
        <v>42</v>
      </c>
      <c r="D22" s="0" t="s">
        <v>43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8" hidden="false" customHeight="false" outlineLevel="0" collapsed="false">
      <c r="A23" s="0" t="s">
        <v>44</v>
      </c>
      <c r="B23" s="0" t="n">
        <v>1</v>
      </c>
      <c r="C23" s="0" t="s">
        <v>30</v>
      </c>
      <c r="D23" s="0" t="s">
        <v>45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46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47</v>
      </c>
      <c r="B26" s="0" t="n">
        <v>3</v>
      </c>
      <c r="D26" s="0" t="s">
        <v>48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49</v>
      </c>
      <c r="B27" s="0" t="n">
        <v>1</v>
      </c>
      <c r="D27" s="0" t="s">
        <v>50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8" hidden="false" customHeight="false" outlineLevel="0" collapsed="false">
      <c r="A28" s="1" t="s">
        <v>51</v>
      </c>
      <c r="B28" s="0" t="n">
        <v>1</v>
      </c>
      <c r="D28" s="0" t="s">
        <v>52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8" hidden="false" customHeight="false" outlineLevel="0" collapsed="false">
      <c r="A29" s="1" t="s">
        <v>53</v>
      </c>
      <c r="B29" s="0" t="n">
        <v>2</v>
      </c>
      <c r="D29" s="0" t="s">
        <v>54</v>
      </c>
      <c r="F29" s="0" t="n">
        <v>2.1</v>
      </c>
      <c r="G29" s="0" t="n">
        <v>5.69</v>
      </c>
      <c r="H29" s="0" t="n">
        <v>5.69</v>
      </c>
    </row>
    <row r="30" customFormat="false" ht="12.8" hidden="false" customHeight="false" outlineLevel="0" collapsed="false">
      <c r="A30" s="1" t="s">
        <v>55</v>
      </c>
      <c r="B30" s="0" t="n">
        <v>2</v>
      </c>
      <c r="D30" s="0" t="s">
        <v>56</v>
      </c>
      <c r="F30" s="0" t="n">
        <v>0.118</v>
      </c>
      <c r="G30" s="0" t="n">
        <v>6.69</v>
      </c>
      <c r="H30" s="0" t="n">
        <f aca="false">F30*25</f>
        <v>2.95</v>
      </c>
    </row>
    <row r="31" customFormat="false" ht="12.3" hidden="false" customHeight="false" outlineLevel="0" collapsed="false">
      <c r="G31" s="0" t="n">
        <f aca="false">SUM(G26:G30)</f>
        <v>20.408</v>
      </c>
      <c r="H31" s="0" t="n">
        <f aca="false">SUM(H26:H30)</f>
        <v>38.048</v>
      </c>
    </row>
    <row r="32" customFormat="false" ht="12.3" hidden="false" customHeight="false" outlineLevel="0" collapsed="false">
      <c r="G32" s="0" t="n">
        <f aca="false">G15+G24+G31</f>
        <v>32.734</v>
      </c>
      <c r="H32" s="0" t="n">
        <f aca="false">H15+H24+H31</f>
        <v>154.688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2" activeCellId="0" sqref="H42"/>
    </sheetView>
  </sheetViews>
  <sheetFormatPr defaultRowHeight="12.8"/>
  <cols>
    <col collapsed="false" hidden="false" max="3" min="1" style="0" width="11.3418367346939"/>
    <col collapsed="false" hidden="false" max="4" min="4" style="0" width="21.5969387755102"/>
    <col collapsed="false" hidden="false" max="9" min="5" style="0" width="11.3418367346939"/>
    <col collapsed="false" hidden="false" max="10" min="10" style="0" width="15.2551020408163"/>
    <col collapsed="false" hidden="false" max="1025" min="11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57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s">
        <v>14</v>
      </c>
      <c r="D3" s="0" t="s">
        <v>15</v>
      </c>
      <c r="E3" s="0" t="s">
        <v>16</v>
      </c>
      <c r="F3" s="0" t="n">
        <v>0.048</v>
      </c>
      <c r="G3" s="0" t="n">
        <f aca="false">F3*B3</f>
        <v>0.048</v>
      </c>
      <c r="H3" s="0" t="n">
        <f aca="false">F3*20</f>
        <v>0.96</v>
      </c>
    </row>
    <row r="4" customFormat="false" ht="12.8" hidden="false" customHeight="false" outlineLevel="0" collapsed="false">
      <c r="B4" s="0" t="n">
        <v>2</v>
      </c>
      <c r="C4" s="0" t="s">
        <v>6</v>
      </c>
      <c r="D4" s="0" t="s">
        <v>7</v>
      </c>
      <c r="E4" s="0" t="s">
        <v>8</v>
      </c>
      <c r="F4" s="0" t="n">
        <v>0.627</v>
      </c>
      <c r="G4" s="0" t="n">
        <f aca="false">F4*B4</f>
        <v>1.254</v>
      </c>
      <c r="H4" s="0" t="n">
        <f aca="false">F4*B4*6</f>
        <v>7.524</v>
      </c>
      <c r="J4" s="0" t="s">
        <v>9</v>
      </c>
      <c r="K4" s="0" t="s">
        <v>10</v>
      </c>
    </row>
    <row r="5" customFormat="false" ht="12.8" hidden="false" customHeight="false" outlineLevel="0" collapsed="false">
      <c r="B5" s="0" t="n">
        <v>2</v>
      </c>
      <c r="C5" s="0" t="s">
        <v>17</v>
      </c>
      <c r="D5" s="0" t="s">
        <v>18</v>
      </c>
      <c r="E5" s="0" t="s">
        <v>13</v>
      </c>
      <c r="F5" s="0" t="n">
        <v>0.331</v>
      </c>
      <c r="G5" s="0" t="n">
        <f aca="false">F5*B5</f>
        <v>0.662</v>
      </c>
      <c r="H5" s="0" t="n">
        <f aca="false">F5*10</f>
        <v>3.31</v>
      </c>
    </row>
    <row r="6" customFormat="false" ht="12.8" hidden="false" customHeight="false" outlineLevel="0" collapsed="false">
      <c r="B6" s="0" t="n">
        <v>2</v>
      </c>
      <c r="C6" s="0" t="s">
        <v>58</v>
      </c>
      <c r="D6" s="0" t="s">
        <v>59</v>
      </c>
      <c r="E6" s="0" t="s">
        <v>60</v>
      </c>
      <c r="F6" s="0" t="n">
        <v>0.663</v>
      </c>
      <c r="G6" s="0" t="n">
        <f aca="false">F6*B6</f>
        <v>1.326</v>
      </c>
      <c r="H6" s="0" t="n">
        <f aca="false">F6*10</f>
        <v>6.63</v>
      </c>
    </row>
    <row r="7" customFormat="false" ht="12.8" hidden="false" customHeight="false" outlineLevel="0" collapsed="false">
      <c r="A7" s="0" t="s">
        <v>21</v>
      </c>
      <c r="B7" s="0" t="n">
        <v>1</v>
      </c>
      <c r="D7" s="0" t="s">
        <v>22</v>
      </c>
      <c r="F7" s="0" t="n">
        <v>0.019</v>
      </c>
      <c r="G7" s="0" t="n">
        <f aca="false">F7*B7</f>
        <v>0.019</v>
      </c>
      <c r="H7" s="0" t="n">
        <f aca="false">F7*100</f>
        <v>1.9</v>
      </c>
    </row>
    <row r="8" customFormat="false" ht="12.8" hidden="false" customHeight="false" outlineLevel="0" collapsed="false">
      <c r="A8" s="0" t="s">
        <v>23</v>
      </c>
      <c r="B8" s="0" t="n">
        <v>3</v>
      </c>
      <c r="C8" s="0" t="s">
        <v>24</v>
      </c>
      <c r="D8" s="0" t="s">
        <v>25</v>
      </c>
      <c r="F8" s="0" t="n">
        <v>0.019</v>
      </c>
      <c r="G8" s="0" t="n">
        <f aca="false">F8*B8</f>
        <v>0.057</v>
      </c>
      <c r="H8" s="0" t="n">
        <f aca="false">F8*100</f>
        <v>1.9</v>
      </c>
    </row>
    <row r="9" customFormat="false" ht="12.8" hidden="false" customHeight="false" outlineLevel="0" collapsed="false">
      <c r="B9" s="0" t="n">
        <v>2</v>
      </c>
      <c r="C9" s="0" t="s">
        <v>28</v>
      </c>
      <c r="D9" s="0" t="s">
        <v>29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8" hidden="false" customHeight="false" outlineLevel="0" collapsed="false">
      <c r="B10" s="0" t="n">
        <v>1</v>
      </c>
      <c r="C10" s="0" t="s">
        <v>61</v>
      </c>
      <c r="D10" s="0" t="s">
        <v>62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8" hidden="false" customHeight="false" outlineLevel="0" collapsed="false">
      <c r="B11" s="0" t="n">
        <v>1</v>
      </c>
      <c r="C11" s="0" t="s">
        <v>63</v>
      </c>
      <c r="D11" s="0" t="s">
        <v>64</v>
      </c>
      <c r="F11" s="0" t="n">
        <v>0.019</v>
      </c>
      <c r="G11" s="0" t="n">
        <f aca="false">F11*B11</f>
        <v>0.019</v>
      </c>
      <c r="H11" s="0" t="n">
        <f aca="false">F11*100</f>
        <v>1.9</v>
      </c>
    </row>
    <row r="12" customFormat="false" ht="12.8" hidden="false" customHeight="false" outlineLevel="0" collapsed="false">
      <c r="B12" s="0" t="n">
        <v>2</v>
      </c>
      <c r="C12" s="0" t="s">
        <v>30</v>
      </c>
      <c r="D12" s="0" t="s">
        <v>31</v>
      </c>
      <c r="F12" s="0" t="n">
        <v>0.019</v>
      </c>
      <c r="G12" s="0" t="n">
        <f aca="false">F12*B12</f>
        <v>0.038</v>
      </c>
      <c r="H12" s="0" t="n">
        <f aca="false">F12*100</f>
        <v>1.9</v>
      </c>
    </row>
    <row r="13" customFormat="false" ht="12.8" hidden="false" customHeight="false" outlineLevel="0" collapsed="false">
      <c r="B13" s="0" t="n">
        <v>2</v>
      </c>
      <c r="C13" s="0" t="s">
        <v>65</v>
      </c>
      <c r="D13" s="0" t="s">
        <v>66</v>
      </c>
      <c r="F13" s="0" t="n">
        <v>0.019</v>
      </c>
      <c r="G13" s="0" t="n">
        <f aca="false">F13*B13</f>
        <v>0.038</v>
      </c>
      <c r="H13" s="0" t="n">
        <f aca="false">F13*100</f>
        <v>1.9</v>
      </c>
    </row>
    <row r="14" customFormat="false" ht="12.8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0.019</v>
      </c>
      <c r="G14" s="0" t="n">
        <f aca="false">F14*B14</f>
        <v>0.038</v>
      </c>
      <c r="H14" s="0" t="n">
        <f aca="false">F14*100</f>
        <v>1.9</v>
      </c>
    </row>
    <row r="15" customFormat="false" ht="12.8" hidden="false" customHeight="false" outlineLevel="0" collapsed="false">
      <c r="B15" s="0" t="n">
        <v>2</v>
      </c>
      <c r="C15" s="0" t="s">
        <v>67</v>
      </c>
      <c r="D15" s="0" t="s">
        <v>68</v>
      </c>
      <c r="F15" s="0" t="n">
        <v>0.009</v>
      </c>
      <c r="G15" s="0" t="n">
        <f aca="false">F15*B15</f>
        <v>0.018</v>
      </c>
      <c r="H15" s="0" t="n">
        <f aca="false">F15*100</f>
        <v>0.9</v>
      </c>
    </row>
    <row r="16" customFormat="false" ht="12.8" hidden="false" customHeight="false" outlineLevel="0" collapsed="false">
      <c r="B16" s="0" t="n">
        <v>2</v>
      </c>
      <c r="C16" s="0" t="s">
        <v>69</v>
      </c>
      <c r="D16" s="0" t="s">
        <v>35</v>
      </c>
      <c r="F16" s="0" t="n">
        <v>0.009</v>
      </c>
      <c r="G16" s="0" t="n">
        <f aca="false">F16*B16</f>
        <v>0.018</v>
      </c>
      <c r="H16" s="0" t="n">
        <f aca="false">F16*100</f>
        <v>0.9</v>
      </c>
    </row>
    <row r="17" customFormat="false" ht="12.8" hidden="false" customHeight="false" outlineLevel="0" collapsed="false">
      <c r="A17" s="0" t="s">
        <v>70</v>
      </c>
      <c r="B17" s="0" t="n">
        <v>1</v>
      </c>
      <c r="C17" s="0" t="s">
        <v>71</v>
      </c>
      <c r="D17" s="0" t="s">
        <v>72</v>
      </c>
      <c r="F17" s="0" t="n">
        <v>1.27</v>
      </c>
      <c r="G17" s="0" t="n">
        <f aca="false">F17*B17</f>
        <v>1.27</v>
      </c>
      <c r="H17" s="0" t="n">
        <f aca="false">F17*10</f>
        <v>12.7</v>
      </c>
    </row>
    <row r="19" customFormat="false" ht="12.8" hidden="false" customHeight="false" outlineLevel="0" collapsed="false">
      <c r="A19" s="0" t="s">
        <v>36</v>
      </c>
      <c r="B19" s="0" t="s">
        <v>2</v>
      </c>
      <c r="C19" s="0" t="s">
        <v>3</v>
      </c>
      <c r="D19" s="0" t="s">
        <v>4</v>
      </c>
    </row>
    <row r="20" customFormat="false" ht="12.8" hidden="false" customHeight="false" outlineLevel="0" collapsed="false">
      <c r="A20" s="0" t="s">
        <v>5</v>
      </c>
      <c r="B20" s="0" t="n">
        <v>2</v>
      </c>
      <c r="C20" s="0" t="s">
        <v>14</v>
      </c>
      <c r="D20" s="0" t="s">
        <v>15</v>
      </c>
      <c r="E20" s="0" t="s">
        <v>16</v>
      </c>
      <c r="F20" s="0" t="n">
        <v>0.048</v>
      </c>
      <c r="G20" s="0" t="n">
        <f aca="false">F20*B20</f>
        <v>0.096</v>
      </c>
      <c r="H20" s="0" t="n">
        <f aca="false">F20*20</f>
        <v>0.96</v>
      </c>
    </row>
    <row r="21" customFormat="false" ht="12.8" hidden="false" customHeight="false" outlineLevel="0" collapsed="false">
      <c r="B21" s="0" t="n">
        <v>1</v>
      </c>
      <c r="C21" s="0" t="s">
        <v>73</v>
      </c>
      <c r="D21" s="0" t="s">
        <v>74</v>
      </c>
      <c r="E21" s="0" t="s">
        <v>60</v>
      </c>
      <c r="F21" s="0" t="n">
        <v>0.45</v>
      </c>
      <c r="G21" s="0" t="n">
        <f aca="false">F21*B21</f>
        <v>0.45</v>
      </c>
      <c r="H21" s="0" t="n">
        <f aca="false">F21*10</f>
        <v>4.5</v>
      </c>
    </row>
    <row r="22" customFormat="false" ht="12.8" hidden="false" customHeight="false" outlineLevel="0" collapsed="false">
      <c r="B22" s="0" t="n">
        <v>1</v>
      </c>
      <c r="C22" s="0" t="s">
        <v>6</v>
      </c>
      <c r="D22" s="0" t="s">
        <v>7</v>
      </c>
      <c r="E22" s="0" t="s">
        <v>8</v>
      </c>
      <c r="F22" s="0" t="n">
        <v>0.627</v>
      </c>
      <c r="G22" s="0" t="n">
        <f aca="false">F22*B22</f>
        <v>0.627</v>
      </c>
      <c r="H22" s="0" t="n">
        <f aca="false">F22*B22*6</f>
        <v>3.762</v>
      </c>
    </row>
    <row r="23" customFormat="false" ht="12.8" hidden="false" customHeight="false" outlineLevel="0" collapsed="false">
      <c r="B23" s="0" t="n">
        <v>2</v>
      </c>
      <c r="C23" s="0" t="s">
        <v>58</v>
      </c>
      <c r="D23" s="0" t="s">
        <v>75</v>
      </c>
      <c r="E23" s="0" t="s">
        <v>76</v>
      </c>
      <c r="F23" s="0" t="n">
        <v>0.461</v>
      </c>
      <c r="G23" s="0" t="n">
        <f aca="false">F23*B23</f>
        <v>0.922</v>
      </c>
      <c r="H23" s="0" t="n">
        <f aca="false">F23*10</f>
        <v>4.61</v>
      </c>
    </row>
    <row r="24" customFormat="false" ht="12.8" hidden="false" customHeight="false" outlineLevel="0" collapsed="false">
      <c r="A24" s="0" t="s">
        <v>23</v>
      </c>
      <c r="B24" s="0" t="n">
        <v>1</v>
      </c>
      <c r="C24" s="0" t="s">
        <v>24</v>
      </c>
      <c r="D24" s="0" t="s">
        <v>25</v>
      </c>
      <c r="F24" s="0" t="n">
        <v>0.019</v>
      </c>
      <c r="G24" s="0" t="n">
        <f aca="false">F24*B24</f>
        <v>0.019</v>
      </c>
      <c r="H24" s="0" t="n">
        <f aca="false">F24*100</f>
        <v>1.9</v>
      </c>
    </row>
    <row r="25" customFormat="false" ht="12.8" hidden="false" customHeight="false" outlineLevel="0" collapsed="false">
      <c r="B25" s="0" t="n">
        <v>3</v>
      </c>
      <c r="C25" s="0" t="s">
        <v>42</v>
      </c>
      <c r="D25" s="0" t="s">
        <v>43</v>
      </c>
      <c r="F25" s="0" t="n">
        <v>0.012</v>
      </c>
      <c r="G25" s="0" t="n">
        <f aca="false">F25*B25</f>
        <v>0.036</v>
      </c>
      <c r="H25" s="0" t="n">
        <f aca="false">F25*100</f>
        <v>1.2</v>
      </c>
    </row>
    <row r="26" customFormat="false" ht="12.8" hidden="false" customHeight="false" outlineLevel="0" collapsed="false">
      <c r="A26" s="1"/>
      <c r="B26" s="0" t="n">
        <v>2</v>
      </c>
      <c r="C26" s="0" t="s">
        <v>77</v>
      </c>
      <c r="D26" s="0" t="s">
        <v>78</v>
      </c>
      <c r="F26" s="0" t="n">
        <v>0.012</v>
      </c>
      <c r="G26" s="0" t="n">
        <f aca="false">F26*B26</f>
        <v>0.024</v>
      </c>
      <c r="H26" s="0" t="n">
        <f aca="false">F26*100</f>
        <v>1.2</v>
      </c>
    </row>
    <row r="27" customFormat="false" ht="12.8" hidden="false" customHeight="false" outlineLevel="0" collapsed="false">
      <c r="A27" s="1"/>
      <c r="B27" s="0" t="n">
        <v>2</v>
      </c>
      <c r="C27" s="0" t="s">
        <v>30</v>
      </c>
      <c r="D27" s="0" t="s">
        <v>31</v>
      </c>
      <c r="F27" s="0" t="n">
        <v>0.019</v>
      </c>
      <c r="G27" s="0" t="n">
        <f aca="false">F27*B27</f>
        <v>0.038</v>
      </c>
      <c r="H27" s="0" t="n">
        <f aca="false">F27*100</f>
        <v>1.9</v>
      </c>
    </row>
    <row r="28" customFormat="false" ht="12.8" hidden="false" customHeight="false" outlineLevel="0" collapsed="false">
      <c r="A28" s="1"/>
      <c r="B28" s="0" t="n">
        <v>1</v>
      </c>
      <c r="C28" s="0" t="s">
        <v>32</v>
      </c>
      <c r="D28" s="0" t="s">
        <v>33</v>
      </c>
      <c r="F28" s="0" t="n">
        <v>0.019</v>
      </c>
      <c r="G28" s="0" t="n">
        <f aca="false">F28*B28</f>
        <v>0.019</v>
      </c>
      <c r="H28" s="0" t="n">
        <f aca="false">F28*100</f>
        <v>1.9</v>
      </c>
    </row>
    <row r="29" customFormat="false" ht="12.8" hidden="false" customHeight="false" outlineLevel="0" collapsed="false">
      <c r="A29" s="0" t="s">
        <v>70</v>
      </c>
      <c r="B29" s="0" t="n">
        <v>1</v>
      </c>
      <c r="C29" s="0" t="s">
        <v>71</v>
      </c>
      <c r="D29" s="0" t="s">
        <v>72</v>
      </c>
      <c r="F29" s="0" t="n">
        <v>1.27</v>
      </c>
      <c r="G29" s="0" t="n">
        <f aca="false">F29*B29</f>
        <v>1.27</v>
      </c>
      <c r="H29" s="0" t="n">
        <f aca="false">F29*0</f>
        <v>0</v>
      </c>
    </row>
    <row r="31" customFormat="false" ht="12.8" hidden="false" customHeight="false" outlineLevel="0" collapsed="false">
      <c r="A31" s="0" t="s">
        <v>79</v>
      </c>
      <c r="B31" s="0" t="s">
        <v>2</v>
      </c>
      <c r="C31" s="0" t="s">
        <v>3</v>
      </c>
      <c r="D31" s="0" t="s">
        <v>4</v>
      </c>
    </row>
    <row r="32" customFormat="false" ht="12.8" hidden="false" customHeight="false" outlineLevel="0" collapsed="false">
      <c r="A32" s="0" t="s">
        <v>5</v>
      </c>
      <c r="B32" s="0" t="n">
        <v>1</v>
      </c>
      <c r="C32" s="0" t="s">
        <v>80</v>
      </c>
      <c r="D32" s="2" t="s">
        <v>81</v>
      </c>
      <c r="F32" s="0" t="n">
        <v>0.222</v>
      </c>
      <c r="G32" s="0" t="n">
        <f aca="false">F32*B32</f>
        <v>0.222</v>
      </c>
      <c r="H32" s="0" t="n">
        <f aca="false">F32*10</f>
        <v>2.22</v>
      </c>
    </row>
    <row r="33" customFormat="false" ht="12.8" hidden="false" customHeight="false" outlineLevel="0" collapsed="false">
      <c r="B33" s="0" t="n">
        <v>1</v>
      </c>
      <c r="C33" s="0" t="s">
        <v>82</v>
      </c>
      <c r="D33" s="0" t="s">
        <v>83</v>
      </c>
      <c r="F33" s="0" t="n">
        <v>0.35</v>
      </c>
      <c r="G33" s="0" t="n">
        <f aca="false">F33*B33</f>
        <v>0.35</v>
      </c>
      <c r="H33" s="0" t="n">
        <f aca="false">F33*10</f>
        <v>3.5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s">
        <v>84</v>
      </c>
      <c r="D34" s="0" t="s">
        <v>85</v>
      </c>
      <c r="F34" s="0" t="n">
        <v>0.019</v>
      </c>
      <c r="G34" s="0" t="n">
        <f aca="false">F34*B34</f>
        <v>0.038</v>
      </c>
      <c r="H34" s="0" t="n">
        <f aca="false">F34*100</f>
        <v>1.9</v>
      </c>
    </row>
    <row r="35" customFormat="false" ht="12.8" hidden="false" customHeight="false" outlineLevel="0" collapsed="false">
      <c r="B35" s="0" t="n">
        <v>1</v>
      </c>
      <c r="C35" s="0" t="s">
        <v>32</v>
      </c>
      <c r="D35" s="0" t="s">
        <v>33</v>
      </c>
      <c r="F35" s="0" t="n">
        <v>0.019</v>
      </c>
      <c r="G35" s="0" t="n">
        <f aca="false">F35*B35</f>
        <v>0.019</v>
      </c>
      <c r="H35" s="0" t="n">
        <f aca="false">F35*100</f>
        <v>1.9</v>
      </c>
    </row>
    <row r="37" customFormat="false" ht="12.8" hidden="false" customHeight="false" outlineLevel="0" collapsed="false">
      <c r="A37" s="0" t="s">
        <v>46</v>
      </c>
      <c r="B37" s="0" t="s">
        <v>2</v>
      </c>
      <c r="C37" s="0" t="s">
        <v>3</v>
      </c>
      <c r="D37" s="0" t="s">
        <v>4</v>
      </c>
    </row>
    <row r="38" customFormat="false" ht="12.8" hidden="false" customHeight="false" outlineLevel="0" collapsed="false">
      <c r="A38" s="0" t="s">
        <v>47</v>
      </c>
      <c r="B38" s="0" t="n">
        <v>3</v>
      </c>
      <c r="D38" s="0" t="s">
        <v>48</v>
      </c>
      <c r="F38" s="0" t="n">
        <v>0.616</v>
      </c>
      <c r="G38" s="0" t="n">
        <f aca="false">F38*B38</f>
        <v>1.848</v>
      </c>
      <c r="H38" s="0" t="n">
        <f aca="false">F38*6*B38</f>
        <v>11.088</v>
      </c>
    </row>
    <row r="39" customFormat="false" ht="12.8" hidden="false" customHeight="false" outlineLevel="0" collapsed="false">
      <c r="A39" s="0" t="s">
        <v>49</v>
      </c>
      <c r="B39" s="0" t="n">
        <v>1</v>
      </c>
      <c r="D39" s="0" t="s">
        <v>50</v>
      </c>
      <c r="F39" s="0" t="n">
        <v>1.49</v>
      </c>
      <c r="G39" s="0" t="n">
        <f aca="false">F39*B39</f>
        <v>1.49</v>
      </c>
      <c r="H39" s="0" t="n">
        <f aca="false">F39*6*B39</f>
        <v>8.94</v>
      </c>
    </row>
    <row r="40" customFormat="false" ht="12.8" hidden="false" customHeight="false" outlineLevel="0" collapsed="false">
      <c r="A40" s="1" t="s">
        <v>51</v>
      </c>
      <c r="B40" s="0" t="n">
        <v>1</v>
      </c>
      <c r="D40" s="0" t="s">
        <v>52</v>
      </c>
      <c r="F40" s="0" t="n">
        <v>4.69</v>
      </c>
      <c r="G40" s="0" t="n">
        <v>4.69</v>
      </c>
      <c r="H40" s="0" t="n">
        <f aca="false">F40*2*B40</f>
        <v>9.38</v>
      </c>
    </row>
    <row r="41" customFormat="false" ht="12.8" hidden="false" customHeight="false" outlineLevel="0" collapsed="false">
      <c r="A41" s="1" t="s">
        <v>53</v>
      </c>
      <c r="B41" s="0" t="n">
        <v>2</v>
      </c>
      <c r="D41" s="0" t="s">
        <v>54</v>
      </c>
      <c r="F41" s="0" t="n">
        <v>2.1</v>
      </c>
      <c r="G41" s="0" t="n">
        <v>5.69</v>
      </c>
      <c r="H41" s="0" t="n">
        <v>5.69</v>
      </c>
    </row>
    <row r="42" customFormat="false" ht="12.8" hidden="false" customHeight="false" outlineLevel="0" collapsed="false">
      <c r="A42" s="1" t="s">
        <v>55</v>
      </c>
      <c r="B42" s="0" t="n">
        <v>1</v>
      </c>
      <c r="D42" s="0" t="s">
        <v>56</v>
      </c>
      <c r="F42" s="0" t="n">
        <v>0.118</v>
      </c>
      <c r="G42" s="0" t="n">
        <v>6.69</v>
      </c>
      <c r="H42" s="0" t="n">
        <f aca="false">F42*25</f>
        <v>2.95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2.8"/>
  <cols>
    <col collapsed="false" hidden="false" max="2" min="1" style="0" width="11.5204081632653"/>
    <col collapsed="false" hidden="false" max="3" min="3" style="3" width="11.5204081632653"/>
    <col collapsed="false" hidden="false" max="4" min="4" style="4" width="18.474489795918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86</v>
      </c>
      <c r="B2" s="0" t="s">
        <v>2</v>
      </c>
      <c r="C2" s="5" t="s">
        <v>3</v>
      </c>
      <c r="D2" s="6" t="s">
        <v>4</v>
      </c>
      <c r="G2" s="0" t="s">
        <v>87</v>
      </c>
      <c r="H2" s="0" t="s">
        <v>88</v>
      </c>
    </row>
    <row r="3" customFormat="false" ht="12.8" hidden="false" customHeight="false" outlineLevel="0" collapsed="false">
      <c r="A3" s="0" t="s">
        <v>89</v>
      </c>
      <c r="B3" s="0" t="n">
        <v>2</v>
      </c>
      <c r="D3" s="4" t="s">
        <v>90</v>
      </c>
      <c r="F3" s="0" t="n">
        <v>4</v>
      </c>
      <c r="G3" s="0" t="n">
        <v>5.71</v>
      </c>
      <c r="H3" s="0" t="n">
        <f aca="false">F3*G3</f>
        <v>22.84</v>
      </c>
    </row>
    <row r="4" customFormat="false" ht="12.8" hidden="false" customHeight="false" outlineLevel="0" collapsed="false">
      <c r="A4" s="0" t="s">
        <v>91</v>
      </c>
      <c r="B4" s="0" t="n">
        <v>1</v>
      </c>
      <c r="D4" s="4" t="s">
        <v>92</v>
      </c>
      <c r="F4" s="0" t="n">
        <v>2</v>
      </c>
      <c r="G4" s="0" t="n">
        <v>2.83</v>
      </c>
      <c r="H4" s="0" t="n">
        <f aca="false">F4*G4</f>
        <v>5.66</v>
      </c>
    </row>
    <row r="6" customFormat="false" ht="12.8" hidden="false" customHeight="false" outlineLevel="0" collapsed="false">
      <c r="A6" s="0" t="s">
        <v>93</v>
      </c>
    </row>
    <row r="7" customFormat="false" ht="12.8" hidden="false" customHeight="false" outlineLevel="0" collapsed="false">
      <c r="A7" s="0" t="s">
        <v>94</v>
      </c>
    </row>
    <row r="9" customFormat="false" ht="12.8" hidden="false" customHeight="false" outlineLevel="0" collapsed="false">
      <c r="A9" s="0" t="s">
        <v>36</v>
      </c>
    </row>
    <row r="10" customFormat="false" ht="12.8" hidden="false" customHeight="false" outlineLevel="0" collapsed="false">
      <c r="A10" s="0" t="s">
        <v>95</v>
      </c>
      <c r="B10" s="0" t="n">
        <v>1</v>
      </c>
      <c r="C10" s="3" t="s">
        <v>6</v>
      </c>
      <c r="D10" s="0" t="s">
        <v>7</v>
      </c>
      <c r="E10" s="4" t="s">
        <v>96</v>
      </c>
      <c r="F10" s="0" t="n">
        <f aca="false">B10*2</f>
        <v>2</v>
      </c>
      <c r="G10" s="0" t="n">
        <v>0.627</v>
      </c>
      <c r="H10" s="0" t="n">
        <f aca="false">F10*G10</f>
        <v>1.254</v>
      </c>
    </row>
    <row r="11" customFormat="false" ht="12.8" hidden="false" customHeight="false" outlineLevel="0" collapsed="false">
      <c r="A11" s="0" t="s">
        <v>97</v>
      </c>
      <c r="B11" s="0" t="n">
        <v>2</v>
      </c>
      <c r="C11" s="3" t="s">
        <v>17</v>
      </c>
      <c r="D11" s="0" t="s">
        <v>18</v>
      </c>
      <c r="E11" s="4" t="s">
        <v>96</v>
      </c>
      <c r="F11" s="0" t="n">
        <f aca="false">B11*2</f>
        <v>4</v>
      </c>
      <c r="G11" s="0" t="n">
        <v>0.331</v>
      </c>
      <c r="H11" s="0" t="n">
        <f aca="false">F11*G11</f>
        <v>1.324</v>
      </c>
    </row>
    <row r="12" customFormat="false" ht="12.8" hidden="false" customHeight="false" outlineLevel="0" collapsed="false">
      <c r="A12" s="0" t="s">
        <v>98</v>
      </c>
      <c r="B12" s="0" t="n">
        <v>1</v>
      </c>
      <c r="C12" s="3" t="s">
        <v>80</v>
      </c>
      <c r="D12" s="0" t="s">
        <v>74</v>
      </c>
      <c r="E12" s="4" t="s">
        <v>96</v>
      </c>
      <c r="F12" s="0" t="n">
        <f aca="false">B12*2</f>
        <v>2</v>
      </c>
      <c r="G12" s="0" t="n">
        <v>0.791</v>
      </c>
      <c r="H12" s="0" t="n">
        <f aca="false">F12*G12</f>
        <v>1.582</v>
      </c>
    </row>
    <row r="13" customFormat="false" ht="12.8" hidden="false" customHeight="false" outlineLevel="0" collapsed="false">
      <c r="A13" s="0" t="s">
        <v>99</v>
      </c>
      <c r="B13" s="0" t="n">
        <v>1</v>
      </c>
      <c r="C13" s="3" t="s">
        <v>100</v>
      </c>
      <c r="D13" s="0" t="s">
        <v>101</v>
      </c>
      <c r="E13" s="4" t="s">
        <v>102</v>
      </c>
      <c r="F13" s="0" t="n">
        <f aca="false">B13*2</f>
        <v>2</v>
      </c>
      <c r="G13" s="0" t="n">
        <v>0.71</v>
      </c>
      <c r="H13" s="0" t="n">
        <f aca="false">F13*G13</f>
        <v>1.42</v>
      </c>
    </row>
    <row r="14" customFormat="false" ht="12.8" hidden="false" customHeight="false" outlineLevel="0" collapsed="false">
      <c r="A14" s="0" t="s">
        <v>103</v>
      </c>
      <c r="B14" s="0" t="n">
        <v>1</v>
      </c>
      <c r="C14" s="3" t="s">
        <v>58</v>
      </c>
      <c r="D14" s="0" t="s">
        <v>104</v>
      </c>
      <c r="E14" s="4" t="s">
        <v>96</v>
      </c>
      <c r="F14" s="0" t="n">
        <f aca="false">B14*2</f>
        <v>2</v>
      </c>
      <c r="G14" s="0" t="n">
        <v>0.549</v>
      </c>
      <c r="H14" s="0" t="n">
        <f aca="false">F14*G14</f>
        <v>1.098</v>
      </c>
    </row>
    <row r="15" customFormat="false" ht="12.8" hidden="false" customHeight="false" outlineLevel="0" collapsed="false">
      <c r="A15" s="0" t="s">
        <v>105</v>
      </c>
      <c r="B15" s="0" t="n">
        <v>2</v>
      </c>
      <c r="C15" s="3" t="s">
        <v>11</v>
      </c>
      <c r="D15" s="0" t="s">
        <v>12</v>
      </c>
      <c r="E15" s="4" t="s">
        <v>106</v>
      </c>
      <c r="F15" s="0" t="n">
        <f aca="false">B15*2</f>
        <v>4</v>
      </c>
      <c r="G15" s="0" t="n">
        <v>0.657</v>
      </c>
      <c r="H15" s="0" t="n">
        <f aca="false">F15*G15</f>
        <v>2.628</v>
      </c>
    </row>
    <row r="16" customFormat="false" ht="12.8" hidden="false" customHeight="false" outlineLevel="0" collapsed="false">
      <c r="A16" s="0" t="s">
        <v>107</v>
      </c>
      <c r="B16" s="0" t="n">
        <v>1</v>
      </c>
      <c r="C16" s="3" t="s">
        <v>108</v>
      </c>
      <c r="D16" s="0" t="s">
        <v>109</v>
      </c>
      <c r="E16" s="4" t="s">
        <v>102</v>
      </c>
      <c r="F16" s="0" t="n">
        <f aca="false">B16*2</f>
        <v>2</v>
      </c>
      <c r="G16" s="0" t="n">
        <v>0.134</v>
      </c>
      <c r="H16" s="0" t="n">
        <f aca="false">F16*G16</f>
        <v>0.268</v>
      </c>
    </row>
    <row r="17" customFormat="false" ht="12.8" hidden="false" customHeight="false" outlineLevel="0" collapsed="false">
      <c r="A17" s="0" t="s">
        <v>110</v>
      </c>
      <c r="B17" s="0" t="n">
        <v>2</v>
      </c>
      <c r="C17" s="3" t="s">
        <v>111</v>
      </c>
      <c r="D17" s="0" t="s">
        <v>15</v>
      </c>
      <c r="E17" s="4" t="s">
        <v>106</v>
      </c>
      <c r="F17" s="0" t="n">
        <f aca="false">B17*2</f>
        <v>4</v>
      </c>
      <c r="G17" s="0" t="n">
        <v>0.048</v>
      </c>
      <c r="H17" s="0" t="n">
        <f aca="false">F17*G17</f>
        <v>0.192</v>
      </c>
    </row>
    <row r="18" customFormat="false" ht="12.8" hidden="false" customHeight="false" outlineLevel="0" collapsed="false">
      <c r="A18" s="0" t="s">
        <v>112</v>
      </c>
      <c r="B18" s="0" t="n">
        <v>1</v>
      </c>
      <c r="C18" s="3" t="s">
        <v>113</v>
      </c>
      <c r="D18" s="0" t="s">
        <v>114</v>
      </c>
      <c r="E18" s="4" t="s">
        <v>106</v>
      </c>
      <c r="F18" s="0" t="n">
        <f aca="false">B18*2</f>
        <v>2</v>
      </c>
      <c r="G18" s="0" t="n">
        <v>1.15</v>
      </c>
      <c r="H18" s="0" t="n">
        <f aca="false">F18*G18</f>
        <v>2.3</v>
      </c>
    </row>
    <row r="19" customFormat="false" ht="12.8" hidden="false" customHeight="false" outlineLevel="0" collapsed="false">
      <c r="A19" s="0" t="s">
        <v>21</v>
      </c>
      <c r="B19" s="0" t="n">
        <v>1</v>
      </c>
      <c r="D19" s="0" t="s">
        <v>22</v>
      </c>
      <c r="F19" s="0" t="n">
        <f aca="false">B19*2</f>
        <v>2</v>
      </c>
      <c r="G19" s="0" t="n">
        <v>0.253</v>
      </c>
      <c r="H19" s="0" t="n">
        <f aca="false">F19*G19</f>
        <v>0.506</v>
      </c>
    </row>
    <row r="20" customFormat="false" ht="12.8" hidden="false" customHeight="false" outlineLevel="0" collapsed="false">
      <c r="A20" s="0" t="s">
        <v>115</v>
      </c>
      <c r="B20" s="0" t="n">
        <v>1</v>
      </c>
      <c r="D20" s="0" t="s">
        <v>116</v>
      </c>
      <c r="F20" s="0" t="n">
        <f aca="false">B20*2</f>
        <v>2</v>
      </c>
      <c r="H20" s="0" t="n">
        <f aca="false">F20*G20</f>
        <v>0</v>
      </c>
    </row>
    <row r="21" customFormat="false" ht="12.8" hidden="false" customHeight="false" outlineLevel="0" collapsed="false">
      <c r="A21" s="0" t="s">
        <v>117</v>
      </c>
      <c r="B21" s="0" t="n">
        <v>1</v>
      </c>
      <c r="C21" s="3" t="s">
        <v>118</v>
      </c>
      <c r="F21" s="0" t="n">
        <f aca="false">B21*2</f>
        <v>2</v>
      </c>
      <c r="G21" s="0" t="n">
        <v>0.019</v>
      </c>
      <c r="H21" s="0" t="n">
        <f aca="false">F21*G21</f>
        <v>0.038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3" t="s">
        <v>34</v>
      </c>
      <c r="F22" s="0" t="n">
        <f aca="false">B22*2</f>
        <v>2</v>
      </c>
      <c r="G22" s="0" t="n">
        <v>0.019</v>
      </c>
      <c r="H22" s="0" t="n">
        <f aca="false">F22*G22</f>
        <v>0.038</v>
      </c>
    </row>
    <row r="23" customFormat="false" ht="12.8" hidden="false" customHeight="false" outlineLevel="0" collapsed="false">
      <c r="A23" s="0" t="s">
        <v>120</v>
      </c>
      <c r="B23" s="0" t="n">
        <v>5</v>
      </c>
      <c r="C23" s="3" t="s">
        <v>30</v>
      </c>
      <c r="F23" s="0" t="n">
        <f aca="false">B23*2</f>
        <v>10</v>
      </c>
      <c r="G23" s="0" t="n">
        <v>0.019</v>
      </c>
      <c r="H23" s="0" t="n">
        <f aca="false">F23*G23</f>
        <v>0.19</v>
      </c>
    </row>
    <row r="24" customFormat="false" ht="12.8" hidden="false" customHeight="false" outlineLevel="0" collapsed="false">
      <c r="A24" s="0" t="s">
        <v>121</v>
      </c>
      <c r="B24" s="0" t="n">
        <v>2</v>
      </c>
      <c r="C24" s="3" t="n">
        <v>100</v>
      </c>
      <c r="F24" s="0" t="n">
        <f aca="false">B24*2</f>
        <v>4</v>
      </c>
      <c r="G24" s="0" t="n">
        <v>0.019</v>
      </c>
      <c r="H24" s="0" t="n">
        <f aca="false">F24*G24</f>
        <v>0.076</v>
      </c>
    </row>
    <row r="25" customFormat="false" ht="12.8" hidden="false" customHeight="false" outlineLevel="0" collapsed="false">
      <c r="A25" s="0" t="s">
        <v>122</v>
      </c>
      <c r="B25" s="0" t="n">
        <v>2</v>
      </c>
      <c r="C25" s="3" t="s">
        <v>123</v>
      </c>
      <c r="F25" s="0" t="n">
        <f aca="false">B25*2</f>
        <v>4</v>
      </c>
      <c r="G25" s="0" t="n">
        <v>0.019</v>
      </c>
      <c r="H25" s="0" t="n">
        <f aca="false">F25*G25</f>
        <v>0.076</v>
      </c>
    </row>
    <row r="26" customFormat="false" ht="12.8" hidden="false" customHeight="false" outlineLevel="0" collapsed="false">
      <c r="A26" s="0" t="s">
        <v>124</v>
      </c>
      <c r="B26" s="0" t="n">
        <v>2</v>
      </c>
      <c r="C26" s="3" t="s">
        <v>125</v>
      </c>
      <c r="F26" s="0" t="n">
        <f aca="false">B26*2</f>
        <v>4</v>
      </c>
      <c r="G26" s="0" t="n">
        <v>0.019</v>
      </c>
      <c r="H26" s="0" t="n">
        <f aca="false">F26*G26</f>
        <v>0.076</v>
      </c>
    </row>
    <row r="27" customFormat="false" ht="12.8" hidden="false" customHeight="false" outlineLevel="0" collapsed="false">
      <c r="A27" s="0" t="s">
        <v>126</v>
      </c>
      <c r="B27" s="0" t="n">
        <v>1</v>
      </c>
      <c r="C27" s="3" t="s">
        <v>32</v>
      </c>
      <c r="F27" s="0" t="n">
        <f aca="false">B27*2</f>
        <v>2</v>
      </c>
      <c r="G27" s="0" t="n">
        <v>0.019</v>
      </c>
      <c r="H27" s="0" t="n">
        <f aca="false">F27*G27</f>
        <v>0.038</v>
      </c>
    </row>
    <row r="28" customFormat="false" ht="12.8" hidden="false" customHeight="false" outlineLevel="0" collapsed="false">
      <c r="A28" s="0" t="s">
        <v>127</v>
      </c>
      <c r="B28" s="0" t="n">
        <v>1</v>
      </c>
      <c r="C28" s="3" t="s">
        <v>28</v>
      </c>
      <c r="F28" s="0" t="n">
        <f aca="false">B28*2</f>
        <v>2</v>
      </c>
      <c r="G28" s="0" t="n">
        <v>0.019</v>
      </c>
      <c r="H28" s="0" t="n">
        <f aca="false">F28*G28</f>
        <v>0.038</v>
      </c>
    </row>
    <row r="29" customFormat="false" ht="12.8" hidden="false" customHeight="false" outlineLevel="0" collapsed="false">
      <c r="A29" s="0" t="s">
        <v>128</v>
      </c>
      <c r="B29" s="0" t="n">
        <v>1</v>
      </c>
      <c r="C29" s="3" t="s">
        <v>24</v>
      </c>
      <c r="F29" s="0" t="n">
        <f aca="false">B29*2</f>
        <v>2</v>
      </c>
      <c r="G29" s="0" t="n">
        <v>0.019</v>
      </c>
      <c r="H29" s="0" t="n">
        <f aca="false">F29*G29</f>
        <v>0.038</v>
      </c>
    </row>
    <row r="30" customFormat="false" ht="12.8" hidden="false" customHeight="false" outlineLevel="0" collapsed="false">
      <c r="A30" s="0" t="s">
        <v>129</v>
      </c>
      <c r="B30" s="0" t="n">
        <v>1</v>
      </c>
      <c r="D30" s="4" t="s">
        <v>71</v>
      </c>
      <c r="F30" s="0" t="n">
        <f aca="false">B30*2</f>
        <v>2</v>
      </c>
      <c r="G30" s="0" t="n">
        <v>1.27</v>
      </c>
      <c r="H30" s="0" t="n">
        <f aca="false">F30*G30</f>
        <v>2.54</v>
      </c>
    </row>
    <row r="31" customFormat="false" ht="12.8" hidden="false" customHeight="false" outlineLevel="0" collapsed="false">
      <c r="A31" s="0" t="s">
        <v>130</v>
      </c>
      <c r="B31" s="0" t="n">
        <v>1</v>
      </c>
      <c r="C31" s="3" t="s">
        <v>34</v>
      </c>
      <c r="D31" s="4" t="s">
        <v>131</v>
      </c>
      <c r="F31" s="0" t="n">
        <f aca="false">B31*2</f>
        <v>2</v>
      </c>
      <c r="G31" s="0" t="n">
        <v>2.16</v>
      </c>
      <c r="H31" s="0" t="n">
        <f aca="false">F31*G31</f>
        <v>4.32</v>
      </c>
    </row>
    <row r="33" customFormat="false" ht="12.8" hidden="false" customHeight="false" outlineLevel="0" collapsed="false">
      <c r="A33" s="0" t="s">
        <v>132</v>
      </c>
    </row>
    <row r="34" customFormat="false" ht="12.8" hidden="false" customHeight="false" outlineLevel="0" collapsed="false">
      <c r="A34" s="0" t="s">
        <v>130</v>
      </c>
      <c r="B34" s="0" t="n">
        <v>1</v>
      </c>
      <c r="C34" s="3" t="s">
        <v>133</v>
      </c>
      <c r="D34" s="4" t="s">
        <v>134</v>
      </c>
      <c r="F34" s="0" t="n">
        <f aca="false">B34*2</f>
        <v>2</v>
      </c>
      <c r="G34" s="0" t="n">
        <v>2.16</v>
      </c>
      <c r="H34" s="0" t="n">
        <f aca="false">F34*G34</f>
        <v>4.32</v>
      </c>
    </row>
    <row r="36" customFormat="false" ht="12.8" hidden="false" customHeight="false" outlineLevel="0" collapsed="false">
      <c r="A36" s="0" t="s">
        <v>47</v>
      </c>
      <c r="B36" s="0" t="n">
        <v>3</v>
      </c>
      <c r="C36" s="0"/>
      <c r="D36" s="0" t="s">
        <v>48</v>
      </c>
      <c r="F36" s="0" t="n">
        <f aca="false">B36*2</f>
        <v>6</v>
      </c>
      <c r="G36" s="0" t="n">
        <v>0.616</v>
      </c>
      <c r="H36" s="0" t="n">
        <f aca="false">F36*G36</f>
        <v>3.696</v>
      </c>
    </row>
    <row r="37" customFormat="false" ht="12.8" hidden="false" customHeight="false" outlineLevel="0" collapsed="false">
      <c r="A37" s="0" t="s">
        <v>49</v>
      </c>
      <c r="B37" s="0" t="n">
        <v>2</v>
      </c>
      <c r="C37" s="0"/>
      <c r="D37" s="0" t="s">
        <v>50</v>
      </c>
      <c r="F37" s="0" t="n">
        <f aca="false">B37*2</f>
        <v>4</v>
      </c>
      <c r="G37" s="0" t="n">
        <v>1.49</v>
      </c>
      <c r="H37" s="0" t="n">
        <f aca="false">F37*G37</f>
        <v>5.96</v>
      </c>
    </row>
    <row r="38" customFormat="false" ht="12.8" hidden="false" customHeight="false" outlineLevel="0" collapsed="false">
      <c r="H38" s="0" t="n">
        <f aca="false">SUM(H3:H37)</f>
        <v>62.516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2018-06-04T14:35:01Z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