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J0" sheetId="1" state="visible" r:id="rId2"/>
    <sheet name="F0" sheetId="2" state="visible" r:id="rId3"/>
    <sheet name="MM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<sst xmlns="http://schemas.openxmlformats.org/spreadsheetml/2006/main" count="493" uniqueCount="234">
  <si>
    <t xml:space="preserve">J0</t>
  </si>
  <si>
    <t xml:space="preserve">VOL</t>
  </si>
  <si>
    <t xml:space="preserve">QTY</t>
  </si>
  <si>
    <t xml:space="preserve">VAL</t>
  </si>
  <si>
    <t xml:space="preserve">PART NO</t>
  </si>
  <si>
    <t xml:space="preserve">C</t>
  </si>
  <si>
    <t xml:space="preserve">0.1u</t>
  </si>
  <si>
    <t xml:space="preserve">TAJR104K035RNJ</t>
  </si>
  <si>
    <t xml:space="preserve">35v</t>
  </si>
  <si>
    <t xml:space="preserve">ECPU1C104MA5</t>
  </si>
  <si>
    <t xml:space="preserve">RS Australia</t>
  </si>
  <si>
    <t xml:space="preserve">47u</t>
  </si>
  <si>
    <t xml:space="preserve">TCTAL1A476M8R</t>
  </si>
  <si>
    <t xml:space="preserve">10v</t>
  </si>
  <si>
    <t xml:space="preserve">270p</t>
  </si>
  <si>
    <t xml:space="preserve">CC0603JRNPO9BN271</t>
  </si>
  <si>
    <t xml:space="preserve">50v</t>
  </si>
  <si>
    <t xml:space="preserve">1u</t>
  </si>
  <si>
    <t xml:space="preserve">F921A475MPA</t>
  </si>
  <si>
    <t xml:space="preserve">1000p</t>
  </si>
  <si>
    <t xml:space="preserve">ECH-U1H102JX5</t>
  </si>
  <si>
    <t xml:space="preserve">D</t>
  </si>
  <si>
    <t xml:space="preserve">S1A-13-F</t>
  </si>
  <si>
    <t xml:space="preserve">R</t>
  </si>
  <si>
    <t xml:space="preserve">1k</t>
  </si>
  <si>
    <t xml:space="preserve">CR0603-FX-1001HLF</t>
  </si>
  <si>
    <t xml:space="preserve">3.9k</t>
  </si>
  <si>
    <t xml:space="preserve">CR0603-FX-3901ELF</t>
  </si>
  <si>
    <t xml:space="preserve">10k</t>
  </si>
  <si>
    <t xml:space="preserve">CR0603-FX-1002ELF</t>
  </si>
  <si>
    <t xml:space="preserve">20k</t>
  </si>
  <si>
    <t xml:space="preserve">CR0603-FX-2002ELF</t>
  </si>
  <si>
    <t xml:space="preserve">100k</t>
  </si>
  <si>
    <t xml:space="preserve">CR0603-FX-1003HLF</t>
  </si>
  <si>
    <t xml:space="preserve">1MEG</t>
  </si>
  <si>
    <t xml:space="preserve">CR0603-JW-105ELF</t>
  </si>
  <si>
    <t xml:space="preserve">BT</t>
  </si>
  <si>
    <t xml:space="preserve">2700p</t>
  </si>
  <si>
    <t xml:space="preserve">667-ECH-U1H272JX5</t>
  </si>
  <si>
    <t xml:space="preserve">0.33u</t>
  </si>
  <si>
    <t xml:space="preserve">MKS0C033300D00KSSD</t>
  </si>
  <si>
    <t xml:space="preserve">MKS02-1/50/10</t>
  </si>
  <si>
    <t xml:space="preserve">1.8k</t>
  </si>
  <si>
    <t xml:space="preserve">CR0603-FX-1801ELF</t>
  </si>
  <si>
    <t xml:space="preserve">POT</t>
  </si>
  <si>
    <t xml:space="preserve">3296W-1-103LF</t>
  </si>
  <si>
    <t xml:space="preserve">TERMINALS</t>
  </si>
  <si>
    <t xml:space="preserve">2WAY</t>
  </si>
  <si>
    <t xml:space="preserve">282834-2</t>
  </si>
  <si>
    <t xml:space="preserve">3WAY</t>
  </si>
  <si>
    <t xml:space="preserve">282834-3</t>
  </si>
  <si>
    <t xml:space="preserve">JACK</t>
  </si>
  <si>
    <t xml:space="preserve">502-12B</t>
  </si>
  <si>
    <t xml:space="preserve">SIL STRIP</t>
  </si>
  <si>
    <t xml:space="preserve">D01-9972042</t>
  </si>
  <si>
    <t xml:space="preserve">2PIN JUMPER</t>
  </si>
  <si>
    <t xml:space="preserve">571-1-881545-4</t>
  </si>
  <si>
    <t xml:space="preserve">BUF</t>
  </si>
  <si>
    <t xml:space="preserve">10u</t>
  </si>
  <si>
    <t xml:space="preserve">TCTP1C106M8R</t>
  </si>
  <si>
    <t xml:space="preserve">16V</t>
  </si>
  <si>
    <t xml:space="preserve">12k</t>
  </si>
  <si>
    <t xml:space="preserve">CR0603-FX-1202ELF</t>
  </si>
  <si>
    <t xml:space="preserve">15k</t>
  </si>
  <si>
    <t xml:space="preserve">CR0603-FX-1502HLF</t>
  </si>
  <si>
    <t xml:space="preserve">47k</t>
  </si>
  <si>
    <t xml:space="preserve">CR0603-FX-4702ELF</t>
  </si>
  <si>
    <t xml:space="preserve">330k</t>
  </si>
  <si>
    <t xml:space="preserve">CR0603-JW-334ELF</t>
  </si>
  <si>
    <t xml:space="preserve">1Meg</t>
  </si>
  <si>
    <t xml:space="preserve">Q</t>
  </si>
  <si>
    <t xml:space="preserve">TS512A</t>
  </si>
  <si>
    <t xml:space="preserve">TS512IDT</t>
  </si>
  <si>
    <t xml:space="preserve">0.01u</t>
  </si>
  <si>
    <t xml:space="preserve">ECH-U1C103JX5</t>
  </si>
  <si>
    <t xml:space="preserve">KRM21ER61E106KFA1L</t>
  </si>
  <si>
    <t xml:space="preserve">25V</t>
  </si>
  <si>
    <t xml:space="preserve">6.8k</t>
  </si>
  <si>
    <t xml:space="preserve">CR0603-FX-6801ELF</t>
  </si>
  <si>
    <t xml:space="preserve">MID</t>
  </si>
  <si>
    <t xml:space="preserve">10n</t>
  </si>
  <si>
    <t xml:space="preserve">MKS2C021001A00KI00</t>
  </si>
  <si>
    <t xml:space="preserve">22n</t>
  </si>
  <si>
    <t xml:space="preserve">MKS2-.22/63/10</t>
  </si>
  <si>
    <t xml:space="preserve">4.7k</t>
  </si>
  <si>
    <t xml:space="preserve">CR0603-FX-4701ELF</t>
  </si>
  <si>
    <t xml:space="preserve">SWITCHES</t>
  </si>
  <si>
    <t xml:space="preserve">$</t>
  </si>
  <si>
    <t xml:space="preserve">TOT</t>
  </si>
  <si>
    <t xml:space="preserve">SW_SEL/MM</t>
  </si>
  <si>
    <t xml:space="preserve">100DP6T1B1M2QE</t>
  </si>
  <si>
    <t xml:space="preserve">SW_BRIGHT</t>
  </si>
  <si>
    <t xml:space="preserve">100SP1T1B1M2QEH</t>
  </si>
  <si>
    <t xml:space="preserve">SW_DUAL_MM</t>
  </si>
  <si>
    <t xml:space="preserve">M2044SS1W03</t>
  </si>
  <si>
    <t xml:space="preserve">BND</t>
  </si>
  <si>
    <t xml:space="preserve">-</t>
  </si>
  <si>
    <t xml:space="preserve">C1</t>
  </si>
  <si>
    <t xml:space="preserve">0805</t>
  </si>
  <si>
    <t xml:space="preserve">C2, C13</t>
  </si>
  <si>
    <t xml:space="preserve">C3</t>
  </si>
  <si>
    <t xml:space="preserve">C4</t>
  </si>
  <si>
    <t xml:space="preserve">1.8n</t>
  </si>
  <si>
    <t xml:space="preserve">ECH-U1H182JX5</t>
  </si>
  <si>
    <t xml:space="preserve">C5</t>
  </si>
  <si>
    <t xml:space="preserve">TCP1A106M8R</t>
  </si>
  <si>
    <t xml:space="preserve">C6, C9</t>
  </si>
  <si>
    <t xml:space="preserve">1206</t>
  </si>
  <si>
    <t xml:space="preserve">C7</t>
  </si>
  <si>
    <t xml:space="preserve">470p</t>
  </si>
  <si>
    <t xml:space="preserve">VJ0603A471GXXCW1BC</t>
  </si>
  <si>
    <t xml:space="preserve">0603</t>
  </si>
  <si>
    <t xml:space="preserve">C8, C12</t>
  </si>
  <si>
    <t xml:space="preserve">120p</t>
  </si>
  <si>
    <t xml:space="preserve">C11</t>
  </si>
  <si>
    <t xml:space="preserve">47n</t>
  </si>
  <si>
    <t xml:space="preserve">ECH-U1C473GX5</t>
  </si>
  <si>
    <t xml:space="preserve">Q1</t>
  </si>
  <si>
    <t xml:space="preserve">MMBF5457</t>
  </si>
  <si>
    <t xml:space="preserve">R1</t>
  </si>
  <si>
    <t xml:space="preserve">470k</t>
  </si>
  <si>
    <t xml:space="preserve">R2</t>
  </si>
  <si>
    <t xml:space="preserve">R3, R9, R10, R12, R14</t>
  </si>
  <si>
    <t xml:space="preserve">R4, R16</t>
  </si>
  <si>
    <t xml:space="preserve">R5, R13</t>
  </si>
  <si>
    <t xml:space="preserve">200k</t>
  </si>
  <si>
    <t xml:space="preserve">R6, R8</t>
  </si>
  <si>
    <t xml:space="preserve">2k</t>
  </si>
  <si>
    <t xml:space="preserve">R7</t>
  </si>
  <si>
    <t xml:space="preserve">R11</t>
  </si>
  <si>
    <t xml:space="preserve">R15</t>
  </si>
  <si>
    <t xml:space="preserve">U1</t>
  </si>
  <si>
    <t xml:space="preserve">RV1</t>
  </si>
  <si>
    <t xml:space="preserve">RV16AF-20-15S1-C1M-LA</t>
  </si>
  <si>
    <t xml:space="preserve">BASS</t>
  </si>
  <si>
    <t xml:space="preserve">250k</t>
  </si>
  <si>
    <t xml:space="preserve">RV16AF-20-15S1-A250K-LA</t>
  </si>
  <si>
    <t xml:space="preserve">TYPE</t>
  </si>
  <si>
    <t xml:space="preserve">RATING</t>
  </si>
  <si>
    <t xml:space="preserve">FOOTPRINT</t>
  </si>
  <si>
    <t xml:space="preserve">PART</t>
  </si>
  <si>
    <t xml:space="preserve">QTY 2</t>
  </si>
  <si>
    <t xml:space="preserve">QTY BEST</t>
  </si>
  <si>
    <t xml:space="preserve">COST1</t>
  </si>
  <si>
    <t xml:space="preserve">COST10</t>
  </si>
  <si>
    <t xml:space="preserve">COST50</t>
  </si>
  <si>
    <t xml:space="preserve">TOTAL</t>
  </si>
  <si>
    <t xml:space="preserve">SHEETS DONE</t>
  </si>
  <si>
    <t xml:space="preserve">10p</t>
  </si>
  <si>
    <t xml:space="preserve">CERMAIC C0G</t>
  </si>
  <si>
    <t xml:space="preserve">VJ0603A100JXXCW1BC</t>
  </si>
  <si>
    <t xml:space="preserve">F0</t>
  </si>
  <si>
    <t xml:space="preserve">68p</t>
  </si>
  <si>
    <t xml:space="preserve">VJ0603A680KXXPW1BC</t>
  </si>
  <si>
    <t xml:space="preserve">100p</t>
  </si>
  <si>
    <t xml:space="preserve">VJ0603A101KXXPW1BC</t>
  </si>
  <si>
    <t xml:space="preserve">50V</t>
  </si>
  <si>
    <t xml:space="preserve">VJ0603A271JXACW1BC</t>
  </si>
  <si>
    <t xml:space="preserve">TONE</t>
  </si>
  <si>
    <t xml:space="preserve">1n</t>
  </si>
  <si>
    <t xml:space="preserve">FILM</t>
  </si>
  <si>
    <t xml:space="preserve">ECH-U1H272JX5</t>
  </si>
  <si>
    <t xml:space="preserve">4700p</t>
  </si>
  <si>
    <t xml:space="preserve">ECH-U1C472JX5</t>
  </si>
  <si>
    <t xml:space="preserve">ECH-U1C103GX5</t>
  </si>
  <si>
    <t xml:space="preserve">MM</t>
  </si>
  <si>
    <t xml:space="preserve">ECH-U1C223JX5</t>
  </si>
  <si>
    <t xml:space="preserve">40V</t>
  </si>
  <si>
    <t xml:space="preserve">RADIAL</t>
  </si>
  <si>
    <t xml:space="preserve">MKP2D022201B00JO00</t>
  </si>
  <si>
    <t xml:space="preserve">FCA0805C104M-J2</t>
  </si>
  <si>
    <t xml:space="preserve">0.22u</t>
  </si>
  <si>
    <t xml:space="preserve">MKS2D032201C00KI00</t>
  </si>
  <si>
    <t xml:space="preserve">SW_BR</t>
  </si>
  <si>
    <t xml:space="preserve">0.47u</t>
  </si>
  <si>
    <t xml:space="preserve">SW_MM</t>
  </si>
  <si>
    <t xml:space="preserve">SW_SEL</t>
  </si>
  <si>
    <t xml:space="preserve">TANTALUM</t>
  </si>
  <si>
    <t xml:space="preserve">20V</t>
  </si>
  <si>
    <t xml:space="preserve">TAJR105K020YNJ</t>
  </si>
  <si>
    <t xml:space="preserve">CERAMIC X5R</t>
  </si>
  <si>
    <t xml:space="preserve">TMK316ABJ106KD-T</t>
  </si>
  <si>
    <t xml:space="preserve">10V</t>
  </si>
  <si>
    <t xml:space="preserve">F931A476KAA</t>
  </si>
  <si>
    <t xml:space="preserve">S1A</t>
  </si>
  <si>
    <t xml:space="preserve">SMA</t>
  </si>
  <si>
    <t xml:space="preserve">512-S1A</t>
  </si>
  <si>
    <t xml:space="preserve">TERM BLOCK</t>
  </si>
  <si>
    <t xml:space="preserve">x2</t>
  </si>
  <si>
    <t xml:space="preserve">x3</t>
  </si>
  <si>
    <t xml:space="preserve">U</t>
  </si>
  <si>
    <t xml:space="preserve">TL061</t>
  </si>
  <si>
    <t xml:space="preserve">SOIC</t>
  </si>
  <si>
    <t xml:space="preserve">A25k</t>
  </si>
  <si>
    <t xml:space="preserve">16mm</t>
  </si>
  <si>
    <t xml:space="preserve">RV16AF-20-15S1-A25K-LA</t>
  </si>
  <si>
    <t xml:space="preserve">A100k</t>
  </si>
  <si>
    <t xml:space="preserve">RV16AF-20-15S1-A100K-LA</t>
  </si>
  <si>
    <t xml:space="preserve">A250k</t>
  </si>
  <si>
    <t xml:space="preserve">C1M</t>
  </si>
  <si>
    <t xml:space="preserve">TRIM</t>
  </si>
  <si>
    <t xml:space="preserve">3296W-1-203LF</t>
  </si>
  <si>
    <t xml:space="preserve">CR0603-JW-101ELF</t>
  </si>
  <si>
    <t xml:space="preserve">CR0603-JW-102ELF</t>
  </si>
  <si>
    <t xml:space="preserve">CR0603-JW-182ELF</t>
  </si>
  <si>
    <t xml:space="preserve">CR0603-JW-392ELF</t>
  </si>
  <si>
    <t xml:space="preserve">CR0603-JW-472ELF</t>
  </si>
  <si>
    <t xml:space="preserve">CR0603-FX-1002GLF</t>
  </si>
  <si>
    <t xml:space="preserve">CR0603-FX-1502ELF</t>
  </si>
  <si>
    <t xml:space="preserve">CR0603-FX-2002HLF</t>
  </si>
  <si>
    <t xml:space="preserve">180k</t>
  </si>
  <si>
    <t xml:space="preserve">CR0603-FX-1803ELF</t>
  </si>
  <si>
    <t xml:space="preserve">CR0603-FX-2003ELF</t>
  </si>
  <si>
    <t xml:space="preserve">CR0603-FX-3303ELF</t>
  </si>
  <si>
    <t xml:space="preserve">CR0603-FX-4703ELF</t>
  </si>
  <si>
    <t xml:space="preserve">CR0603-JW-105GLF</t>
  </si>
  <si>
    <t xml:space="preserve">SW</t>
  </si>
  <si>
    <t xml:space="preserve">DPDT</t>
  </si>
  <si>
    <t xml:space="preserve">ON ON ON</t>
  </si>
  <si>
    <t xml:space="preserve">NP MOUSER</t>
  </si>
  <si>
    <t xml:space="preserve">ALPHA CONCENTRIC</t>
  </si>
  <si>
    <t xml:space="preserve">B50k</t>
  </si>
  <si>
    <t xml:space="preserve">B20k, 2xC100k</t>
  </si>
  <si>
    <t xml:space="preserve">BOURNES 2G P/P</t>
  </si>
  <si>
    <t xml:space="preserve">A500k</t>
  </si>
  <si>
    <t xml:space="preserve">PDB183-GTR22-504A2</t>
  </si>
  <si>
    <t xml:space="preserve">CNN</t>
  </si>
  <si>
    <t xml:space="preserve">K</t>
  </si>
  <si>
    <t xml:space="preserve">JST</t>
  </si>
  <si>
    <t xml:space="preserve">x4</t>
  </si>
  <si>
    <t xml:space="preserve">PINS</t>
  </si>
  <si>
    <t xml:space="preserve">x5</t>
  </si>
  <si>
    <t xml:space="preserve">Male Long/short</t>
  </si>
  <si>
    <t xml:space="preserve">Female Short/Short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</si>
</sst>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@"/>
    <numFmt numFmtId="167" formatCode="[$$-C09]#,##0.00;[RED]\-[$$-C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1" activeCellId="0" sqref="D21"/>
    </sheetView>
  </sheetViews>
  <sheetFormatPr defaultRowHeight="12.3"/>
  <cols>
    <col collapsed="false" hidden="false" max="1" min="1" style="0" width="10.530612244898"/>
    <col collapsed="false" hidden="false" max="2" min="2" style="0" width="8.23469387755102"/>
    <col collapsed="false" hidden="false" max="3" min="3" style="0" width="15.5255102040816"/>
    <col collapsed="false" hidden="false" max="4" min="4" style="0" width="21.5969387755102"/>
    <col collapsed="false" hidden="false" max="9" min="5" style="0" width="8.23469387755102"/>
    <col collapsed="false" hidden="false" max="10" min="10" style="0" width="16.1989795918367"/>
    <col collapsed="false" hidden="false" max="1025" min="11" style="0" width="8.23469387755102"/>
  </cols>
  <sheetData>
    <row r="1" customFormat="false" ht="12.3" hidden="false" customHeight="false" outlineLevel="0" collapsed="false">
      <c r="A1" s="0" t="s">
        <v>0</v>
      </c>
    </row>
    <row r="2" customFormat="false" ht="12.3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3" hidden="false" customHeight="false" outlineLevel="0" collapsed="false">
      <c r="A3" s="0" t="s">
        <v>5</v>
      </c>
      <c r="B3" s="0" t="n">
        <v>3</v>
      </c>
      <c r="C3" s="0" t="s">
        <v>6</v>
      </c>
      <c r="D3" s="0" t="s">
        <v>7</v>
      </c>
      <c r="E3" s="0" t="s">
        <v>8</v>
      </c>
      <c r="F3" s="0" t="n">
        <v>0.627</v>
      </c>
      <c r="G3" s="0" t="n">
        <f aca="false">F3*B3</f>
        <v>1.881</v>
      </c>
      <c r="H3" s="0" t="n">
        <f aca="false">F3*B3*6</f>
        <v>11.286</v>
      </c>
      <c r="J3" s="0" t="s">
        <v>9</v>
      </c>
      <c r="K3" s="0" t="s">
        <v>10</v>
      </c>
    </row>
    <row r="4" customFormat="false" ht="12.3" hidden="false" customHeight="false" outlineLevel="0" collapsed="false">
      <c r="B4" s="0" t="n">
        <v>3</v>
      </c>
      <c r="C4" s="0" t="s">
        <v>11</v>
      </c>
      <c r="D4" s="0" t="s">
        <v>12</v>
      </c>
      <c r="E4" s="0" t="s">
        <v>13</v>
      </c>
      <c r="F4" s="0" t="n">
        <v>0.657</v>
      </c>
      <c r="G4" s="0" t="n">
        <f aca="false">F4*B4</f>
        <v>1.971</v>
      </c>
      <c r="H4" s="0" t="n">
        <f aca="false">F4*12</f>
        <v>7.884</v>
      </c>
    </row>
    <row r="5" customFormat="false" ht="12.3" hidden="false" customHeight="false" outlineLevel="0" collapsed="false">
      <c r="B5" s="0" t="n">
        <v>3</v>
      </c>
      <c r="C5" s="0" t="s">
        <v>14</v>
      </c>
      <c r="D5" s="0" t="s">
        <v>15</v>
      </c>
      <c r="E5" s="0" t="s">
        <v>16</v>
      </c>
      <c r="F5" s="0" t="n">
        <v>0.048</v>
      </c>
      <c r="G5" s="0" t="n">
        <f aca="false">F5*B5</f>
        <v>0.144</v>
      </c>
      <c r="H5" s="0" t="n">
        <f aca="false">F5*20</f>
        <v>0.96</v>
      </c>
    </row>
    <row r="6" customFormat="false" ht="12.3" hidden="false" customHeight="false" outlineLevel="0" collapsed="false">
      <c r="B6" s="0" t="n">
        <v>1</v>
      </c>
      <c r="C6" s="0" t="s">
        <v>17</v>
      </c>
      <c r="D6" s="0" t="s">
        <v>18</v>
      </c>
      <c r="E6" s="0" t="s">
        <v>13</v>
      </c>
      <c r="F6" s="0" t="n">
        <v>0.331</v>
      </c>
      <c r="G6" s="0" t="n">
        <f aca="false">F6*B6</f>
        <v>0.331</v>
      </c>
      <c r="H6" s="0" t="n">
        <f aca="false">F6*10</f>
        <v>3.31</v>
      </c>
    </row>
    <row r="7" customFormat="false" ht="12.3" hidden="false" customHeight="false" outlineLevel="0" collapsed="false">
      <c r="B7" s="0" t="n">
        <v>1</v>
      </c>
      <c r="C7" s="0" t="s">
        <v>19</v>
      </c>
      <c r="D7" s="0" t="s">
        <v>20</v>
      </c>
      <c r="E7" s="0" t="s">
        <v>16</v>
      </c>
      <c r="F7" s="0" t="n">
        <v>0.431</v>
      </c>
      <c r="G7" s="0" t="n">
        <f aca="false">F7*B7</f>
        <v>0.431</v>
      </c>
      <c r="H7" s="0" t="n">
        <f aca="false">F7*10</f>
        <v>4.31</v>
      </c>
    </row>
    <row r="8" customFormat="false" ht="12.3" hidden="false" customHeight="false" outlineLevel="0" collapsed="false">
      <c r="A8" s="0" t="s">
        <v>21</v>
      </c>
      <c r="B8" s="0" t="n">
        <v>1</v>
      </c>
      <c r="D8" s="0" t="s">
        <v>22</v>
      </c>
      <c r="F8" s="0" t="n">
        <v>0.253</v>
      </c>
      <c r="G8" s="0" t="n">
        <f aca="false">F8*B8</f>
        <v>0.253</v>
      </c>
      <c r="H8" s="0" t="n">
        <f aca="false">F8*10</f>
        <v>2.53</v>
      </c>
    </row>
    <row r="9" customFormat="false" ht="12.3" hidden="false" customHeight="false" outlineLevel="0" collapsed="false">
      <c r="A9" s="0" t="s">
        <v>23</v>
      </c>
      <c r="B9" s="0" t="n">
        <v>2</v>
      </c>
      <c r="C9" s="0" t="s">
        <v>24</v>
      </c>
      <c r="D9" s="0" t="s">
        <v>25</v>
      </c>
      <c r="F9" s="0" t="n">
        <v>0.019</v>
      </c>
      <c r="G9" s="0" t="n">
        <f aca="false">F9*B9</f>
        <v>0.038</v>
      </c>
      <c r="H9" s="0" t="n">
        <f aca="false">F9*100</f>
        <v>1.9</v>
      </c>
    </row>
    <row r="10" customFormat="false" ht="12.3" hidden="false" customHeight="false" outlineLevel="0" collapsed="false">
      <c r="B10" s="0" t="n">
        <v>1</v>
      </c>
      <c r="C10" s="0" t="s">
        <v>26</v>
      </c>
      <c r="D10" s="0" t="s">
        <v>27</v>
      </c>
      <c r="F10" s="0" t="n">
        <v>0.019</v>
      </c>
      <c r="G10" s="0" t="n">
        <f aca="false">F10*B10</f>
        <v>0.019</v>
      </c>
      <c r="H10" s="0" t="n">
        <f aca="false">F10*100</f>
        <v>1.9</v>
      </c>
    </row>
    <row r="11" customFormat="false" ht="12.3" hidden="false" customHeight="false" outlineLevel="0" collapsed="false">
      <c r="B11" s="0" t="n">
        <v>3</v>
      </c>
      <c r="C11" s="0" t="s">
        <v>28</v>
      </c>
      <c r="D11" s="0" t="s">
        <v>29</v>
      </c>
      <c r="F11" s="0" t="n">
        <v>0.019</v>
      </c>
      <c r="G11" s="0" t="n">
        <f aca="false">F11*B11</f>
        <v>0.057</v>
      </c>
      <c r="H11" s="0" t="n">
        <f aca="false">F11*100</f>
        <v>1.9</v>
      </c>
    </row>
    <row r="12" customFormat="false" ht="12.3" hidden="false" customHeight="false" outlineLevel="0" collapsed="false">
      <c r="B12" s="0" t="n">
        <v>1</v>
      </c>
      <c r="C12" s="0" t="s">
        <v>30</v>
      </c>
      <c r="D12" s="0" t="s">
        <v>31</v>
      </c>
      <c r="F12" s="0" t="n">
        <v>0.019</v>
      </c>
      <c r="G12" s="0" t="n">
        <f aca="false">F12*B12</f>
        <v>0.019</v>
      </c>
      <c r="H12" s="0" t="n">
        <f aca="false">F12*100</f>
        <v>1.9</v>
      </c>
    </row>
    <row r="13" customFormat="false" ht="12.3" hidden="false" customHeight="false" outlineLevel="0" collapsed="false">
      <c r="B13" s="0" t="n">
        <v>1</v>
      </c>
      <c r="C13" s="0" t="s">
        <v>32</v>
      </c>
      <c r="D13" s="0" t="s">
        <v>33</v>
      </c>
      <c r="F13" s="0" t="n">
        <v>0.019</v>
      </c>
      <c r="G13" s="0" t="n">
        <f aca="false">F13*B13</f>
        <v>0.019</v>
      </c>
      <c r="H13" s="0" t="n">
        <f aca="false">F13*100</f>
        <v>1.9</v>
      </c>
    </row>
    <row r="14" customFormat="false" ht="12.3" hidden="false" customHeight="false" outlineLevel="0" collapsed="false">
      <c r="B14" s="0" t="n">
        <v>2</v>
      </c>
      <c r="C14" s="0" t="s">
        <v>34</v>
      </c>
      <c r="D14" s="0" t="s">
        <v>35</v>
      </c>
      <c r="F14" s="0" t="n">
        <v>0.009</v>
      </c>
      <c r="G14" s="0" t="n">
        <f aca="false">F14*B14</f>
        <v>0.018</v>
      </c>
      <c r="H14" s="0" t="n">
        <f aca="false">F14*100</f>
        <v>0.9</v>
      </c>
    </row>
    <row r="15" customFormat="false" ht="12.3" hidden="false" customHeight="false" outlineLevel="0" collapsed="false">
      <c r="G15" s="0" t="n">
        <f aca="false">SUM(G3:G14)</f>
        <v>5.181</v>
      </c>
      <c r="H15" s="0" t="n">
        <f aca="false">SUM(H3:H14)</f>
        <v>40.68</v>
      </c>
    </row>
    <row r="16" customFormat="false" ht="12.3" hidden="false" customHeight="false" outlineLevel="0" collapsed="false">
      <c r="A16" s="0" t="s">
        <v>36</v>
      </c>
      <c r="B16" s="0" t="s">
        <v>2</v>
      </c>
      <c r="C16" s="0" t="s">
        <v>3</v>
      </c>
      <c r="D16" s="0" t="s">
        <v>4</v>
      </c>
    </row>
    <row r="17" customFormat="false" ht="12.3" hidden="false" customHeight="false" outlineLevel="0" collapsed="false">
      <c r="A17" s="0" t="s">
        <v>5</v>
      </c>
      <c r="B17" s="0" t="n">
        <v>1</v>
      </c>
      <c r="C17" s="0" t="s">
        <v>37</v>
      </c>
      <c r="D17" s="0" t="s">
        <v>38</v>
      </c>
      <c r="E17" s="0" t="s">
        <v>16</v>
      </c>
      <c r="F17" s="0" t="n">
        <v>0.431</v>
      </c>
      <c r="G17" s="0" t="n">
        <f aca="false">F17*B20</f>
        <v>0.431</v>
      </c>
      <c r="H17" s="0" t="n">
        <f aca="false">F17*12</f>
        <v>5.172</v>
      </c>
    </row>
    <row r="18" customFormat="false" ht="12.3" hidden="false" customHeight="false" outlineLevel="0" collapsed="false">
      <c r="B18" s="0" t="n">
        <v>1</v>
      </c>
      <c r="C18" s="0" t="s">
        <v>6</v>
      </c>
      <c r="D18" s="0" t="s">
        <v>7</v>
      </c>
      <c r="E18" s="0" t="s">
        <v>8</v>
      </c>
      <c r="F18" s="0" t="n">
        <v>0.627</v>
      </c>
      <c r="G18" s="0" t="n">
        <f aca="false">F18*B18</f>
        <v>0.627</v>
      </c>
      <c r="H18" s="0" t="n">
        <f aca="false">F18*12</f>
        <v>7.524</v>
      </c>
      <c r="J18" s="0" t="s">
        <v>9</v>
      </c>
      <c r="K18" s="0" t="s">
        <v>10</v>
      </c>
    </row>
    <row r="19" customFormat="false" ht="12.3" hidden="false" customHeight="false" outlineLevel="0" collapsed="false">
      <c r="B19" s="0" t="n">
        <v>1</v>
      </c>
      <c r="C19" s="0" t="s">
        <v>11</v>
      </c>
      <c r="D19" s="0" t="s">
        <v>12</v>
      </c>
      <c r="E19" s="0" t="s">
        <v>13</v>
      </c>
      <c r="F19" s="0" t="n">
        <v>0.657</v>
      </c>
      <c r="G19" s="0" t="n">
        <f aca="false">F19*B19</f>
        <v>0.657</v>
      </c>
      <c r="H19" s="0" t="n">
        <f aca="false">F19*12</f>
        <v>7.884</v>
      </c>
    </row>
    <row r="20" customFormat="false" ht="12.3" hidden="false" customHeight="false" outlineLevel="0" collapsed="false">
      <c r="B20" s="0" t="n">
        <v>1</v>
      </c>
      <c r="C20" s="0" t="s">
        <v>39</v>
      </c>
      <c r="D20" s="0" t="s">
        <v>40</v>
      </c>
      <c r="F20" s="0" t="n">
        <v>0.978</v>
      </c>
      <c r="G20" s="0" t="n">
        <f aca="false">F20*B20</f>
        <v>0.978</v>
      </c>
      <c r="H20" s="0" t="n">
        <f aca="false">F20*10</f>
        <v>9.78</v>
      </c>
    </row>
    <row r="21" customFormat="false" ht="12.3" hidden="false" customHeight="false" outlineLevel="0" collapsed="false">
      <c r="B21" s="0" t="n">
        <v>1</v>
      </c>
      <c r="C21" s="0" t="s">
        <v>17</v>
      </c>
      <c r="D21" s="0" t="s">
        <v>41</v>
      </c>
      <c r="F21" s="0" t="n">
        <v>1.89</v>
      </c>
      <c r="G21" s="0" t="n">
        <f aca="false">F21*B21</f>
        <v>1.89</v>
      </c>
      <c r="H21" s="0" t="n">
        <f aca="false">F21*10</f>
        <v>18.9</v>
      </c>
    </row>
    <row r="22" customFormat="false" ht="12.3" hidden="false" customHeight="false" outlineLevel="0" collapsed="false">
      <c r="A22" s="0" t="s">
        <v>23</v>
      </c>
      <c r="B22" s="0" t="n">
        <v>1</v>
      </c>
      <c r="C22" s="0" t="s">
        <v>42</v>
      </c>
      <c r="D22" s="0" t="s">
        <v>43</v>
      </c>
      <c r="F22" s="0" t="n">
        <v>0.012</v>
      </c>
      <c r="G22" s="0" t="n">
        <f aca="false">F22*B22</f>
        <v>0.012</v>
      </c>
      <c r="H22" s="0" t="n">
        <f aca="false">F22*100</f>
        <v>1.2</v>
      </c>
    </row>
    <row r="23" customFormat="false" ht="12.3" hidden="false" customHeight="false" outlineLevel="0" collapsed="false">
      <c r="A23" s="0" t="s">
        <v>44</v>
      </c>
      <c r="B23" s="0" t="n">
        <v>1</v>
      </c>
      <c r="C23" s="0" t="s">
        <v>30</v>
      </c>
      <c r="D23" s="0" t="s">
        <v>45</v>
      </c>
      <c r="F23" s="0" t="n">
        <v>2.55</v>
      </c>
      <c r="G23" s="0" t="n">
        <f aca="false">F23*B23</f>
        <v>2.55</v>
      </c>
      <c r="H23" s="0" t="n">
        <f aca="false">10*F23</f>
        <v>25.5</v>
      </c>
    </row>
    <row r="24" customFormat="false" ht="12.3" hidden="false" customHeight="false" outlineLevel="0" collapsed="false">
      <c r="G24" s="0" t="n">
        <f aca="false">SUM(G17:G23)</f>
        <v>7.145</v>
      </c>
      <c r="H24" s="0" t="n">
        <f aca="false">SUM(H16:H23)</f>
        <v>75.96</v>
      </c>
    </row>
    <row r="25" customFormat="false" ht="12.3" hidden="false" customHeight="false" outlineLevel="0" collapsed="false">
      <c r="A25" s="0" t="s">
        <v>46</v>
      </c>
      <c r="B25" s="0" t="s">
        <v>2</v>
      </c>
      <c r="C25" s="0" t="s">
        <v>3</v>
      </c>
      <c r="D25" s="0" t="s">
        <v>4</v>
      </c>
    </row>
    <row r="26" customFormat="false" ht="12.3" hidden="false" customHeight="false" outlineLevel="0" collapsed="false">
      <c r="A26" s="0" t="s">
        <v>47</v>
      </c>
      <c r="B26" s="0" t="n">
        <v>3</v>
      </c>
      <c r="D26" s="0" t="s">
        <v>48</v>
      </c>
      <c r="F26" s="0" t="n">
        <v>0.616</v>
      </c>
      <c r="G26" s="0" t="n">
        <f aca="false">F26*B26</f>
        <v>1.848</v>
      </c>
      <c r="H26" s="0" t="n">
        <f aca="false">F26*6*B26</f>
        <v>11.088</v>
      </c>
    </row>
    <row r="27" customFormat="false" ht="12.3" hidden="false" customHeight="false" outlineLevel="0" collapsed="false">
      <c r="A27" s="0" t="s">
        <v>49</v>
      </c>
      <c r="B27" s="0" t="n">
        <v>1</v>
      </c>
      <c r="D27" s="0" t="s">
        <v>50</v>
      </c>
      <c r="F27" s="0" t="n">
        <v>1.49</v>
      </c>
      <c r="G27" s="0" t="n">
        <f aca="false">F27*B27</f>
        <v>1.49</v>
      </c>
      <c r="H27" s="0" t="n">
        <f aca="false">F27*6*B27</f>
        <v>8.94</v>
      </c>
    </row>
    <row r="28" customFormat="false" ht="12.3" hidden="false" customHeight="false" outlineLevel="0" collapsed="false">
      <c r="A28" s="1" t="s">
        <v>51</v>
      </c>
      <c r="B28" s="0" t="n">
        <v>1</v>
      </c>
      <c r="D28" s="0" t="s">
        <v>52</v>
      </c>
      <c r="F28" s="0" t="n">
        <v>4.69</v>
      </c>
      <c r="G28" s="0" t="n">
        <v>4.69</v>
      </c>
      <c r="H28" s="0" t="n">
        <f aca="false">F28*2*B28</f>
        <v>9.38</v>
      </c>
    </row>
    <row r="29" customFormat="false" ht="12.3" hidden="false" customHeight="false" outlineLevel="0" collapsed="false">
      <c r="A29" s="1" t="s">
        <v>53</v>
      </c>
      <c r="B29" s="0" t="n">
        <v>2</v>
      </c>
      <c r="D29" s="0" t="s">
        <v>54</v>
      </c>
      <c r="F29" s="0" t="n">
        <v>2.1</v>
      </c>
      <c r="G29" s="0" t="n">
        <v>5.69</v>
      </c>
      <c r="H29" s="0" t="n">
        <v>5.69</v>
      </c>
    </row>
    <row r="30" customFormat="false" ht="12.3" hidden="false" customHeight="false" outlineLevel="0" collapsed="false">
      <c r="A30" s="1" t="s">
        <v>55</v>
      </c>
      <c r="B30" s="0" t="n">
        <v>2</v>
      </c>
      <c r="D30" s="0" t="s">
        <v>56</v>
      </c>
      <c r="F30" s="0" t="n">
        <v>0.118</v>
      </c>
      <c r="G30" s="0" t="n">
        <v>6.69</v>
      </c>
      <c r="H30" s="0" t="n">
        <f aca="false">F30*25</f>
        <v>2.95</v>
      </c>
    </row>
    <row r="31" customFormat="false" ht="12.3" hidden="false" customHeight="false" outlineLevel="0" collapsed="false">
      <c r="G31" s="0" t="n">
        <f aca="false">SUM(G26:G30)</f>
        <v>20.408</v>
      </c>
      <c r="H31" s="0" t="n">
        <f aca="false">SUM(H26:H30)</f>
        <v>38.048</v>
      </c>
    </row>
    <row r="32" customFormat="false" ht="12.3" hidden="false" customHeight="false" outlineLevel="0" collapsed="false">
      <c r="G32" s="0" t="n">
        <f aca="false">G15+G24+G31</f>
        <v>32.734</v>
      </c>
      <c r="H32" s="0" t="n">
        <f aca="false">H15+H24+H31</f>
        <v>154.688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A8" activeCellId="0" sqref="A8"/>
    </sheetView>
  </sheetViews>
  <sheetFormatPr defaultRowHeight="12.3"/>
  <cols>
    <col collapsed="false" hidden="false" max="3" min="1" style="0" width="8.23469387755102"/>
    <col collapsed="false" hidden="false" max="4" min="4" style="0" width="20.3826530612245"/>
    <col collapsed="false" hidden="false" max="9" min="5" style="0" width="8.23469387755102"/>
    <col collapsed="false" hidden="false" max="10" min="10" style="0" width="14.3112244897959"/>
    <col collapsed="false" hidden="false" max="1025" min="11" style="0" width="8.23469387755102"/>
  </cols>
  <sheetData>
    <row r="1" customFormat="false" ht="12.3" hidden="false" customHeight="false" outlineLevel="0" collapsed="false">
      <c r="A1" s="0" t="s">
        <v>0</v>
      </c>
    </row>
    <row r="2" customFormat="false" ht="12.3" hidden="false" customHeight="false" outlineLevel="0" collapsed="false">
      <c r="A2" s="0" t="s">
        <v>57</v>
      </c>
      <c r="B2" s="0" t="s">
        <v>2</v>
      </c>
      <c r="C2" s="0" t="s">
        <v>3</v>
      </c>
      <c r="D2" s="0" t="s">
        <v>4</v>
      </c>
    </row>
    <row r="3" customFormat="false" ht="12.3" hidden="false" customHeight="false" outlineLevel="0" collapsed="false">
      <c r="A3" s="0" t="s">
        <v>5</v>
      </c>
      <c r="B3" s="0" t="n">
        <v>1</v>
      </c>
      <c r="C3" s="0" t="s">
        <v>14</v>
      </c>
      <c r="D3" s="0" t="s">
        <v>15</v>
      </c>
      <c r="E3" s="0" t="s">
        <v>16</v>
      </c>
      <c r="F3" s="0" t="n">
        <v>0.048</v>
      </c>
      <c r="G3" s="0" t="n">
        <f aca="false">F3*B3</f>
        <v>0.048</v>
      </c>
      <c r="H3" s="0" t="n">
        <f aca="false">F3*20</f>
        <v>0.96</v>
      </c>
    </row>
    <row r="4" customFormat="false" ht="12.3" hidden="false" customHeight="false" outlineLevel="0" collapsed="false">
      <c r="B4" s="0" t="n">
        <v>2</v>
      </c>
      <c r="C4" s="0" t="s">
        <v>6</v>
      </c>
      <c r="D4" s="0" t="s">
        <v>7</v>
      </c>
      <c r="E4" s="0" t="s">
        <v>8</v>
      </c>
      <c r="F4" s="0" t="n">
        <v>0.627</v>
      </c>
      <c r="G4" s="0" t="n">
        <f aca="false">F4*B4</f>
        <v>1.254</v>
      </c>
      <c r="H4" s="0" t="n">
        <f aca="false">F4*B4*6</f>
        <v>7.524</v>
      </c>
      <c r="J4" s="0" t="s">
        <v>9</v>
      </c>
      <c r="K4" s="0" t="s">
        <v>10</v>
      </c>
    </row>
    <row r="5" customFormat="false" ht="12.3" hidden="false" customHeight="false" outlineLevel="0" collapsed="false">
      <c r="B5" s="0" t="n">
        <v>2</v>
      </c>
      <c r="C5" s="0" t="s">
        <v>17</v>
      </c>
      <c r="D5" s="0" t="s">
        <v>18</v>
      </c>
      <c r="E5" s="0" t="s">
        <v>13</v>
      </c>
      <c r="F5" s="0" t="n">
        <v>0.331</v>
      </c>
      <c r="G5" s="0" t="n">
        <f aca="false">F5*B5</f>
        <v>0.662</v>
      </c>
      <c r="H5" s="0" t="n">
        <f aca="false">F5*10</f>
        <v>3.31</v>
      </c>
    </row>
    <row r="6" customFormat="false" ht="12.3" hidden="false" customHeight="false" outlineLevel="0" collapsed="false">
      <c r="B6" s="0" t="n">
        <v>2</v>
      </c>
      <c r="C6" s="0" t="s">
        <v>58</v>
      </c>
      <c r="D6" s="0" t="s">
        <v>59</v>
      </c>
      <c r="E6" s="0" t="s">
        <v>60</v>
      </c>
      <c r="F6" s="0" t="n">
        <v>0.663</v>
      </c>
      <c r="G6" s="0" t="n">
        <f aca="false">F6*B6</f>
        <v>1.326</v>
      </c>
      <c r="H6" s="0" t="n">
        <f aca="false">F6*10</f>
        <v>6.63</v>
      </c>
    </row>
    <row r="7" customFormat="false" ht="12.3" hidden="false" customHeight="false" outlineLevel="0" collapsed="false">
      <c r="A7" s="0" t="s">
        <v>21</v>
      </c>
      <c r="B7" s="0" t="n">
        <v>1</v>
      </c>
      <c r="D7" s="0" t="s">
        <v>22</v>
      </c>
      <c r="F7" s="0" t="n">
        <v>0.019</v>
      </c>
      <c r="G7" s="0" t="n">
        <f aca="false">F7*B7</f>
        <v>0.019</v>
      </c>
      <c r="H7" s="0" t="n">
        <f aca="false">F7*100</f>
        <v>1.9</v>
      </c>
    </row>
    <row r="8" customFormat="false" ht="12.3" hidden="false" customHeight="false" outlineLevel="0" collapsed="false">
      <c r="A8" s="0" t="s">
        <v>23</v>
      </c>
      <c r="B8" s="0" t="n">
        <v>3</v>
      </c>
      <c r="C8" s="0" t="s">
        <v>24</v>
      </c>
      <c r="D8" s="0" t="s">
        <v>25</v>
      </c>
      <c r="F8" s="0" t="n">
        <v>0.019</v>
      </c>
      <c r="G8" s="0" t="n">
        <f aca="false">F8*B8</f>
        <v>0.057</v>
      </c>
      <c r="H8" s="0" t="n">
        <f aca="false">F8*100</f>
        <v>1.9</v>
      </c>
    </row>
    <row r="9" customFormat="false" ht="12.3" hidden="false" customHeight="false" outlineLevel="0" collapsed="false">
      <c r="B9" s="0" t="n">
        <v>2</v>
      </c>
      <c r="C9" s="0" t="s">
        <v>28</v>
      </c>
      <c r="D9" s="0" t="s">
        <v>29</v>
      </c>
      <c r="F9" s="0" t="n">
        <v>0.019</v>
      </c>
      <c r="G9" s="0" t="n">
        <f aca="false">F9*B9</f>
        <v>0.038</v>
      </c>
      <c r="H9" s="0" t="n">
        <f aca="false">F9*100</f>
        <v>1.9</v>
      </c>
    </row>
    <row r="10" customFormat="false" ht="12.3" hidden="false" customHeight="false" outlineLevel="0" collapsed="false">
      <c r="B10" s="0" t="n">
        <v>1</v>
      </c>
      <c r="C10" s="0" t="s">
        <v>61</v>
      </c>
      <c r="D10" s="0" t="s">
        <v>62</v>
      </c>
      <c r="F10" s="0" t="n">
        <v>0.019</v>
      </c>
      <c r="G10" s="0" t="n">
        <f aca="false">F10*B10</f>
        <v>0.019</v>
      </c>
      <c r="H10" s="0" t="n">
        <f aca="false">F10*100</f>
        <v>1.9</v>
      </c>
    </row>
    <row r="11" customFormat="false" ht="12.3" hidden="false" customHeight="false" outlineLevel="0" collapsed="false">
      <c r="B11" s="0" t="n">
        <v>1</v>
      </c>
      <c r="C11" s="0" t="s">
        <v>63</v>
      </c>
      <c r="D11" s="0" t="s">
        <v>64</v>
      </c>
      <c r="F11" s="0" t="n">
        <v>0.019</v>
      </c>
      <c r="G11" s="0" t="n">
        <f aca="false">F11*B11</f>
        <v>0.019</v>
      </c>
      <c r="H11" s="0" t="n">
        <f aca="false">F11*100</f>
        <v>1.9</v>
      </c>
    </row>
    <row r="12" customFormat="false" ht="12.3" hidden="false" customHeight="false" outlineLevel="0" collapsed="false">
      <c r="B12" s="0" t="n">
        <v>2</v>
      </c>
      <c r="C12" s="0" t="s">
        <v>30</v>
      </c>
      <c r="D12" s="0" t="s">
        <v>31</v>
      </c>
      <c r="F12" s="0" t="n">
        <v>0.019</v>
      </c>
      <c r="G12" s="0" t="n">
        <f aca="false">F12*B12</f>
        <v>0.038</v>
      </c>
      <c r="H12" s="0" t="n">
        <f aca="false">F12*100</f>
        <v>1.9</v>
      </c>
    </row>
    <row r="13" customFormat="false" ht="12.3" hidden="false" customHeight="false" outlineLevel="0" collapsed="false">
      <c r="B13" s="0" t="n">
        <v>2</v>
      </c>
      <c r="C13" s="0" t="s">
        <v>65</v>
      </c>
      <c r="D13" s="0" t="s">
        <v>66</v>
      </c>
      <c r="F13" s="0" t="n">
        <v>0.019</v>
      </c>
      <c r="G13" s="0" t="n">
        <f aca="false">F13*B13</f>
        <v>0.038</v>
      </c>
      <c r="H13" s="0" t="n">
        <f aca="false">F13*100</f>
        <v>1.9</v>
      </c>
    </row>
    <row r="14" customFormat="false" ht="12.3" hidden="false" customHeight="false" outlineLevel="0" collapsed="false">
      <c r="B14" s="0" t="n">
        <v>2</v>
      </c>
      <c r="C14" s="0" t="s">
        <v>32</v>
      </c>
      <c r="D14" s="0" t="s">
        <v>33</v>
      </c>
      <c r="F14" s="0" t="n">
        <v>0.019</v>
      </c>
      <c r="G14" s="0" t="n">
        <f aca="false">F14*B14</f>
        <v>0.038</v>
      </c>
      <c r="H14" s="0" t="n">
        <f aca="false">F14*100</f>
        <v>1.9</v>
      </c>
    </row>
    <row r="15" customFormat="false" ht="12.3" hidden="false" customHeight="false" outlineLevel="0" collapsed="false">
      <c r="B15" s="0" t="n">
        <v>2</v>
      </c>
      <c r="C15" s="0" t="s">
        <v>67</v>
      </c>
      <c r="D15" s="0" t="s">
        <v>68</v>
      </c>
      <c r="F15" s="0" t="n">
        <v>0.009</v>
      </c>
      <c r="G15" s="0" t="n">
        <f aca="false">F15*B15</f>
        <v>0.018</v>
      </c>
      <c r="H15" s="0" t="n">
        <f aca="false">F15*100</f>
        <v>0.9</v>
      </c>
    </row>
    <row r="16" customFormat="false" ht="12.3" hidden="false" customHeight="false" outlineLevel="0" collapsed="false">
      <c r="B16" s="0" t="n">
        <v>2</v>
      </c>
      <c r="C16" s="0" t="s">
        <v>69</v>
      </c>
      <c r="D16" s="0" t="s">
        <v>35</v>
      </c>
      <c r="F16" s="0" t="n">
        <v>0.009</v>
      </c>
      <c r="G16" s="0" t="n">
        <f aca="false">F16*B16</f>
        <v>0.018</v>
      </c>
      <c r="H16" s="0" t="n">
        <f aca="false">F16*100</f>
        <v>0.9</v>
      </c>
    </row>
    <row r="17" customFormat="false" ht="12.3" hidden="false" customHeight="false" outlineLevel="0" collapsed="false">
      <c r="A17" s="0" t="s">
        <v>70</v>
      </c>
      <c r="B17" s="0" t="n">
        <v>1</v>
      </c>
      <c r="C17" s="0" t="s">
        <v>71</v>
      </c>
      <c r="D17" s="0" t="s">
        <v>72</v>
      </c>
      <c r="F17" s="0" t="n">
        <v>1.27</v>
      </c>
      <c r="G17" s="0" t="n">
        <f aca="false">F17*B17</f>
        <v>1.27</v>
      </c>
      <c r="H17" s="0" t="n">
        <f aca="false">F17*10</f>
        <v>12.7</v>
      </c>
    </row>
    <row r="19" customFormat="false" ht="12.3" hidden="false" customHeight="false" outlineLevel="0" collapsed="false">
      <c r="A19" s="0" t="s">
        <v>36</v>
      </c>
      <c r="B19" s="0" t="s">
        <v>2</v>
      </c>
      <c r="C19" s="0" t="s">
        <v>3</v>
      </c>
      <c r="D19" s="0" t="s">
        <v>4</v>
      </c>
    </row>
    <row r="20" customFormat="false" ht="12.3" hidden="false" customHeight="false" outlineLevel="0" collapsed="false">
      <c r="A20" s="0" t="s">
        <v>5</v>
      </c>
      <c r="B20" s="0" t="n">
        <v>2</v>
      </c>
      <c r="C20" s="0" t="s">
        <v>14</v>
      </c>
      <c r="D20" s="0" t="s">
        <v>15</v>
      </c>
      <c r="E20" s="0" t="s">
        <v>16</v>
      </c>
      <c r="F20" s="0" t="n">
        <v>0.048</v>
      </c>
      <c r="G20" s="0" t="n">
        <f aca="false">F20*B20</f>
        <v>0.096</v>
      </c>
      <c r="H20" s="0" t="n">
        <f aca="false">F20*20</f>
        <v>0.96</v>
      </c>
    </row>
    <row r="21" customFormat="false" ht="12.3" hidden="false" customHeight="false" outlineLevel="0" collapsed="false">
      <c r="B21" s="0" t="n">
        <v>1</v>
      </c>
      <c r="C21" s="0" t="s">
        <v>73</v>
      </c>
      <c r="D21" s="0" t="s">
        <v>74</v>
      </c>
      <c r="E21" s="0" t="s">
        <v>60</v>
      </c>
      <c r="F21" s="0" t="n">
        <v>0.45</v>
      </c>
      <c r="G21" s="0" t="n">
        <f aca="false">F21*B21</f>
        <v>0.45</v>
      </c>
      <c r="H21" s="0" t="n">
        <f aca="false">F21*10</f>
        <v>4.5</v>
      </c>
    </row>
    <row r="22" customFormat="false" ht="12.3" hidden="false" customHeight="false" outlineLevel="0" collapsed="false">
      <c r="B22" s="0" t="n">
        <v>1</v>
      </c>
      <c r="C22" s="0" t="s">
        <v>6</v>
      </c>
      <c r="D22" s="0" t="s">
        <v>7</v>
      </c>
      <c r="E22" s="0" t="s">
        <v>8</v>
      </c>
      <c r="F22" s="0" t="n">
        <v>0.627</v>
      </c>
      <c r="G22" s="0" t="n">
        <f aca="false">F22*B22</f>
        <v>0.627</v>
      </c>
      <c r="H22" s="0" t="n">
        <f aca="false">F22*B22*6</f>
        <v>3.762</v>
      </c>
    </row>
    <row r="23" customFormat="false" ht="12.3" hidden="false" customHeight="false" outlineLevel="0" collapsed="false">
      <c r="B23" s="0" t="n">
        <v>2</v>
      </c>
      <c r="C23" s="0" t="s">
        <v>58</v>
      </c>
      <c r="D23" s="0" t="s">
        <v>75</v>
      </c>
      <c r="E23" s="0" t="s">
        <v>76</v>
      </c>
      <c r="F23" s="0" t="n">
        <v>0.461</v>
      </c>
      <c r="G23" s="0" t="n">
        <f aca="false">F23*B23</f>
        <v>0.922</v>
      </c>
      <c r="H23" s="0" t="n">
        <f aca="false">F23*10</f>
        <v>4.61</v>
      </c>
    </row>
    <row r="24" customFormat="false" ht="12.3" hidden="false" customHeight="false" outlineLevel="0" collapsed="false">
      <c r="A24" s="0" t="s">
        <v>23</v>
      </c>
      <c r="B24" s="0" t="n">
        <v>1</v>
      </c>
      <c r="C24" s="0" t="s">
        <v>24</v>
      </c>
      <c r="D24" s="0" t="s">
        <v>25</v>
      </c>
      <c r="F24" s="0" t="n">
        <v>0.019</v>
      </c>
      <c r="G24" s="0" t="n">
        <f aca="false">F24*B24</f>
        <v>0.019</v>
      </c>
      <c r="H24" s="0" t="n">
        <f aca="false">F24*100</f>
        <v>1.9</v>
      </c>
    </row>
    <row r="25" customFormat="false" ht="12.3" hidden="false" customHeight="false" outlineLevel="0" collapsed="false">
      <c r="B25" s="0" t="n">
        <v>3</v>
      </c>
      <c r="C25" s="0" t="s">
        <v>42</v>
      </c>
      <c r="D25" s="0" t="s">
        <v>43</v>
      </c>
      <c r="F25" s="0" t="n">
        <v>0.012</v>
      </c>
      <c r="G25" s="0" t="n">
        <f aca="false">F25*B25</f>
        <v>0.036</v>
      </c>
      <c r="H25" s="0" t="n">
        <f aca="false">F25*100</f>
        <v>1.2</v>
      </c>
    </row>
    <row r="26" customFormat="false" ht="12.3" hidden="false" customHeight="false" outlineLevel="0" collapsed="false">
      <c r="A26" s="1"/>
      <c r="B26" s="0" t="n">
        <v>2</v>
      </c>
      <c r="C26" s="0" t="s">
        <v>77</v>
      </c>
      <c r="D26" s="0" t="s">
        <v>78</v>
      </c>
      <c r="F26" s="0" t="n">
        <v>0.012</v>
      </c>
      <c r="G26" s="0" t="n">
        <f aca="false">F26*B26</f>
        <v>0.024</v>
      </c>
      <c r="H26" s="0" t="n">
        <f aca="false">F26*100</f>
        <v>1.2</v>
      </c>
    </row>
    <row r="27" customFormat="false" ht="12.3" hidden="false" customHeight="false" outlineLevel="0" collapsed="false">
      <c r="A27" s="1"/>
      <c r="B27" s="0" t="n">
        <v>2</v>
      </c>
      <c r="C27" s="0" t="s">
        <v>30</v>
      </c>
      <c r="D27" s="0" t="s">
        <v>31</v>
      </c>
      <c r="F27" s="0" t="n">
        <v>0.019</v>
      </c>
      <c r="G27" s="0" t="n">
        <f aca="false">F27*B27</f>
        <v>0.038</v>
      </c>
      <c r="H27" s="0" t="n">
        <f aca="false">F27*100</f>
        <v>1.9</v>
      </c>
    </row>
    <row r="28" customFormat="false" ht="12.3" hidden="false" customHeight="false" outlineLevel="0" collapsed="false">
      <c r="A28" s="1"/>
      <c r="B28" s="0" t="n">
        <v>1</v>
      </c>
      <c r="C28" s="0" t="s">
        <v>32</v>
      </c>
      <c r="D28" s="0" t="s">
        <v>33</v>
      </c>
      <c r="F28" s="0" t="n">
        <v>0.019</v>
      </c>
      <c r="G28" s="0" t="n">
        <f aca="false">F28*B28</f>
        <v>0.019</v>
      </c>
      <c r="H28" s="0" t="n">
        <f aca="false">F28*100</f>
        <v>1.9</v>
      </c>
    </row>
    <row r="29" customFormat="false" ht="12.3" hidden="false" customHeight="false" outlineLevel="0" collapsed="false">
      <c r="A29" s="0" t="s">
        <v>70</v>
      </c>
      <c r="B29" s="0" t="n">
        <v>1</v>
      </c>
      <c r="C29" s="0" t="s">
        <v>71</v>
      </c>
      <c r="D29" s="0" t="s">
        <v>72</v>
      </c>
      <c r="F29" s="0" t="n">
        <v>1.27</v>
      </c>
      <c r="G29" s="0" t="n">
        <f aca="false">F29*B29</f>
        <v>1.27</v>
      </c>
      <c r="H29" s="0" t="n">
        <f aca="false">F29*0</f>
        <v>0</v>
      </c>
    </row>
    <row r="31" customFormat="false" ht="12.3" hidden="false" customHeight="false" outlineLevel="0" collapsed="false">
      <c r="A31" s="0" t="s">
        <v>79</v>
      </c>
      <c r="B31" s="0" t="s">
        <v>2</v>
      </c>
      <c r="C31" s="0" t="s">
        <v>3</v>
      </c>
      <c r="D31" s="0" t="s">
        <v>4</v>
      </c>
    </row>
    <row r="32" customFormat="false" ht="12.3" hidden="false" customHeight="false" outlineLevel="0" collapsed="false">
      <c r="A32" s="0" t="s">
        <v>5</v>
      </c>
      <c r="B32" s="0" t="n">
        <v>1</v>
      </c>
      <c r="C32" s="0" t="s">
        <v>80</v>
      </c>
      <c r="D32" s="2" t="s">
        <v>81</v>
      </c>
      <c r="F32" s="0" t="n">
        <v>0.222</v>
      </c>
      <c r="G32" s="0" t="n">
        <f aca="false">F32*B32</f>
        <v>0.222</v>
      </c>
      <c r="H32" s="0" t="n">
        <f aca="false">F32*10</f>
        <v>2.22</v>
      </c>
    </row>
    <row r="33" customFormat="false" ht="12.3" hidden="false" customHeight="false" outlineLevel="0" collapsed="false">
      <c r="B33" s="0" t="n">
        <v>1</v>
      </c>
      <c r="C33" s="0" t="s">
        <v>82</v>
      </c>
      <c r="D33" s="0" t="s">
        <v>83</v>
      </c>
      <c r="F33" s="0" t="n">
        <v>0.35</v>
      </c>
      <c r="G33" s="0" t="n">
        <f aca="false">F33*B33</f>
        <v>0.35</v>
      </c>
      <c r="H33" s="0" t="n">
        <f aca="false">F33*10</f>
        <v>3.5</v>
      </c>
    </row>
    <row r="34" customFormat="false" ht="12.3" hidden="false" customHeight="false" outlineLevel="0" collapsed="false">
      <c r="A34" s="0" t="s">
        <v>23</v>
      </c>
      <c r="B34" s="0" t="n">
        <v>2</v>
      </c>
      <c r="C34" s="0" t="s">
        <v>84</v>
      </c>
      <c r="D34" s="0" t="s">
        <v>85</v>
      </c>
      <c r="F34" s="0" t="n">
        <v>0.019</v>
      </c>
      <c r="G34" s="0" t="n">
        <f aca="false">F34*B34</f>
        <v>0.038</v>
      </c>
      <c r="H34" s="0" t="n">
        <f aca="false">F34*100</f>
        <v>1.9</v>
      </c>
    </row>
    <row r="35" customFormat="false" ht="12.3" hidden="false" customHeight="false" outlineLevel="0" collapsed="false">
      <c r="B35" s="0" t="n">
        <v>1</v>
      </c>
      <c r="C35" s="0" t="s">
        <v>32</v>
      </c>
      <c r="D35" s="0" t="s">
        <v>33</v>
      </c>
      <c r="F35" s="0" t="n">
        <v>0.019</v>
      </c>
      <c r="G35" s="0" t="n">
        <f aca="false">F35*B35</f>
        <v>0.019</v>
      </c>
      <c r="H35" s="0" t="n">
        <f aca="false">F35*100</f>
        <v>1.9</v>
      </c>
    </row>
    <row r="37" customFormat="false" ht="12.3" hidden="false" customHeight="false" outlineLevel="0" collapsed="false">
      <c r="A37" s="0" t="s">
        <v>46</v>
      </c>
      <c r="B37" s="0" t="s">
        <v>2</v>
      </c>
      <c r="C37" s="0" t="s">
        <v>3</v>
      </c>
      <c r="D37" s="0" t="s">
        <v>4</v>
      </c>
    </row>
    <row r="38" customFormat="false" ht="12.3" hidden="false" customHeight="false" outlineLevel="0" collapsed="false">
      <c r="A38" s="0" t="s">
        <v>47</v>
      </c>
      <c r="B38" s="0" t="n">
        <v>3</v>
      </c>
      <c r="D38" s="0" t="s">
        <v>48</v>
      </c>
      <c r="F38" s="0" t="n">
        <v>0.616</v>
      </c>
      <c r="G38" s="0" t="n">
        <f aca="false">F38*B38</f>
        <v>1.848</v>
      </c>
      <c r="H38" s="0" t="n">
        <f aca="false">F38*6*B38</f>
        <v>11.088</v>
      </c>
    </row>
    <row r="39" customFormat="false" ht="12.3" hidden="false" customHeight="false" outlineLevel="0" collapsed="false">
      <c r="A39" s="0" t="s">
        <v>49</v>
      </c>
      <c r="B39" s="0" t="n">
        <v>1</v>
      </c>
      <c r="D39" s="0" t="s">
        <v>50</v>
      </c>
      <c r="F39" s="0" t="n">
        <v>1.49</v>
      </c>
      <c r="G39" s="0" t="n">
        <f aca="false">F39*B39</f>
        <v>1.49</v>
      </c>
      <c r="H39" s="0" t="n">
        <f aca="false">F39*6*B39</f>
        <v>8.94</v>
      </c>
    </row>
    <row r="40" customFormat="false" ht="12.3" hidden="false" customHeight="false" outlineLevel="0" collapsed="false">
      <c r="A40" s="1" t="s">
        <v>51</v>
      </c>
      <c r="B40" s="0" t="n">
        <v>1</v>
      </c>
      <c r="D40" s="0" t="s">
        <v>52</v>
      </c>
      <c r="F40" s="0" t="n">
        <v>4.69</v>
      </c>
      <c r="G40" s="0" t="n">
        <v>4.69</v>
      </c>
      <c r="H40" s="0" t="n">
        <f aca="false">F40*2*B40</f>
        <v>9.38</v>
      </c>
    </row>
    <row r="41" customFormat="false" ht="12.3" hidden="false" customHeight="false" outlineLevel="0" collapsed="false">
      <c r="A41" s="1" t="s">
        <v>53</v>
      </c>
      <c r="B41" s="0" t="n">
        <v>2</v>
      </c>
      <c r="D41" s="0" t="s">
        <v>54</v>
      </c>
      <c r="F41" s="0" t="n">
        <v>2.1</v>
      </c>
      <c r="G41" s="0" t="n">
        <v>5.69</v>
      </c>
      <c r="H41" s="0" t="n">
        <v>5.69</v>
      </c>
    </row>
    <row r="42" customFormat="false" ht="12.3" hidden="false" customHeight="false" outlineLevel="0" collapsed="false">
      <c r="A42" s="1" t="s">
        <v>55</v>
      </c>
      <c r="B42" s="0" t="n">
        <v>1</v>
      </c>
      <c r="D42" s="0" t="s">
        <v>56</v>
      </c>
      <c r="F42" s="0" t="n">
        <v>0.118</v>
      </c>
      <c r="G42" s="0" t="n">
        <v>6.69</v>
      </c>
      <c r="H42" s="0" t="n">
        <f aca="false">F42*25</f>
        <v>2.95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" activeCellId="0" sqref="D3"/>
    </sheetView>
  </sheetViews>
  <sheetFormatPr defaultRowHeight="12.3"/>
  <cols>
    <col collapsed="false" hidden="false" max="2" min="1" style="0" width="10.530612244898"/>
    <col collapsed="false" hidden="false" max="3" min="3" style="3" width="10.530612244898"/>
    <col collapsed="false" hidden="false" max="4" min="4" style="4" width="30.3826530612245"/>
    <col collapsed="false" hidden="false" max="1025" min="5" style="0" width="10.530612244898"/>
  </cols>
  <sheetData>
    <row r="1" customFormat="false" ht="12.3" hidden="false" customHeight="false" outlineLevel="0" collapsed="false">
      <c r="A1" s="0" t="s">
        <v>0</v>
      </c>
      <c r="C1" s="0"/>
      <c r="D1" s="0"/>
    </row>
    <row r="2" customFormat="false" ht="12.3" hidden="false" customHeight="false" outlineLevel="0" collapsed="false">
      <c r="A2" s="0" t="s">
        <v>86</v>
      </c>
      <c r="B2" s="0" t="s">
        <v>2</v>
      </c>
      <c r="C2" s="5" t="s">
        <v>3</v>
      </c>
      <c r="D2" s="6" t="s">
        <v>4</v>
      </c>
      <c r="G2" s="0" t="s">
        <v>87</v>
      </c>
      <c r="H2" s="0" t="s">
        <v>88</v>
      </c>
    </row>
    <row r="3" customFormat="false" ht="12.3" hidden="false" customHeight="false" outlineLevel="0" collapsed="false">
      <c r="A3" s="0" t="s">
        <v>89</v>
      </c>
      <c r="B3" s="0" t="n">
        <v>2</v>
      </c>
      <c r="C3" s="0"/>
      <c r="D3" s="4" t="s">
        <v>90</v>
      </c>
      <c r="F3" s="0" t="n">
        <v>4</v>
      </c>
      <c r="G3" s="0" t="n">
        <v>5.71</v>
      </c>
      <c r="H3" s="0" t="n">
        <f aca="false">F3*G3</f>
        <v>22.84</v>
      </c>
    </row>
    <row r="4" customFormat="false" ht="12.3" hidden="false" customHeight="false" outlineLevel="0" collapsed="false">
      <c r="A4" s="0" t="s">
        <v>91</v>
      </c>
      <c r="B4" s="0" t="n">
        <v>1</v>
      </c>
      <c r="C4" s="0"/>
      <c r="D4" s="4" t="s">
        <v>92</v>
      </c>
      <c r="F4" s="0" t="n">
        <v>2</v>
      </c>
      <c r="G4" s="0" t="n">
        <v>2.83</v>
      </c>
      <c r="H4" s="0" t="n">
        <f aca="false">F4*G4</f>
        <v>5.66</v>
      </c>
    </row>
    <row r="5" customFormat="false" ht="12.3" hidden="false" customHeight="false" outlineLevel="0" collapsed="false">
      <c r="A5" s="0" t="s">
        <v>93</v>
      </c>
      <c r="B5" s="0" t="n">
        <v>1</v>
      </c>
      <c r="C5" s="0"/>
      <c r="D5" s="0" t="s">
        <v>94</v>
      </c>
      <c r="F5" s="0" t="n">
        <v>1</v>
      </c>
      <c r="G5" s="0" t="n">
        <v>21.2</v>
      </c>
      <c r="H5" s="0" t="n">
        <f aca="false">F5*G5</f>
        <v>21.2</v>
      </c>
    </row>
    <row r="7" customFormat="false" ht="12.3" hidden="false" customHeight="false" outlineLevel="0" collapsed="false">
      <c r="A7" s="0" t="s">
        <v>95</v>
      </c>
      <c r="C7" s="0"/>
      <c r="D7" s="0"/>
    </row>
    <row r="8" customFormat="false" ht="12.3" hidden="false" customHeight="false" outlineLevel="0" collapsed="false">
      <c r="A8" s="0" t="s">
        <v>96</v>
      </c>
      <c r="C8" s="0"/>
      <c r="D8" s="0"/>
    </row>
    <row r="10" customFormat="false" ht="12.3" hidden="false" customHeight="false" outlineLevel="0" collapsed="false">
      <c r="A10" s="0" t="s">
        <v>36</v>
      </c>
      <c r="C10" s="0"/>
      <c r="D10" s="0"/>
    </row>
    <row r="11" customFormat="false" ht="12.3" hidden="false" customHeight="false" outlineLevel="0" collapsed="false">
      <c r="A11" s="0" t="s">
        <v>97</v>
      </c>
      <c r="B11" s="0" t="n">
        <v>1</v>
      </c>
      <c r="C11" s="3" t="s">
        <v>6</v>
      </c>
      <c r="D11" s="0" t="s">
        <v>7</v>
      </c>
      <c r="E11" s="4" t="s">
        <v>98</v>
      </c>
      <c r="F11" s="0" t="n">
        <f aca="false">B11*2</f>
        <v>2</v>
      </c>
      <c r="G11" s="0" t="n">
        <v>0.627</v>
      </c>
      <c r="H11" s="0" t="n">
        <f aca="false">F11*G11</f>
        <v>1.254</v>
      </c>
    </row>
    <row r="12" customFormat="false" ht="12.3" hidden="false" customHeight="false" outlineLevel="0" collapsed="false">
      <c r="A12" s="0" t="s">
        <v>99</v>
      </c>
      <c r="B12" s="0" t="n">
        <v>2</v>
      </c>
      <c r="C12" s="3" t="s">
        <v>17</v>
      </c>
      <c r="D12" s="0" t="s">
        <v>18</v>
      </c>
      <c r="E12" s="4" t="s">
        <v>98</v>
      </c>
      <c r="F12" s="0" t="n">
        <f aca="false">B12*2</f>
        <v>4</v>
      </c>
      <c r="G12" s="0" t="n">
        <v>0.331</v>
      </c>
      <c r="H12" s="0" t="n">
        <f aca="false">F12*G12</f>
        <v>1.324</v>
      </c>
    </row>
    <row r="13" customFormat="false" ht="12.3" hidden="false" customHeight="false" outlineLevel="0" collapsed="false">
      <c r="A13" s="0" t="s">
        <v>100</v>
      </c>
      <c r="B13" s="0" t="n">
        <v>1</v>
      </c>
      <c r="C13" s="3" t="s">
        <v>80</v>
      </c>
      <c r="D13" s="0" t="s">
        <v>74</v>
      </c>
      <c r="E13" s="4" t="s">
        <v>98</v>
      </c>
      <c r="F13" s="0" t="n">
        <f aca="false">B13*2</f>
        <v>2</v>
      </c>
      <c r="G13" s="0" t="n">
        <v>0.791</v>
      </c>
      <c r="H13" s="0" t="n">
        <f aca="false">F13*G13</f>
        <v>1.582</v>
      </c>
    </row>
    <row r="14" customFormat="false" ht="12.3" hidden="false" customHeight="false" outlineLevel="0" collapsed="false">
      <c r="A14" s="0" t="s">
        <v>101</v>
      </c>
      <c r="B14" s="0" t="n">
        <v>1</v>
      </c>
      <c r="C14" s="3" t="s">
        <v>102</v>
      </c>
      <c r="D14" s="0" t="s">
        <v>103</v>
      </c>
      <c r="E14" s="4" t="s">
        <v>98</v>
      </c>
      <c r="F14" s="0" t="n">
        <f aca="false">B14*2</f>
        <v>2</v>
      </c>
      <c r="G14" s="0" t="n">
        <v>0.71</v>
      </c>
      <c r="H14" s="0" t="n">
        <f aca="false">F14*G14</f>
        <v>1.42</v>
      </c>
    </row>
    <row r="15" customFormat="false" ht="12.3" hidden="false" customHeight="false" outlineLevel="0" collapsed="false">
      <c r="A15" s="0" t="s">
        <v>104</v>
      </c>
      <c r="B15" s="0" t="n">
        <v>1</v>
      </c>
      <c r="C15" s="3" t="s">
        <v>58</v>
      </c>
      <c r="D15" s="0" t="s">
        <v>105</v>
      </c>
      <c r="E15" s="4" t="s">
        <v>98</v>
      </c>
      <c r="F15" s="0" t="n">
        <f aca="false">B15*2</f>
        <v>2</v>
      </c>
      <c r="G15" s="0" t="n">
        <v>0.549</v>
      </c>
      <c r="H15" s="0" t="n">
        <f aca="false">F15*G15</f>
        <v>1.098</v>
      </c>
    </row>
    <row r="16" customFormat="false" ht="12.3" hidden="false" customHeight="false" outlineLevel="0" collapsed="false">
      <c r="A16" s="0" t="s">
        <v>106</v>
      </c>
      <c r="B16" s="0" t="n">
        <v>2</v>
      </c>
      <c r="C16" s="3" t="s">
        <v>11</v>
      </c>
      <c r="D16" s="0" t="s">
        <v>12</v>
      </c>
      <c r="E16" s="4" t="s">
        <v>107</v>
      </c>
      <c r="F16" s="0" t="n">
        <f aca="false">B16*2</f>
        <v>4</v>
      </c>
      <c r="G16" s="0" t="n">
        <v>0.657</v>
      </c>
      <c r="H16" s="0" t="n">
        <f aca="false">F16*G16</f>
        <v>2.628</v>
      </c>
    </row>
    <row r="17" customFormat="false" ht="12.3" hidden="false" customHeight="false" outlineLevel="0" collapsed="false">
      <c r="A17" s="0" t="s">
        <v>108</v>
      </c>
      <c r="B17" s="0" t="n">
        <v>1</v>
      </c>
      <c r="C17" s="3" t="s">
        <v>109</v>
      </c>
      <c r="D17" s="0" t="s">
        <v>110</v>
      </c>
      <c r="E17" s="4" t="s">
        <v>111</v>
      </c>
      <c r="F17" s="0" t="n">
        <f aca="false">B17*2</f>
        <v>2</v>
      </c>
      <c r="G17" s="0" t="n">
        <v>0.134</v>
      </c>
      <c r="H17" s="0" t="n">
        <f aca="false">F17*G17</f>
        <v>0.268</v>
      </c>
    </row>
    <row r="18" customFormat="false" ht="12.3" hidden="false" customHeight="false" outlineLevel="0" collapsed="false">
      <c r="A18" s="0" t="s">
        <v>112</v>
      </c>
      <c r="B18" s="0" t="n">
        <v>2</v>
      </c>
      <c r="C18" s="3" t="s">
        <v>113</v>
      </c>
      <c r="D18" s="0" t="s">
        <v>15</v>
      </c>
      <c r="E18" s="4" t="s">
        <v>107</v>
      </c>
      <c r="F18" s="0" t="n">
        <f aca="false">B18*2</f>
        <v>4</v>
      </c>
      <c r="G18" s="0" t="n">
        <v>0.048</v>
      </c>
      <c r="H18" s="0" t="n">
        <f aca="false">F18*G18</f>
        <v>0.192</v>
      </c>
    </row>
    <row r="19" customFormat="false" ht="12.3" hidden="false" customHeight="false" outlineLevel="0" collapsed="false">
      <c r="A19" s="0" t="s">
        <v>114</v>
      </c>
      <c r="B19" s="0" t="n">
        <v>1</v>
      </c>
      <c r="C19" s="3" t="s">
        <v>115</v>
      </c>
      <c r="D19" s="0" t="s">
        <v>116</v>
      </c>
      <c r="E19" s="4" t="s">
        <v>107</v>
      </c>
      <c r="F19" s="0" t="n">
        <f aca="false">B19*2</f>
        <v>2</v>
      </c>
      <c r="G19" s="0" t="n">
        <v>1.15</v>
      </c>
      <c r="H19" s="0" t="n">
        <f aca="false">F19*G19</f>
        <v>2.3</v>
      </c>
    </row>
    <row r="20" customFormat="false" ht="12.3" hidden="false" customHeight="false" outlineLevel="0" collapsed="false">
      <c r="A20" s="0" t="s">
        <v>21</v>
      </c>
      <c r="B20" s="0" t="n">
        <v>1</v>
      </c>
      <c r="C20" s="0"/>
      <c r="D20" s="0" t="s">
        <v>22</v>
      </c>
      <c r="F20" s="0" t="n">
        <f aca="false">B20*2</f>
        <v>2</v>
      </c>
      <c r="G20" s="0" t="n">
        <v>0.253</v>
      </c>
      <c r="H20" s="0" t="n">
        <f aca="false">F20*G20</f>
        <v>0.506</v>
      </c>
    </row>
    <row r="21" customFormat="false" ht="12.3" hidden="false" customHeight="false" outlineLevel="0" collapsed="false">
      <c r="A21" s="0" t="s">
        <v>117</v>
      </c>
      <c r="B21" s="0" t="n">
        <v>1</v>
      </c>
      <c r="C21" s="0"/>
      <c r="D21" s="0" t="s">
        <v>118</v>
      </c>
      <c r="F21" s="0" t="n">
        <f aca="false">B21*2</f>
        <v>2</v>
      </c>
      <c r="H21" s="0" t="n">
        <f aca="false">F21*G21</f>
        <v>0</v>
      </c>
    </row>
    <row r="22" customFormat="false" ht="12.3" hidden="false" customHeight="false" outlineLevel="0" collapsed="false">
      <c r="A22" s="0" t="s">
        <v>119</v>
      </c>
      <c r="B22" s="0" t="n">
        <v>1</v>
      </c>
      <c r="C22" s="3" t="s">
        <v>120</v>
      </c>
      <c r="D22" s="0"/>
      <c r="F22" s="0" t="n">
        <f aca="false">B22*2</f>
        <v>2</v>
      </c>
      <c r="G22" s="0" t="n">
        <v>0.019</v>
      </c>
      <c r="H22" s="0" t="n">
        <f aca="false">F22*G22</f>
        <v>0.038</v>
      </c>
    </row>
    <row r="23" customFormat="false" ht="12.3" hidden="false" customHeight="false" outlineLevel="0" collapsed="false">
      <c r="A23" s="0" t="s">
        <v>121</v>
      </c>
      <c r="B23" s="0" t="n">
        <v>1</v>
      </c>
      <c r="C23" s="3" t="s">
        <v>34</v>
      </c>
      <c r="D23" s="0"/>
      <c r="F23" s="0" t="n">
        <f aca="false">B23*2</f>
        <v>2</v>
      </c>
      <c r="G23" s="0" t="n">
        <v>0.019</v>
      </c>
      <c r="H23" s="0" t="n">
        <f aca="false">F23*G23</f>
        <v>0.038</v>
      </c>
    </row>
    <row r="24" customFormat="false" ht="12.3" hidden="false" customHeight="false" outlineLevel="0" collapsed="false">
      <c r="A24" s="0" t="s">
        <v>122</v>
      </c>
      <c r="B24" s="0" t="n">
        <v>5</v>
      </c>
      <c r="C24" s="3" t="s">
        <v>30</v>
      </c>
      <c r="D24" s="0"/>
      <c r="F24" s="0" t="n">
        <f aca="false">B24*2</f>
        <v>10</v>
      </c>
      <c r="G24" s="0" t="n">
        <v>0.019</v>
      </c>
      <c r="H24" s="0" t="n">
        <f aca="false">F24*G24</f>
        <v>0.19</v>
      </c>
    </row>
    <row r="25" customFormat="false" ht="12.3" hidden="false" customHeight="false" outlineLevel="0" collapsed="false">
      <c r="A25" s="0" t="s">
        <v>123</v>
      </c>
      <c r="B25" s="0" t="n">
        <v>2</v>
      </c>
      <c r="C25" s="3" t="n">
        <v>100</v>
      </c>
      <c r="D25" s="0"/>
      <c r="F25" s="0" t="n">
        <f aca="false">B25*2</f>
        <v>4</v>
      </c>
      <c r="G25" s="0" t="n">
        <v>0.019</v>
      </c>
      <c r="H25" s="0" t="n">
        <f aca="false">F25*G25</f>
        <v>0.076</v>
      </c>
    </row>
    <row r="26" customFormat="false" ht="12.3" hidden="false" customHeight="false" outlineLevel="0" collapsed="false">
      <c r="A26" s="0" t="s">
        <v>124</v>
      </c>
      <c r="B26" s="0" t="n">
        <v>2</v>
      </c>
      <c r="C26" s="3" t="s">
        <v>125</v>
      </c>
      <c r="D26" s="0"/>
      <c r="F26" s="0" t="n">
        <f aca="false">B26*2</f>
        <v>4</v>
      </c>
      <c r="G26" s="0" t="n">
        <v>0.019</v>
      </c>
      <c r="H26" s="0" t="n">
        <f aca="false">F26*G26</f>
        <v>0.076</v>
      </c>
    </row>
    <row r="27" customFormat="false" ht="12.3" hidden="false" customHeight="false" outlineLevel="0" collapsed="false">
      <c r="A27" s="0" t="s">
        <v>126</v>
      </c>
      <c r="B27" s="0" t="n">
        <v>2</v>
      </c>
      <c r="C27" s="3" t="s">
        <v>127</v>
      </c>
      <c r="D27" s="0"/>
      <c r="F27" s="0" t="n">
        <f aca="false">B27*2</f>
        <v>4</v>
      </c>
      <c r="G27" s="0" t="n">
        <v>0.019</v>
      </c>
      <c r="H27" s="0" t="n">
        <f aca="false">F27*G27</f>
        <v>0.076</v>
      </c>
    </row>
    <row r="28" customFormat="false" ht="12.3" hidden="false" customHeight="false" outlineLevel="0" collapsed="false">
      <c r="A28" s="0" t="s">
        <v>128</v>
      </c>
      <c r="B28" s="0" t="n">
        <v>1</v>
      </c>
      <c r="C28" s="3" t="s">
        <v>32</v>
      </c>
      <c r="D28" s="0"/>
      <c r="F28" s="0" t="n">
        <f aca="false">B28*2</f>
        <v>2</v>
      </c>
      <c r="G28" s="0" t="n">
        <v>0.019</v>
      </c>
      <c r="H28" s="0" t="n">
        <f aca="false">F28*G28</f>
        <v>0.038</v>
      </c>
    </row>
    <row r="29" customFormat="false" ht="12.3" hidden="false" customHeight="false" outlineLevel="0" collapsed="false">
      <c r="A29" s="0" t="s">
        <v>129</v>
      </c>
      <c r="B29" s="0" t="n">
        <v>1</v>
      </c>
      <c r="C29" s="3" t="s">
        <v>28</v>
      </c>
      <c r="D29" s="0"/>
      <c r="F29" s="0" t="n">
        <f aca="false">B29*2</f>
        <v>2</v>
      </c>
      <c r="G29" s="0" t="n">
        <v>0.019</v>
      </c>
      <c r="H29" s="0" t="n">
        <f aca="false">F29*G29</f>
        <v>0.038</v>
      </c>
    </row>
    <row r="30" customFormat="false" ht="12.3" hidden="false" customHeight="false" outlineLevel="0" collapsed="false">
      <c r="A30" s="0" t="s">
        <v>130</v>
      </c>
      <c r="B30" s="0" t="n">
        <v>1</v>
      </c>
      <c r="C30" s="3" t="s">
        <v>24</v>
      </c>
      <c r="D30" s="0"/>
      <c r="F30" s="0" t="n">
        <f aca="false">B30*2</f>
        <v>2</v>
      </c>
      <c r="G30" s="0" t="n">
        <v>0.019</v>
      </c>
      <c r="H30" s="0" t="n">
        <f aca="false">F30*G30</f>
        <v>0.038</v>
      </c>
    </row>
    <row r="31" customFormat="false" ht="12.3" hidden="false" customHeight="false" outlineLevel="0" collapsed="false">
      <c r="A31" s="0" t="s">
        <v>131</v>
      </c>
      <c r="B31" s="0" t="n">
        <v>1</v>
      </c>
      <c r="C31" s="0"/>
      <c r="D31" s="4" t="s">
        <v>71</v>
      </c>
      <c r="F31" s="0" t="n">
        <f aca="false">B31*2</f>
        <v>2</v>
      </c>
      <c r="G31" s="0" t="n">
        <v>1.27</v>
      </c>
      <c r="H31" s="0" t="n">
        <f aca="false">F31*G31</f>
        <v>2.54</v>
      </c>
    </row>
    <row r="32" customFormat="false" ht="12.3" hidden="false" customHeight="false" outlineLevel="0" collapsed="false">
      <c r="A32" s="0" t="s">
        <v>132</v>
      </c>
      <c r="B32" s="0" t="n">
        <v>1</v>
      </c>
      <c r="C32" s="3" t="s">
        <v>34</v>
      </c>
      <c r="D32" s="4" t="s">
        <v>133</v>
      </c>
      <c r="F32" s="0" t="n">
        <f aca="false">B32*2</f>
        <v>2</v>
      </c>
      <c r="G32" s="0" t="n">
        <v>2.16</v>
      </c>
      <c r="H32" s="0" t="n">
        <f aca="false">F32*G32</f>
        <v>4.32</v>
      </c>
    </row>
    <row r="34" customFormat="false" ht="12.3" hidden="false" customHeight="false" outlineLevel="0" collapsed="false">
      <c r="A34" s="0" t="s">
        <v>134</v>
      </c>
      <c r="C34" s="0"/>
      <c r="D34" s="0"/>
    </row>
    <row r="35" customFormat="false" ht="12.3" hidden="false" customHeight="false" outlineLevel="0" collapsed="false">
      <c r="A35" s="0" t="s">
        <v>132</v>
      </c>
      <c r="B35" s="0" t="n">
        <v>1</v>
      </c>
      <c r="C35" s="3" t="s">
        <v>135</v>
      </c>
      <c r="D35" s="4" t="s">
        <v>136</v>
      </c>
      <c r="F35" s="0" t="n">
        <f aca="false">B35*2</f>
        <v>2</v>
      </c>
      <c r="G35" s="0" t="n">
        <v>2.16</v>
      </c>
      <c r="H35" s="0" t="n">
        <f aca="false">F35*G35</f>
        <v>4.32</v>
      </c>
    </row>
    <row r="36" customFormat="false" ht="12.3" hidden="false" customHeight="false" outlineLevel="0" collapsed="false">
      <c r="D36" s="0"/>
    </row>
    <row r="37" customFormat="false" ht="12.3" hidden="false" customHeight="false" outlineLevel="0" collapsed="false">
      <c r="A37" s="0" t="s">
        <v>47</v>
      </c>
      <c r="B37" s="0" t="n">
        <v>3</v>
      </c>
      <c r="D37" s="4" t="s">
        <v>48</v>
      </c>
      <c r="F37" s="0" t="n">
        <f aca="false">B37*2</f>
        <v>6</v>
      </c>
      <c r="G37" s="0" t="n">
        <v>0.616</v>
      </c>
      <c r="H37" s="0" t="n">
        <f aca="false">F37*G37</f>
        <v>3.696</v>
      </c>
    </row>
    <row r="38" customFormat="false" ht="12.3" hidden="false" customHeight="false" outlineLevel="0" collapsed="false">
      <c r="A38" s="0" t="s">
        <v>49</v>
      </c>
      <c r="B38" s="0" t="n">
        <v>2</v>
      </c>
      <c r="D38" s="4" t="s">
        <v>50</v>
      </c>
      <c r="F38" s="0" t="n">
        <f aca="false">B38*2</f>
        <v>4</v>
      </c>
      <c r="G38" s="0" t="n">
        <v>1.49</v>
      </c>
      <c r="H38" s="0" t="n">
        <f aca="false">F38*G38</f>
        <v>5.96</v>
      </c>
    </row>
    <row r="39" customFormat="false" ht="12.3" hidden="false" customHeight="false" outlineLevel="0" collapsed="false">
      <c r="H39" s="0" t="n">
        <f aca="false">SUM(H3:H38)</f>
        <v>83.716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4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75" zoomScaleNormal="75" zoomScalePageLayoutView="100" workbookViewId="0">
      <selection pane="topLeft" activeCell="D74" activeCellId="0" sqref="D74"/>
    </sheetView>
  </sheetViews>
  <sheetFormatPr defaultRowHeight="12.8"/>
  <cols>
    <col collapsed="false" hidden="false" max="3" min="3" style="3" width="8.10204081632653"/>
    <col collapsed="false" hidden="false" max="4" min="4" style="0" width="27.5408163265306"/>
    <col collapsed="false" hidden="false" max="5" min="5" style="4" width="12.8265306122449"/>
    <col collapsed="false" hidden="false" max="6" min="6" style="4" width="12.5561224489796"/>
    <col collapsed="false" hidden="false" max="7" min="7" style="0" width="28.2142857142857"/>
    <col collapsed="false" hidden="false" max="8" min="8" style="0" width="10.3928571428571"/>
    <col collapsed="false" hidden="false" max="9" min="9" style="0" width="12.2857142857143"/>
  </cols>
  <sheetData>
    <row r="1" customFormat="false" ht="12.8" hidden="false" customHeight="false" outlineLevel="0" collapsed="false">
      <c r="A1" s="0" t="s">
        <v>5</v>
      </c>
      <c r="B1" s="0" t="n">
        <v>1</v>
      </c>
      <c r="C1" s="3" t="s">
        <v>3</v>
      </c>
      <c r="D1" s="3" t="s">
        <v>137</v>
      </c>
      <c r="E1" s="0" t="s">
        <v>138</v>
      </c>
      <c r="F1" s="4" t="s">
        <v>139</v>
      </c>
      <c r="G1" s="4" t="s">
        <v>140</v>
      </c>
      <c r="H1" s="0" t="s">
        <v>141</v>
      </c>
      <c r="I1" s="0" t="s">
        <v>142</v>
      </c>
      <c r="J1" s="7" t="s">
        <v>143</v>
      </c>
      <c r="K1" s="0" t="s">
        <v>144</v>
      </c>
      <c r="L1" s="0" t="s">
        <v>145</v>
      </c>
      <c r="M1" s="0" t="s">
        <v>146</v>
      </c>
      <c r="O1" s="0" t="s">
        <v>147</v>
      </c>
    </row>
    <row r="2" customFormat="false" ht="12.8" hidden="false" customHeight="false" outlineLevel="0" collapsed="false">
      <c r="B2" s="0" t="n">
        <v>1</v>
      </c>
      <c r="C2" s="3" t="s">
        <v>148</v>
      </c>
      <c r="D2" s="0" t="s">
        <v>149</v>
      </c>
      <c r="E2" s="0" t="s">
        <v>76</v>
      </c>
      <c r="F2" s="6" t="s">
        <v>111</v>
      </c>
      <c r="G2" s="0" t="s">
        <v>150</v>
      </c>
      <c r="H2" s="0" t="n">
        <f aca="false">B2*2</f>
        <v>2</v>
      </c>
      <c r="I2" s="0" t="n">
        <v>10</v>
      </c>
      <c r="J2" s="0" t="n">
        <v>0.138</v>
      </c>
      <c r="K2" s="0" t="n">
        <v>0.138</v>
      </c>
      <c r="L2" s="0" t="n">
        <v>0.083</v>
      </c>
      <c r="M2" s="0" t="n">
        <f aca="false">I2*K2</f>
        <v>1.38</v>
      </c>
      <c r="O2" s="0" t="s">
        <v>151</v>
      </c>
      <c r="P2" s="0" t="s">
        <v>36</v>
      </c>
    </row>
    <row r="3" customFormat="false" ht="12.8" hidden="false" customHeight="false" outlineLevel="0" collapsed="false">
      <c r="B3" s="0" t="n">
        <v>2</v>
      </c>
      <c r="C3" s="3" t="s">
        <v>152</v>
      </c>
      <c r="D3" s="0" t="s">
        <v>149</v>
      </c>
      <c r="E3" s="0" t="s">
        <v>76</v>
      </c>
      <c r="F3" s="6" t="s">
        <v>111</v>
      </c>
      <c r="G3" s="0" t="s">
        <v>153</v>
      </c>
      <c r="H3" s="0" t="n">
        <f aca="false">B3*2</f>
        <v>4</v>
      </c>
      <c r="I3" s="0" t="n">
        <v>10</v>
      </c>
      <c r="J3" s="0" t="n">
        <v>0.138</v>
      </c>
      <c r="K3" s="0" t="n">
        <v>0.138</v>
      </c>
      <c r="L3" s="0" t="n">
        <v>0.083</v>
      </c>
      <c r="M3" s="0" t="n">
        <f aca="false">I3*K3</f>
        <v>1.38</v>
      </c>
      <c r="P3" s="0" t="s">
        <v>57</v>
      </c>
    </row>
    <row r="4" customFormat="false" ht="12.8" hidden="false" customHeight="false" outlineLevel="0" collapsed="false">
      <c r="B4" s="0" t="n">
        <v>3</v>
      </c>
      <c r="C4" s="3" t="s">
        <v>154</v>
      </c>
      <c r="D4" s="0" t="s">
        <v>149</v>
      </c>
      <c r="E4" s="0" t="s">
        <v>76</v>
      </c>
      <c r="F4" s="6" t="s">
        <v>111</v>
      </c>
      <c r="G4" s="0" t="s">
        <v>155</v>
      </c>
      <c r="H4" s="0" t="n">
        <f aca="false">B4*2</f>
        <v>6</v>
      </c>
      <c r="I4" s="0" t="n">
        <v>10</v>
      </c>
      <c r="J4" s="0" t="n">
        <v>0.138</v>
      </c>
      <c r="K4" s="0" t="n">
        <v>0.138</v>
      </c>
      <c r="L4" s="0" t="n">
        <v>0.083</v>
      </c>
      <c r="M4" s="0" t="n">
        <f aca="false">I4*K4</f>
        <v>1.38</v>
      </c>
      <c r="P4" s="0" t="s">
        <v>79</v>
      </c>
    </row>
    <row r="5" customFormat="false" ht="12.8" hidden="false" customHeight="false" outlineLevel="0" collapsed="false">
      <c r="B5" s="0" t="n">
        <v>7</v>
      </c>
      <c r="C5" s="3" t="s">
        <v>14</v>
      </c>
      <c r="D5" s="0" t="s">
        <v>149</v>
      </c>
      <c r="E5" s="0" t="s">
        <v>156</v>
      </c>
      <c r="F5" s="6" t="s">
        <v>111</v>
      </c>
      <c r="G5" s="0" t="s">
        <v>157</v>
      </c>
      <c r="H5" s="0" t="n">
        <f aca="false">B5*2</f>
        <v>14</v>
      </c>
      <c r="I5" s="0" t="n">
        <v>20</v>
      </c>
      <c r="J5" s="0" t="n">
        <v>0.111</v>
      </c>
      <c r="K5" s="0" t="n">
        <v>0.111</v>
      </c>
      <c r="L5" s="0" t="n">
        <v>0.097</v>
      </c>
      <c r="M5" s="0" t="n">
        <f aca="false">I5*K5</f>
        <v>2.22</v>
      </c>
      <c r="P5" s="0" t="s">
        <v>158</v>
      </c>
    </row>
    <row r="6" customFormat="false" ht="12.8" hidden="false" customHeight="false" outlineLevel="0" collapsed="false">
      <c r="B6" s="0" t="n">
        <v>1</v>
      </c>
      <c r="C6" s="3" t="s">
        <v>159</v>
      </c>
      <c r="D6" s="0" t="s">
        <v>160</v>
      </c>
      <c r="E6" s="4" t="s">
        <v>156</v>
      </c>
      <c r="F6" s="4" t="s">
        <v>98</v>
      </c>
      <c r="G6" s="0" t="s">
        <v>20</v>
      </c>
      <c r="H6" s="0" t="n">
        <f aca="false">B6*2</f>
        <v>2</v>
      </c>
      <c r="I6" s="0" t="n">
        <v>4</v>
      </c>
      <c r="J6" s="0" t="n">
        <v>0.774</v>
      </c>
      <c r="K6" s="0" t="n">
        <v>0.445</v>
      </c>
      <c r="L6" s="0" t="n">
        <v>0.3</v>
      </c>
      <c r="M6" s="0" t="n">
        <f aca="false">I6*J6</f>
        <v>3.096</v>
      </c>
      <c r="O6" s="0" t="s">
        <v>0</v>
      </c>
      <c r="P6" s="0" t="s">
        <v>95</v>
      </c>
    </row>
    <row r="7" customFormat="false" ht="12.8" hidden="false" customHeight="false" outlineLevel="0" collapsed="false">
      <c r="B7" s="0" t="n">
        <v>4</v>
      </c>
      <c r="C7" s="3" t="s">
        <v>37</v>
      </c>
      <c r="D7" s="0" t="s">
        <v>160</v>
      </c>
      <c r="E7" s="4" t="s">
        <v>156</v>
      </c>
      <c r="F7" s="4" t="s">
        <v>98</v>
      </c>
      <c r="G7" s="0" t="s">
        <v>161</v>
      </c>
      <c r="H7" s="0" t="n">
        <f aca="false">B7*2</f>
        <v>8</v>
      </c>
      <c r="I7" s="0" t="n">
        <v>10</v>
      </c>
      <c r="J7" s="0" t="n">
        <v>0.774</v>
      </c>
      <c r="K7" s="0" t="n">
        <v>0.445</v>
      </c>
      <c r="L7" s="0" t="n">
        <v>0.3</v>
      </c>
      <c r="M7" s="0" t="n">
        <f aca="false">I7*K7</f>
        <v>4.45</v>
      </c>
      <c r="P7" s="0" t="s">
        <v>36</v>
      </c>
    </row>
    <row r="8" customFormat="false" ht="12.8" hidden="false" customHeight="false" outlineLevel="0" collapsed="false">
      <c r="B8" s="0" t="n">
        <v>1</v>
      </c>
      <c r="C8" s="0" t="s">
        <v>162</v>
      </c>
      <c r="D8" s="0" t="s">
        <v>160</v>
      </c>
      <c r="E8" s="4" t="s">
        <v>60</v>
      </c>
      <c r="F8" s="4" t="s">
        <v>98</v>
      </c>
      <c r="G8" s="0" t="s">
        <v>163</v>
      </c>
      <c r="H8" s="0" t="n">
        <f aca="false">B8*2</f>
        <v>2</v>
      </c>
      <c r="I8" s="0" t="n">
        <v>4</v>
      </c>
      <c r="J8" s="0" t="n">
        <v>0.761</v>
      </c>
      <c r="K8" s="0" t="n">
        <v>0.434</v>
      </c>
      <c r="L8" s="0" t="n">
        <v>0.293</v>
      </c>
      <c r="M8" s="0" t="n">
        <f aca="false">I8*J8</f>
        <v>3.044</v>
      </c>
      <c r="P8" s="0" t="s">
        <v>1</v>
      </c>
    </row>
    <row r="9" customFormat="false" ht="12.8" hidden="false" customHeight="false" outlineLevel="0" collapsed="false">
      <c r="B9" s="0" t="n">
        <v>3</v>
      </c>
      <c r="C9" s="3" t="s">
        <v>80</v>
      </c>
      <c r="D9" s="0" t="s">
        <v>160</v>
      </c>
      <c r="E9" s="6" t="s">
        <v>60</v>
      </c>
      <c r="F9" s="4" t="s">
        <v>98</v>
      </c>
      <c r="G9" s="0" t="s">
        <v>164</v>
      </c>
      <c r="H9" s="0" t="n">
        <f aca="false">B9*2</f>
        <v>6</v>
      </c>
      <c r="I9" s="0" t="n">
        <v>10</v>
      </c>
      <c r="J9" s="0" t="n">
        <v>0.871</v>
      </c>
      <c r="K9" s="0" t="n">
        <v>0.495</v>
      </c>
      <c r="L9" s="0" t="n">
        <v>0.495</v>
      </c>
      <c r="M9" s="0" t="n">
        <f aca="false">I9*K9</f>
        <v>4.95</v>
      </c>
      <c r="O9" s="0" t="s">
        <v>165</v>
      </c>
      <c r="P9" s="0" t="s">
        <v>36</v>
      </c>
    </row>
    <row r="10" customFormat="false" ht="12.8" hidden="false" customHeight="false" outlineLevel="0" collapsed="false">
      <c r="B10" s="0" t="n">
        <v>1</v>
      </c>
      <c r="C10" s="3" t="s">
        <v>82</v>
      </c>
      <c r="D10" s="0" t="s">
        <v>160</v>
      </c>
      <c r="E10" s="6" t="s">
        <v>60</v>
      </c>
      <c r="F10" s="4" t="s">
        <v>107</v>
      </c>
      <c r="G10" s="0" t="s">
        <v>166</v>
      </c>
      <c r="H10" s="0" t="n">
        <f aca="false">B10*2</f>
        <v>2</v>
      </c>
      <c r="I10" s="0" t="n">
        <v>4</v>
      </c>
      <c r="J10" s="0" t="n">
        <v>0.719</v>
      </c>
      <c r="K10" s="0" t="n">
        <v>0.39</v>
      </c>
      <c r="L10" s="0" t="n">
        <v>0.39</v>
      </c>
      <c r="M10" s="0" t="n">
        <f aca="false">I10*J10</f>
        <v>2.876</v>
      </c>
      <c r="P10" s="0" t="s">
        <v>79</v>
      </c>
    </row>
    <row r="11" customFormat="false" ht="12.8" hidden="false" customHeight="false" outlineLevel="0" collapsed="false">
      <c r="B11" s="0" t="n">
        <v>1</v>
      </c>
      <c r="C11" s="3" t="s">
        <v>82</v>
      </c>
      <c r="D11" s="0" t="s">
        <v>160</v>
      </c>
      <c r="E11" s="4" t="s">
        <v>167</v>
      </c>
      <c r="F11" s="4" t="s">
        <v>168</v>
      </c>
      <c r="G11" s="0" t="s">
        <v>169</v>
      </c>
      <c r="H11" s="0" t="n">
        <f aca="false">B11*2</f>
        <v>2</v>
      </c>
      <c r="I11" s="0" t="n">
        <v>4</v>
      </c>
      <c r="J11" s="0" t="n">
        <v>0.263</v>
      </c>
      <c r="K11" s="0" t="n">
        <v>0.234</v>
      </c>
      <c r="L11" s="0" t="n">
        <v>0.198</v>
      </c>
      <c r="M11" s="0" t="n">
        <f aca="false">I11*J11</f>
        <v>1.052</v>
      </c>
      <c r="P11" s="0" t="s">
        <v>134</v>
      </c>
    </row>
    <row r="12" customFormat="false" ht="12.8" hidden="false" customHeight="false" outlineLevel="0" collapsed="false">
      <c r="B12" s="0" t="n">
        <v>6</v>
      </c>
      <c r="C12" s="3" t="s">
        <v>6</v>
      </c>
      <c r="D12" s="0" t="s">
        <v>160</v>
      </c>
      <c r="E12" s="6" t="s">
        <v>60</v>
      </c>
      <c r="F12" s="4" t="s">
        <v>98</v>
      </c>
      <c r="G12" s="0" t="s">
        <v>170</v>
      </c>
      <c r="H12" s="0" t="n">
        <f aca="false">B12*2</f>
        <v>12</v>
      </c>
      <c r="I12" s="0" t="n">
        <v>15</v>
      </c>
      <c r="J12" s="0" t="n">
        <v>0.94</v>
      </c>
      <c r="K12" s="0" t="n">
        <v>0.697</v>
      </c>
      <c r="L12" s="0" t="n">
        <v>0.697</v>
      </c>
      <c r="M12" s="0" t="n">
        <f aca="false">I12*K12</f>
        <v>10.455</v>
      </c>
      <c r="P12" s="0" t="s">
        <v>1</v>
      </c>
    </row>
    <row r="13" customFormat="false" ht="12.8" hidden="false" customHeight="false" outlineLevel="0" collapsed="false">
      <c r="B13" s="0" t="n">
        <v>1</v>
      </c>
      <c r="C13" s="3" t="s">
        <v>171</v>
      </c>
      <c r="D13" s="0" t="s">
        <v>160</v>
      </c>
      <c r="E13" s="4" t="s">
        <v>167</v>
      </c>
      <c r="F13" s="4" t="s">
        <v>168</v>
      </c>
      <c r="G13" s="0" t="s">
        <v>172</v>
      </c>
      <c r="H13" s="0" t="n">
        <f aca="false">B13*2</f>
        <v>2</v>
      </c>
      <c r="I13" s="0" t="n">
        <v>2</v>
      </c>
      <c r="J13" s="0" t="n">
        <v>0.304</v>
      </c>
      <c r="K13" s="0" t="n">
        <v>0.297</v>
      </c>
      <c r="L13" s="0" t="n">
        <v>0.297</v>
      </c>
      <c r="M13" s="0" t="n">
        <f aca="false">I13*J13</f>
        <v>0.608</v>
      </c>
      <c r="P13" s="0" t="s">
        <v>173</v>
      </c>
    </row>
    <row r="14" customFormat="false" ht="12.8" hidden="false" customHeight="false" outlineLevel="0" collapsed="false">
      <c r="B14" s="0" t="n">
        <v>1</v>
      </c>
      <c r="C14" s="3" t="s">
        <v>174</v>
      </c>
      <c r="D14" s="0" t="s">
        <v>160</v>
      </c>
      <c r="E14" s="4" t="s">
        <v>167</v>
      </c>
      <c r="F14" s="4" t="s">
        <v>168</v>
      </c>
      <c r="G14" s="0" t="s">
        <v>40</v>
      </c>
      <c r="H14" s="0" t="n">
        <f aca="false">B14*2</f>
        <v>2</v>
      </c>
      <c r="I14" s="0" t="n">
        <v>2</v>
      </c>
      <c r="J14" s="0" t="n">
        <v>1.01</v>
      </c>
      <c r="K14" s="0" t="n">
        <v>0.934</v>
      </c>
      <c r="L14" s="0" t="n">
        <v>0.857</v>
      </c>
      <c r="M14" s="0" t="n">
        <f aca="false">I14*J14</f>
        <v>2.02</v>
      </c>
      <c r="P14" s="0" t="s">
        <v>175</v>
      </c>
    </row>
    <row r="15" customFormat="false" ht="12.8" hidden="false" customHeight="false" outlineLevel="0" collapsed="false">
      <c r="B15" s="0" t="n">
        <v>1</v>
      </c>
      <c r="C15" s="3" t="s">
        <v>17</v>
      </c>
      <c r="D15" s="0" t="s">
        <v>160</v>
      </c>
      <c r="E15" s="4" t="s">
        <v>167</v>
      </c>
      <c r="F15" s="4" t="s">
        <v>168</v>
      </c>
      <c r="G15" s="0" t="s">
        <v>41</v>
      </c>
      <c r="H15" s="0" t="n">
        <f aca="false">B15*2</f>
        <v>2</v>
      </c>
      <c r="I15" s="0" t="n">
        <v>2</v>
      </c>
      <c r="J15" s="0" t="n">
        <v>2.24</v>
      </c>
      <c r="K15" s="0" t="n">
        <v>1.88</v>
      </c>
      <c r="L15" s="0" t="n">
        <v>1.49</v>
      </c>
      <c r="M15" s="0" t="n">
        <f aca="false">I15*J15</f>
        <v>4.48</v>
      </c>
      <c r="P15" s="0" t="s">
        <v>176</v>
      </c>
    </row>
    <row r="16" customFormat="false" ht="12.8" hidden="false" customHeight="false" outlineLevel="0" collapsed="false">
      <c r="B16" s="0" t="n">
        <v>3</v>
      </c>
      <c r="C16" s="3" t="s">
        <v>17</v>
      </c>
      <c r="D16" s="0" t="s">
        <v>177</v>
      </c>
      <c r="E16" s="4" t="s">
        <v>178</v>
      </c>
      <c r="F16" s="4" t="s">
        <v>98</v>
      </c>
      <c r="G16" s="0" t="s">
        <v>179</v>
      </c>
      <c r="H16" s="0" t="n">
        <f aca="false">B16*2</f>
        <v>6</v>
      </c>
      <c r="I16" s="0" t="n">
        <v>10</v>
      </c>
      <c r="J16" s="0" t="n">
        <v>0.36</v>
      </c>
      <c r="K16" s="0" t="n">
        <v>0.261</v>
      </c>
      <c r="L16" s="0" t="n">
        <v>0.261</v>
      </c>
      <c r="M16" s="0" t="n">
        <f aca="false">I16*K16</f>
        <v>2.61</v>
      </c>
    </row>
    <row r="17" customFormat="false" ht="12.8" hidden="false" customHeight="false" outlineLevel="0" collapsed="false">
      <c r="B17" s="0" t="n">
        <v>6</v>
      </c>
      <c r="C17" s="3" t="s">
        <v>58</v>
      </c>
      <c r="D17" s="0" t="s">
        <v>177</v>
      </c>
      <c r="E17" s="4" t="s">
        <v>60</v>
      </c>
      <c r="F17" s="4" t="s">
        <v>98</v>
      </c>
      <c r="G17" s="0" t="s">
        <v>59</v>
      </c>
      <c r="H17" s="0" t="n">
        <f aca="false">B17*2</f>
        <v>12</v>
      </c>
      <c r="I17" s="0" t="n">
        <v>15</v>
      </c>
      <c r="J17" s="0" t="n">
        <v>0.83</v>
      </c>
      <c r="K17" s="0" t="n">
        <v>0.685</v>
      </c>
      <c r="L17" s="0" t="n">
        <v>0.685</v>
      </c>
      <c r="M17" s="0" t="n">
        <f aca="false">I17*K17</f>
        <v>10.275</v>
      </c>
    </row>
    <row r="18" customFormat="false" ht="12.8" hidden="false" customHeight="false" outlineLevel="0" collapsed="false">
      <c r="B18" s="0" t="n">
        <v>5</v>
      </c>
      <c r="C18" s="3" t="s">
        <v>58</v>
      </c>
      <c r="D18" s="0" t="s">
        <v>180</v>
      </c>
      <c r="E18" s="0" t="s">
        <v>76</v>
      </c>
      <c r="F18" s="4" t="s">
        <v>107</v>
      </c>
      <c r="G18" s="0" t="s">
        <v>181</v>
      </c>
      <c r="H18" s="0" t="n">
        <f aca="false">B18*2</f>
        <v>10</v>
      </c>
      <c r="I18" s="0" t="n">
        <v>15</v>
      </c>
      <c r="J18" s="0" t="n">
        <v>0.567</v>
      </c>
      <c r="K18" s="0" t="n">
        <v>0.271</v>
      </c>
      <c r="L18" s="0" t="n">
        <v>0.271</v>
      </c>
      <c r="M18" s="0" t="n">
        <f aca="false">I18*K18</f>
        <v>4.065</v>
      </c>
    </row>
    <row r="19" customFormat="false" ht="12.8" hidden="false" customHeight="false" outlineLevel="0" collapsed="false">
      <c r="B19" s="0" t="n">
        <v>3</v>
      </c>
      <c r="C19" s="3" t="s">
        <v>11</v>
      </c>
      <c r="D19" s="0" t="s">
        <v>177</v>
      </c>
      <c r="E19" s="6" t="s">
        <v>182</v>
      </c>
      <c r="F19" s="4" t="s">
        <v>107</v>
      </c>
      <c r="G19" s="0" t="s">
        <v>183</v>
      </c>
      <c r="H19" s="0" t="n">
        <f aca="false">B19*2</f>
        <v>6</v>
      </c>
      <c r="I19" s="0" t="n">
        <v>10</v>
      </c>
      <c r="J19" s="0" t="n">
        <v>0.816</v>
      </c>
      <c r="K19" s="0" t="n">
        <v>0.678</v>
      </c>
      <c r="L19" s="0" t="n">
        <v>0.437</v>
      </c>
      <c r="M19" s="0" t="n">
        <f aca="false">I19*K19</f>
        <v>6.78</v>
      </c>
    </row>
    <row r="20" customFormat="false" ht="12.8" hidden="false" customHeight="false" outlineLevel="0" collapsed="false">
      <c r="E20" s="0"/>
      <c r="F20" s="6"/>
    </row>
    <row r="21" customFormat="false" ht="12.8" hidden="false" customHeight="false" outlineLevel="0" collapsed="false">
      <c r="A21" s="0" t="s">
        <v>21</v>
      </c>
      <c r="B21" s="0" t="n">
        <v>2</v>
      </c>
      <c r="C21" s="3" t="n">
        <v>2</v>
      </c>
      <c r="D21" s="0" t="s">
        <v>184</v>
      </c>
      <c r="E21" s="6"/>
      <c r="F21" s="4" t="s">
        <v>185</v>
      </c>
      <c r="G21" s="0" t="s">
        <v>186</v>
      </c>
      <c r="H21" s="0" t="n">
        <f aca="false">B21*2</f>
        <v>4</v>
      </c>
      <c r="I21" s="0" t="n">
        <v>0</v>
      </c>
      <c r="J21" s="0" t="n">
        <v>0.416</v>
      </c>
      <c r="K21" s="0" t="n">
        <v>0.281</v>
      </c>
      <c r="L21" s="0" t="n">
        <v>0.118</v>
      </c>
      <c r="M21" s="0" t="n">
        <f aca="false">I21*J21</f>
        <v>0</v>
      </c>
    </row>
    <row r="22" customFormat="false" ht="12.8" hidden="false" customHeight="false" outlineLevel="0" collapsed="false">
      <c r="E22" s="6"/>
    </row>
    <row r="23" customFormat="false" ht="12.8" hidden="false" customHeight="false" outlineLevel="0" collapsed="false">
      <c r="A23" s="0" t="s">
        <v>187</v>
      </c>
      <c r="E23" s="0"/>
    </row>
    <row r="24" customFormat="false" ht="12.8" hidden="false" customHeight="false" outlineLevel="0" collapsed="false">
      <c r="B24" s="0" t="n">
        <v>11</v>
      </c>
      <c r="C24" s="3" t="s">
        <v>188</v>
      </c>
      <c r="D24" s="0" t="s">
        <v>48</v>
      </c>
      <c r="E24" s="0"/>
      <c r="H24" s="0" t="n">
        <f aca="false">B24*2</f>
        <v>22</v>
      </c>
      <c r="I24" s="0" t="n">
        <v>22</v>
      </c>
      <c r="J24" s="0" t="n">
        <v>0.719</v>
      </c>
      <c r="K24" s="0" t="n">
        <v>0.636</v>
      </c>
      <c r="L24" s="0" t="n">
        <v>0.62</v>
      </c>
      <c r="M24" s="0" t="n">
        <f aca="false">I24*K24</f>
        <v>13.992</v>
      </c>
    </row>
    <row r="25" customFormat="false" ht="12.8" hidden="false" customHeight="false" outlineLevel="0" collapsed="false">
      <c r="B25" s="0" t="n">
        <v>3</v>
      </c>
      <c r="C25" s="3" t="s">
        <v>189</v>
      </c>
      <c r="D25" s="2" t="s">
        <v>50</v>
      </c>
      <c r="E25" s="0"/>
      <c r="H25" s="0" t="n">
        <f aca="false">B25*2</f>
        <v>6</v>
      </c>
      <c r="I25" s="0" t="n">
        <v>6</v>
      </c>
      <c r="J25" s="0" t="n">
        <v>1.54</v>
      </c>
      <c r="K25" s="0" t="n">
        <v>1.41</v>
      </c>
      <c r="L25" s="0" t="n">
        <v>1.3</v>
      </c>
      <c r="M25" s="0" t="n">
        <f aca="false">I25*J25</f>
        <v>9.24</v>
      </c>
    </row>
    <row r="26" customFormat="false" ht="12.8" hidden="false" customHeight="false" outlineLevel="0" collapsed="false">
      <c r="E26" s="0"/>
    </row>
    <row r="27" customFormat="false" ht="12.8" hidden="false" customHeight="false" outlineLevel="0" collapsed="false">
      <c r="A27" s="0" t="s">
        <v>190</v>
      </c>
      <c r="B27" s="0" t="n">
        <v>1</v>
      </c>
      <c r="D27" s="0" t="s">
        <v>191</v>
      </c>
      <c r="E27" s="0"/>
      <c r="F27" s="4" t="s">
        <v>192</v>
      </c>
      <c r="H27" s="0" t="n">
        <f aca="false">B27*2</f>
        <v>2</v>
      </c>
      <c r="I27" s="0" t="n">
        <v>4</v>
      </c>
      <c r="J27" s="0" t="n">
        <v>0.609</v>
      </c>
      <c r="K27" s="0" t="n">
        <v>0.501</v>
      </c>
      <c r="L27" s="0" t="n">
        <v>0.306</v>
      </c>
      <c r="M27" s="0" t="n">
        <f aca="false">I27*J27</f>
        <v>2.436</v>
      </c>
    </row>
    <row r="30" customFormat="false" ht="12.8" hidden="false" customHeight="false" outlineLevel="0" collapsed="false">
      <c r="A30" s="0" t="s">
        <v>44</v>
      </c>
      <c r="B30" s="0" t="n">
        <v>1</v>
      </c>
      <c r="C30" s="3" t="s">
        <v>193</v>
      </c>
      <c r="D30" s="0" t="s">
        <v>194</v>
      </c>
      <c r="E30" s="0"/>
      <c r="G30" s="0" t="s">
        <v>195</v>
      </c>
      <c r="H30" s="0" t="n">
        <f aca="false">B30*2</f>
        <v>2</v>
      </c>
      <c r="I30" s="0" t="n">
        <v>2</v>
      </c>
      <c r="J30" s="0" t="n">
        <v>2.23</v>
      </c>
      <c r="K30" s="0" t="n">
        <v>1.91</v>
      </c>
      <c r="L30" s="0" t="n">
        <v>1.7</v>
      </c>
      <c r="M30" s="0" t="n">
        <f aca="false">I30*J30</f>
        <v>4.46</v>
      </c>
    </row>
    <row r="31" customFormat="false" ht="12.8" hidden="false" customHeight="false" outlineLevel="0" collapsed="false">
      <c r="B31" s="0" t="n">
        <v>1</v>
      </c>
      <c r="C31" s="3" t="s">
        <v>196</v>
      </c>
      <c r="D31" s="0" t="s">
        <v>194</v>
      </c>
      <c r="E31" s="0"/>
      <c r="G31" s="0" t="s">
        <v>197</v>
      </c>
      <c r="H31" s="0" t="n">
        <f aca="false">B31*2</f>
        <v>2</v>
      </c>
      <c r="I31" s="0" t="n">
        <v>2</v>
      </c>
      <c r="J31" s="0" t="n">
        <v>2.23</v>
      </c>
      <c r="K31" s="0" t="n">
        <v>1.91</v>
      </c>
      <c r="L31" s="0" t="n">
        <v>1.7</v>
      </c>
      <c r="M31" s="0" t="n">
        <f aca="false">I31*J31</f>
        <v>4.46</v>
      </c>
    </row>
    <row r="32" customFormat="false" ht="12.8" hidden="false" customHeight="false" outlineLevel="0" collapsed="false">
      <c r="B32" s="0" t="n">
        <v>1</v>
      </c>
      <c r="C32" s="3" t="s">
        <v>198</v>
      </c>
      <c r="D32" s="0" t="s">
        <v>194</v>
      </c>
      <c r="E32" s="0"/>
      <c r="G32" s="0" t="s">
        <v>136</v>
      </c>
      <c r="H32" s="0" t="n">
        <f aca="false">B32*2</f>
        <v>2</v>
      </c>
      <c r="I32" s="0" t="n">
        <v>2</v>
      </c>
      <c r="J32" s="0" t="n">
        <v>2.23</v>
      </c>
      <c r="K32" s="0" t="n">
        <v>1.91</v>
      </c>
      <c r="L32" s="0" t="n">
        <v>1.7</v>
      </c>
      <c r="M32" s="0" t="n">
        <f aca="false">I32*J32</f>
        <v>4.46</v>
      </c>
    </row>
    <row r="33" customFormat="false" ht="12.8" hidden="false" customHeight="false" outlineLevel="0" collapsed="false">
      <c r="B33" s="0" t="n">
        <v>1</v>
      </c>
      <c r="C33" s="3" t="s">
        <v>199</v>
      </c>
      <c r="D33" s="0" t="s">
        <v>194</v>
      </c>
      <c r="E33" s="0"/>
      <c r="G33" s="0" t="s">
        <v>133</v>
      </c>
      <c r="H33" s="0" t="n">
        <f aca="false">B33*2</f>
        <v>2</v>
      </c>
      <c r="I33" s="0" t="n">
        <v>2</v>
      </c>
      <c r="J33" s="0" t="n">
        <v>2.23</v>
      </c>
      <c r="K33" s="0" t="n">
        <v>1.91</v>
      </c>
      <c r="L33" s="0" t="n">
        <v>1.7</v>
      </c>
      <c r="M33" s="0" t="n">
        <f aca="false">I33*J33</f>
        <v>4.46</v>
      </c>
    </row>
    <row r="34" customFormat="false" ht="12.8" hidden="false" customHeight="false" outlineLevel="0" collapsed="false">
      <c r="B34" s="0" t="n">
        <v>1</v>
      </c>
      <c r="C34" s="3" t="s">
        <v>30</v>
      </c>
      <c r="D34" s="0" t="s">
        <v>200</v>
      </c>
      <c r="E34" s="0"/>
      <c r="G34" s="0" t="s">
        <v>201</v>
      </c>
      <c r="H34" s="0" t="n">
        <f aca="false">B34*2</f>
        <v>2</v>
      </c>
      <c r="I34" s="0" t="n">
        <v>2</v>
      </c>
      <c r="J34" s="0" t="n">
        <v>3.33</v>
      </c>
      <c r="K34" s="0" t="n">
        <v>2.63</v>
      </c>
      <c r="L34" s="0" t="n">
        <v>2.32</v>
      </c>
      <c r="M34" s="0" t="n">
        <f aca="false">I34*J34</f>
        <v>6.66</v>
      </c>
    </row>
    <row r="35" customFormat="false" ht="12.8" hidden="false" customHeight="false" outlineLevel="0" collapsed="false">
      <c r="E35" s="0"/>
    </row>
    <row r="36" customFormat="false" ht="12.8" hidden="false" customHeight="false" outlineLevel="0" collapsed="false">
      <c r="E36" s="0"/>
    </row>
    <row r="37" customFormat="false" ht="12.8" hidden="false" customHeight="false" outlineLevel="0" collapsed="false">
      <c r="A37" s="0" t="s">
        <v>23</v>
      </c>
      <c r="B37" s="0" t="n">
        <v>2</v>
      </c>
      <c r="C37" s="3" t="n">
        <v>100</v>
      </c>
      <c r="E37" s="0"/>
      <c r="F37" s="4" t="s">
        <v>111</v>
      </c>
      <c r="G37" s="0" t="s">
        <v>202</v>
      </c>
      <c r="H37" s="0" t="n">
        <f aca="false">B37*2</f>
        <v>4</v>
      </c>
      <c r="I37" s="0" t="n">
        <v>20</v>
      </c>
      <c r="J37" s="0" t="n">
        <v>0.138</v>
      </c>
      <c r="K37" s="0" t="n">
        <v>0.022</v>
      </c>
      <c r="L37" s="0" t="n">
        <v>0.01</v>
      </c>
      <c r="M37" s="0" t="n">
        <f aca="false">I37*K37</f>
        <v>0.44</v>
      </c>
    </row>
    <row r="38" customFormat="false" ht="12.8" hidden="false" customHeight="false" outlineLevel="0" collapsed="false">
      <c r="B38" s="0" t="n">
        <v>7</v>
      </c>
      <c r="C38" s="3" t="s">
        <v>24</v>
      </c>
      <c r="E38" s="0"/>
      <c r="F38" s="4" t="s">
        <v>111</v>
      </c>
      <c r="G38" s="0" t="s">
        <v>203</v>
      </c>
      <c r="H38" s="0" t="n">
        <f aca="false">B38*2</f>
        <v>14</v>
      </c>
      <c r="I38" s="0" t="n">
        <v>40</v>
      </c>
      <c r="J38" s="0" t="n">
        <v>0.138</v>
      </c>
      <c r="K38" s="0" t="n">
        <v>0.022</v>
      </c>
      <c r="L38" s="0" t="n">
        <v>0.01</v>
      </c>
      <c r="M38" s="0" t="n">
        <f aca="false">I38*K38</f>
        <v>0.88</v>
      </c>
    </row>
    <row r="39" customFormat="false" ht="12.8" hidden="false" customHeight="false" outlineLevel="0" collapsed="false">
      <c r="B39" s="0" t="n">
        <v>4</v>
      </c>
      <c r="C39" s="3" t="s">
        <v>42</v>
      </c>
      <c r="E39" s="0"/>
      <c r="F39" s="4" t="s">
        <v>111</v>
      </c>
      <c r="G39" s="0" t="s">
        <v>204</v>
      </c>
      <c r="H39" s="0" t="n">
        <f aca="false">B39*2</f>
        <v>8</v>
      </c>
      <c r="I39" s="0" t="n">
        <v>20</v>
      </c>
      <c r="J39" s="0" t="n">
        <v>0.138</v>
      </c>
      <c r="K39" s="0" t="n">
        <v>0.022</v>
      </c>
      <c r="L39" s="0" t="n">
        <v>0.01</v>
      </c>
      <c r="M39" s="0" t="n">
        <f aca="false">I39*K39</f>
        <v>0.44</v>
      </c>
    </row>
    <row r="40" customFormat="false" ht="12.8" hidden="false" customHeight="false" outlineLevel="0" collapsed="false">
      <c r="B40" s="0" t="n">
        <v>2</v>
      </c>
      <c r="C40" s="3" t="s">
        <v>26</v>
      </c>
      <c r="E40" s="0"/>
      <c r="F40" s="4" t="s">
        <v>111</v>
      </c>
      <c r="G40" s="0" t="s">
        <v>205</v>
      </c>
      <c r="H40" s="0" t="n">
        <f aca="false">B40*2</f>
        <v>4</v>
      </c>
      <c r="I40" s="0" t="n">
        <v>20</v>
      </c>
      <c r="J40" s="0" t="n">
        <v>0.138</v>
      </c>
      <c r="K40" s="0" t="n">
        <v>0.022</v>
      </c>
      <c r="L40" s="0" t="n">
        <v>0.01</v>
      </c>
      <c r="M40" s="0" t="n">
        <f aca="false">I40*K40</f>
        <v>0.44</v>
      </c>
    </row>
    <row r="41" customFormat="false" ht="12.8" hidden="false" customHeight="false" outlineLevel="0" collapsed="false">
      <c r="B41" s="0" t="n">
        <v>1</v>
      </c>
      <c r="C41" s="3" t="s">
        <v>84</v>
      </c>
      <c r="E41" s="0"/>
      <c r="F41" s="4" t="s">
        <v>111</v>
      </c>
      <c r="G41" s="0" t="s">
        <v>206</v>
      </c>
      <c r="H41" s="0" t="n">
        <f aca="false">B41*2</f>
        <v>2</v>
      </c>
      <c r="I41" s="0" t="n">
        <v>20</v>
      </c>
      <c r="J41" s="0" t="n">
        <v>0.138</v>
      </c>
      <c r="K41" s="0" t="n">
        <v>0.022</v>
      </c>
      <c r="L41" s="0" t="n">
        <v>0.01</v>
      </c>
      <c r="M41" s="0" t="n">
        <f aca="false">I41*K41</f>
        <v>0.44</v>
      </c>
    </row>
    <row r="42" customFormat="false" ht="12.8" hidden="false" customHeight="false" outlineLevel="0" collapsed="false">
      <c r="B42" s="0" t="n">
        <v>2</v>
      </c>
      <c r="C42" s="3" t="s">
        <v>77</v>
      </c>
      <c r="E42" s="0"/>
      <c r="F42" s="4" t="s">
        <v>111</v>
      </c>
      <c r="G42" s="0" t="s">
        <v>78</v>
      </c>
      <c r="H42" s="0" t="n">
        <f aca="false">B42*2</f>
        <v>4</v>
      </c>
      <c r="I42" s="0" t="n">
        <v>20</v>
      </c>
      <c r="J42" s="0" t="n">
        <v>0.138</v>
      </c>
      <c r="K42" s="0" t="n">
        <v>0.077</v>
      </c>
      <c r="L42" s="0" t="n">
        <v>0.032</v>
      </c>
      <c r="M42" s="0" t="n">
        <f aca="false">I42*K42</f>
        <v>1.54</v>
      </c>
    </row>
    <row r="43" customFormat="false" ht="12.8" hidden="false" customHeight="false" outlineLevel="0" collapsed="false">
      <c r="B43" s="0" t="n">
        <v>12</v>
      </c>
      <c r="C43" s="3" t="s">
        <v>28</v>
      </c>
      <c r="E43" s="0"/>
      <c r="F43" s="4" t="s">
        <v>111</v>
      </c>
      <c r="G43" s="0" t="s">
        <v>207</v>
      </c>
      <c r="H43" s="0" t="n">
        <f aca="false">B43*2</f>
        <v>24</v>
      </c>
      <c r="I43" s="0" t="n">
        <v>40</v>
      </c>
      <c r="J43" s="0" t="n">
        <v>0.138</v>
      </c>
      <c r="K43" s="0" t="n">
        <v>0.029</v>
      </c>
      <c r="L43" s="0" t="n">
        <v>0.012</v>
      </c>
      <c r="M43" s="0" t="n">
        <f aca="false">I43*K43</f>
        <v>1.16</v>
      </c>
    </row>
    <row r="44" customFormat="false" ht="12.8" hidden="false" customHeight="false" outlineLevel="0" collapsed="false">
      <c r="B44" s="0" t="n">
        <v>1</v>
      </c>
      <c r="C44" s="3" t="s">
        <v>63</v>
      </c>
      <c r="E44" s="0"/>
      <c r="F44" s="4" t="s">
        <v>111</v>
      </c>
      <c r="G44" s="0" t="s">
        <v>208</v>
      </c>
      <c r="H44" s="0" t="n">
        <f aca="false">B44*2</f>
        <v>2</v>
      </c>
      <c r="I44" s="0" t="n">
        <v>20</v>
      </c>
      <c r="J44" s="0" t="n">
        <v>0.138</v>
      </c>
      <c r="K44" s="0" t="n">
        <v>0.014</v>
      </c>
      <c r="L44" s="0" t="n">
        <v>0.008</v>
      </c>
      <c r="M44" s="0" t="n">
        <f aca="false">I44*K44</f>
        <v>0.28</v>
      </c>
    </row>
    <row r="45" customFormat="false" ht="12.8" hidden="false" customHeight="false" outlineLevel="0" collapsed="false">
      <c r="B45" s="0" t="n">
        <v>8</v>
      </c>
      <c r="C45" s="3" t="s">
        <v>30</v>
      </c>
      <c r="E45" s="0"/>
      <c r="F45" s="4" t="s">
        <v>111</v>
      </c>
      <c r="G45" s="0" t="s">
        <v>209</v>
      </c>
      <c r="H45" s="0" t="n">
        <f aca="false">B45*2</f>
        <v>16</v>
      </c>
      <c r="I45" s="0" t="n">
        <v>40</v>
      </c>
      <c r="J45" s="0" t="n">
        <v>0.138</v>
      </c>
      <c r="K45" s="0" t="n">
        <v>0.039</v>
      </c>
      <c r="L45" s="0" t="n">
        <v>0.021</v>
      </c>
      <c r="M45" s="0" t="n">
        <f aca="false">I45*K45</f>
        <v>1.56</v>
      </c>
    </row>
    <row r="46" customFormat="false" ht="12.8" hidden="false" customHeight="false" outlineLevel="0" collapsed="false">
      <c r="B46" s="0" t="n">
        <v>11</v>
      </c>
      <c r="C46" s="3" t="s">
        <v>32</v>
      </c>
      <c r="E46" s="0"/>
      <c r="F46" s="4" t="s">
        <v>111</v>
      </c>
      <c r="G46" s="0" t="s">
        <v>33</v>
      </c>
      <c r="H46" s="0" t="n">
        <f aca="false">B46*2</f>
        <v>22</v>
      </c>
      <c r="I46" s="0" t="n">
        <v>40</v>
      </c>
      <c r="J46" s="0" t="n">
        <v>0.138</v>
      </c>
      <c r="K46" s="0" t="n">
        <v>0.035</v>
      </c>
      <c r="L46" s="0" t="n">
        <v>0.019</v>
      </c>
      <c r="M46" s="0" t="n">
        <f aca="false">I46*K46</f>
        <v>1.4</v>
      </c>
    </row>
    <row r="47" customFormat="false" ht="12.8" hidden="false" customHeight="false" outlineLevel="0" collapsed="false">
      <c r="B47" s="0" t="n">
        <v>4</v>
      </c>
      <c r="C47" s="3" t="s">
        <v>210</v>
      </c>
      <c r="E47" s="0"/>
      <c r="F47" s="4" t="s">
        <v>111</v>
      </c>
      <c r="G47" s="0" t="s">
        <v>211</v>
      </c>
      <c r="H47" s="0" t="n">
        <f aca="false">B47*2</f>
        <v>8</v>
      </c>
      <c r="I47" s="0" t="n">
        <v>20</v>
      </c>
      <c r="J47" s="0" t="n">
        <v>0.138</v>
      </c>
      <c r="K47" s="0" t="n">
        <v>0.035</v>
      </c>
      <c r="L47" s="0" t="n">
        <v>0.019</v>
      </c>
      <c r="M47" s="0" t="n">
        <f aca="false">I47*K47</f>
        <v>0.7</v>
      </c>
    </row>
    <row r="48" customFormat="false" ht="12.8" hidden="false" customHeight="false" outlineLevel="0" collapsed="false">
      <c r="B48" s="0" t="n">
        <v>2</v>
      </c>
      <c r="C48" s="3" t="s">
        <v>125</v>
      </c>
      <c r="E48" s="0"/>
      <c r="F48" s="4" t="s">
        <v>111</v>
      </c>
      <c r="G48" s="0" t="s">
        <v>212</v>
      </c>
      <c r="H48" s="0" t="n">
        <f aca="false">B48*2</f>
        <v>4</v>
      </c>
      <c r="I48" s="0" t="n">
        <v>20</v>
      </c>
      <c r="J48" s="0" t="n">
        <v>0.138</v>
      </c>
      <c r="K48" s="0" t="n">
        <v>0.032</v>
      </c>
      <c r="L48" s="0" t="n">
        <v>0.014</v>
      </c>
      <c r="M48" s="0" t="n">
        <f aca="false">I48*K48</f>
        <v>0.64</v>
      </c>
    </row>
    <row r="49" customFormat="false" ht="12.8" hidden="false" customHeight="false" outlineLevel="0" collapsed="false">
      <c r="B49" s="0" t="n">
        <v>2</v>
      </c>
      <c r="C49" s="3" t="s">
        <v>67</v>
      </c>
      <c r="E49" s="0"/>
      <c r="F49" s="4" t="s">
        <v>111</v>
      </c>
      <c r="G49" s="0" t="s">
        <v>213</v>
      </c>
      <c r="H49" s="0" t="n">
        <f aca="false">B49*2</f>
        <v>4</v>
      </c>
      <c r="I49" s="0" t="n">
        <v>20</v>
      </c>
      <c r="J49" s="0" t="n">
        <v>0.138</v>
      </c>
      <c r="K49" s="0" t="n">
        <v>0.035</v>
      </c>
      <c r="L49" s="0" t="n">
        <v>0.019</v>
      </c>
      <c r="M49" s="0" t="n">
        <f aca="false">I49*K49</f>
        <v>0.7</v>
      </c>
    </row>
    <row r="50" customFormat="false" ht="12.8" hidden="false" customHeight="false" outlineLevel="0" collapsed="false">
      <c r="B50" s="0" t="n">
        <v>1</v>
      </c>
      <c r="C50" s="3" t="s">
        <v>120</v>
      </c>
      <c r="E50" s="0"/>
      <c r="F50" s="4" t="s">
        <v>111</v>
      </c>
      <c r="G50" s="0" t="s">
        <v>214</v>
      </c>
      <c r="H50" s="0" t="n">
        <f aca="false">B50*2</f>
        <v>2</v>
      </c>
      <c r="I50" s="0" t="n">
        <v>20</v>
      </c>
      <c r="J50" s="0" t="n">
        <v>0.138</v>
      </c>
      <c r="K50" s="0" t="n">
        <v>0.029</v>
      </c>
      <c r="L50" s="0" t="n">
        <v>0.012</v>
      </c>
      <c r="M50" s="0" t="n">
        <f aca="false">I50*K50</f>
        <v>0.58</v>
      </c>
    </row>
    <row r="51" customFormat="false" ht="12.8" hidden="false" customHeight="false" outlineLevel="0" collapsed="false">
      <c r="B51" s="0" t="n">
        <v>6</v>
      </c>
      <c r="C51" s="3" t="s">
        <v>34</v>
      </c>
      <c r="E51" s="0"/>
      <c r="F51" s="4" t="s">
        <v>111</v>
      </c>
      <c r="G51" s="0" t="s">
        <v>215</v>
      </c>
      <c r="H51" s="0" t="n">
        <f aca="false">B51*2</f>
        <v>12</v>
      </c>
      <c r="I51" s="0" t="n">
        <v>40</v>
      </c>
      <c r="J51" s="0" t="n">
        <v>0.138</v>
      </c>
      <c r="K51" s="0" t="n">
        <v>0.048</v>
      </c>
      <c r="L51" s="0" t="n">
        <v>0.021</v>
      </c>
      <c r="M51" s="0" t="n">
        <f aca="false">I51*K51</f>
        <v>1.92</v>
      </c>
    </row>
    <row r="52" customFormat="false" ht="12.8" hidden="false" customHeight="false" outlineLevel="0" collapsed="false">
      <c r="E52" s="0"/>
    </row>
    <row r="53" customFormat="false" ht="12.8" hidden="false" customHeight="false" outlineLevel="0" collapsed="false">
      <c r="A53" s="0" t="s">
        <v>216</v>
      </c>
      <c r="B53" s="0" t="n">
        <v>2</v>
      </c>
      <c r="C53" s="0" t="s">
        <v>217</v>
      </c>
      <c r="D53" s="8" t="s">
        <v>218</v>
      </c>
      <c r="E53" s="0"/>
      <c r="F53" s="0"/>
      <c r="G53" s="8" t="s">
        <v>90</v>
      </c>
      <c r="H53" s="0" t="n">
        <f aca="false">B53*2</f>
        <v>4</v>
      </c>
      <c r="I53" s="0" t="n">
        <v>4</v>
      </c>
      <c r="J53" s="0" t="n">
        <v>5.89</v>
      </c>
      <c r="K53" s="0" t="n">
        <v>5.64</v>
      </c>
      <c r="L53" s="0" t="n">
        <v>4.66</v>
      </c>
      <c r="M53" s="0" t="n">
        <f aca="false">I53*J53</f>
        <v>23.56</v>
      </c>
    </row>
    <row r="54" customFormat="false" ht="12.8" hidden="false" customHeight="false" outlineLevel="0" collapsed="false">
      <c r="C54" s="0"/>
      <c r="E54" s="0"/>
      <c r="F54" s="0"/>
      <c r="M54" s="0" t="n">
        <f aca="false">SUM(M2:M53)</f>
        <v>153.969</v>
      </c>
    </row>
    <row r="61" customFormat="false" ht="12.8" hidden="false" customHeight="false" outlineLevel="0" collapsed="false">
      <c r="A61" s="0" t="s">
        <v>219</v>
      </c>
      <c r="E61" s="0"/>
    </row>
    <row r="62" customFormat="false" ht="12.8" hidden="false" customHeight="false" outlineLevel="0" collapsed="false">
      <c r="A62" s="0" t="s">
        <v>44</v>
      </c>
      <c r="B62" s="0" t="n">
        <v>1</v>
      </c>
      <c r="D62" s="0" t="s">
        <v>220</v>
      </c>
      <c r="E62" s="4" t="s">
        <v>196</v>
      </c>
      <c r="H62" s="0" t="n">
        <f aca="false">B62*2</f>
        <v>2</v>
      </c>
    </row>
    <row r="63" customFormat="false" ht="12.8" hidden="false" customHeight="false" outlineLevel="0" collapsed="false">
      <c r="B63" s="0" t="n">
        <v>1</v>
      </c>
      <c r="E63" s="4" t="s">
        <v>221</v>
      </c>
      <c r="H63" s="0" t="n">
        <f aca="false">B63*2</f>
        <v>2</v>
      </c>
    </row>
    <row r="64" customFormat="false" ht="12.8" hidden="false" customHeight="false" outlineLevel="0" collapsed="false">
      <c r="B64" s="0" t="n">
        <v>2</v>
      </c>
      <c r="E64" s="4" t="s">
        <v>222</v>
      </c>
      <c r="H64" s="0" t="n">
        <f aca="false">B64*2</f>
        <v>4</v>
      </c>
    </row>
    <row r="65" customFormat="false" ht="12.8" hidden="false" customHeight="false" outlineLevel="0" collapsed="false">
      <c r="B65" s="0" t="n">
        <v>1</v>
      </c>
      <c r="E65" s="4" t="s">
        <v>193</v>
      </c>
      <c r="H65" s="0" t="n">
        <f aca="false">B65*2</f>
        <v>2</v>
      </c>
    </row>
    <row r="66" customFormat="false" ht="12.8" hidden="false" customHeight="false" outlineLevel="0" collapsed="false">
      <c r="B66" s="0" t="n">
        <v>1</v>
      </c>
      <c r="E66" s="4" t="s">
        <v>198</v>
      </c>
      <c r="H66" s="0" t="n">
        <f aca="false">B66*2</f>
        <v>2</v>
      </c>
    </row>
    <row r="67" customFormat="false" ht="12.8" hidden="false" customHeight="false" outlineLevel="0" collapsed="false">
      <c r="B67" s="0" t="n">
        <v>1</v>
      </c>
      <c r="D67" s="0" t="s">
        <v>223</v>
      </c>
      <c r="E67" s="4" t="s">
        <v>224</v>
      </c>
      <c r="G67" s="0" t="s">
        <v>225</v>
      </c>
      <c r="H67" s="0" t="n">
        <f aca="false">B67*2</f>
        <v>2</v>
      </c>
    </row>
    <row r="68" customFormat="false" ht="12.8" hidden="false" customHeight="false" outlineLevel="0" collapsed="false">
      <c r="A68" s="0" t="s">
        <v>190</v>
      </c>
      <c r="B68" s="0" t="n">
        <v>3</v>
      </c>
      <c r="D68" s="0" t="s">
        <v>71</v>
      </c>
      <c r="E68" s="0"/>
      <c r="H68" s="0" t="n">
        <f aca="false">B68*2</f>
        <v>6</v>
      </c>
    </row>
    <row r="69" customFormat="false" ht="12.8" hidden="false" customHeight="false" outlineLevel="0" collapsed="false">
      <c r="A69" s="0" t="s">
        <v>70</v>
      </c>
      <c r="B69" s="0" t="n">
        <v>6</v>
      </c>
      <c r="D69" s="4" t="s">
        <v>118</v>
      </c>
      <c r="E69" s="0"/>
      <c r="H69" s="0" t="n">
        <f aca="false">B69*2</f>
        <v>12</v>
      </c>
    </row>
    <row r="70" customFormat="false" ht="12.8" hidden="false" customHeight="false" outlineLevel="0" collapsed="false">
      <c r="A70" s="0" t="s">
        <v>226</v>
      </c>
      <c r="B70" s="0" t="n">
        <v>4</v>
      </c>
      <c r="C70" s="3" t="s">
        <v>227</v>
      </c>
      <c r="D70" s="0" t="s">
        <v>228</v>
      </c>
      <c r="E70" s="4" t="s">
        <v>188</v>
      </c>
      <c r="H70" s="0" t="n">
        <f aca="false">B70*2</f>
        <v>8</v>
      </c>
    </row>
    <row r="71" customFormat="false" ht="12.8" hidden="false" customHeight="false" outlineLevel="0" collapsed="false">
      <c r="B71" s="0" t="n">
        <v>4</v>
      </c>
      <c r="C71" s="3" t="s">
        <v>227</v>
      </c>
      <c r="D71" s="0" t="s">
        <v>228</v>
      </c>
      <c r="E71" s="4" t="s">
        <v>229</v>
      </c>
      <c r="H71" s="0" t="n">
        <f aca="false">B71*2</f>
        <v>8</v>
      </c>
    </row>
    <row r="72" customFormat="false" ht="12.8" hidden="false" customHeight="false" outlineLevel="0" collapsed="false">
      <c r="A72" s="0" t="s">
        <v>216</v>
      </c>
      <c r="B72" s="0" t="n">
        <v>1</v>
      </c>
      <c r="D72" s="0" t="s">
        <v>94</v>
      </c>
      <c r="H72" s="0" t="n">
        <f aca="false">B72*2</f>
        <v>2</v>
      </c>
    </row>
    <row r="73" customFormat="false" ht="12.8" hidden="false" customHeight="false" outlineLevel="0" collapsed="false">
      <c r="A73" s="0" t="s">
        <v>230</v>
      </c>
      <c r="B73" s="0" t="n">
        <v>20</v>
      </c>
      <c r="C73" s="3" t="s">
        <v>231</v>
      </c>
      <c r="D73" s="0" t="s">
        <v>232</v>
      </c>
    </row>
    <row r="74" customFormat="false" ht="12.8" hidden="false" customHeight="false" outlineLevel="0" collapsed="false">
      <c r="B74" s="0" t="n">
        <v>1</v>
      </c>
      <c r="C74" s="3" t="s">
        <v>189</v>
      </c>
      <c r="D74" s="0" t="s">
        <v>233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2018-04-30T09:31:28Z</dcterms:created>
  <dc:creator/>
  <dc:description/>
  <dc:language>en-AU</dc:language>
  <cp:lastModifiedBy/>
  <dcterms:modified xsi:type="dcterms:W3CDTF">2018-06-14T10:46:03Z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