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yson\Google Drive\RC\"/>
    </mc:Choice>
  </mc:AlternateContent>
  <bookViews>
    <workbookView xWindow="0" yWindow="0" windowWidth="28800" windowHeight="12435"/>
  </bookViews>
  <sheets>
    <sheet name="Sheet1" sheetId="1" r:id="rId1"/>
  </sheets>
  <definedNames>
    <definedName name="Cells">Sheet1!$A$24</definedName>
    <definedName name="Final_Ratio">Sheet1!$C$8</definedName>
    <definedName name="Final_Rollout_Value">Sheet1!$A$2</definedName>
    <definedName name="Internal_Ratio">Sheet1!$B$8</definedName>
    <definedName name="Motor_KV">Sheet1!$A$27</definedName>
    <definedName name="Pi">Sheet1!$B$5</definedName>
    <definedName name="Pinion_Teeth">Sheet1!$B$11</definedName>
    <definedName name="Spur_Ratio">Sheet1!$A$8</definedName>
    <definedName name="Spur_teeth">Sheet1!$A$11</definedName>
    <definedName name="Target_RPM">Sheet1!$A$14</definedName>
    <definedName name="Tire_Circumference">Sheet1!$C$5</definedName>
    <definedName name="Tire_Diameter">Sheet1!$A$5</definedName>
    <definedName name="Total_Voltage">Sheet1!$B$24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1" l="1"/>
  <c r="B24" i="1" l="1"/>
  <c r="B14" i="1" s="1"/>
  <c r="B8" i="1" l="1"/>
  <c r="A8" i="1"/>
  <c r="C8" i="1" s="1"/>
  <c r="C5" i="1"/>
  <c r="A2" i="1" l="1"/>
  <c r="C2" i="1" s="1"/>
</calcChain>
</file>

<file path=xl/sharedStrings.xml><?xml version="1.0" encoding="utf-8"?>
<sst xmlns="http://schemas.openxmlformats.org/spreadsheetml/2006/main" count="22" uniqueCount="21">
  <si>
    <t>Tire Circumference</t>
  </si>
  <si>
    <t>Spur Ratio</t>
  </si>
  <si>
    <t>Pi</t>
  </si>
  <si>
    <t>Spur Teeth</t>
  </si>
  <si>
    <t>Pinion Teeth</t>
  </si>
  <si>
    <t>Internal Gear Ratio</t>
  </si>
  <si>
    <t>Final Drive Ratio</t>
  </si>
  <si>
    <t>Rollout is the distance the vehicle travels per revolution of the motor.
To calculate the final rollout, input your tire diameter (in inches).
If you are unsure of this, use the calculator below to figure it out.</t>
  </si>
  <si>
    <t>Tire Diameter (inch)</t>
  </si>
  <si>
    <t>Tire Diameter (mm)</t>
  </si>
  <si>
    <t>Target RPM</t>
  </si>
  <si>
    <t>Max KM/h at Target RPM</t>
  </si>
  <si>
    <t>Cells</t>
  </si>
  <si>
    <t>Max RPM</t>
  </si>
  <si>
    <t>Motor KV</t>
  </si>
  <si>
    <t>Total Voltage</t>
  </si>
  <si>
    <t>The stock spur:pinion for the buggy is 58:16
The stock spur:pinion for the truggy is 62:14</t>
  </si>
  <si>
    <t>The stock motors for the buggy and truggy are both
4500kv, 2 pole motors</t>
  </si>
  <si>
    <t>By default, the minis come with NiMH batteries.
These equate to 1.948 cells</t>
  </si>
  <si>
    <t>The stock truggy tires are 87.5mm (3.5") diameter
The stock buggy tires are 47mm (1.8") diameter</t>
  </si>
  <si>
    <t>Final Rollout Value (inch)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</si>
</sst>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1" xfId="0" applyFont="1" applyBorder="1"/>
    <xf numFmtId="0" fontId="0" fillId="0" borderId="1" xfId="0" applyBorder="1"/>
    <xf numFmtId="2" fontId="0" fillId="0" borderId="1" xfId="0" applyNumberFormat="1" applyBorder="1"/>
    <xf numFmtId="0" fontId="0" fillId="0" borderId="1" xfId="0" applyFont="1" applyBorder="1"/>
    <xf numFmtId="0" fontId="0" fillId="0" borderId="0" xfId="0" applyBorder="1"/>
    <xf numFmtId="0" fontId="2" fillId="0" borderId="1" xfId="0" applyFont="1" applyBorder="1" applyAlignment="1">
      <alignment horizontal="left"/>
    </xf>
    <xf numFmtId="0" fontId="0" fillId="0" borderId="0" xfId="0" applyBorder="1" applyAlignment="1"/>
    <xf numFmtId="0" fontId="0" fillId="0" borderId="5" xfId="0" applyBorder="1" applyAlignment="1">
      <alignment horizontal="center" wrapText="1"/>
    </xf>
    <xf numFmtId="2" fontId="3" fillId="0" borderId="1" xfId="0" applyNumberFormat="1" applyFont="1" applyBorder="1" applyAlignment="1">
      <alignment horizontal="center"/>
    </xf>
    <xf numFmtId="164" fontId="0" fillId="0" borderId="1" xfId="0" applyNumberFormat="1" applyBorder="1"/>
    <xf numFmtId="0" fontId="0" fillId="0" borderId="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wrapText="1"/>
    </xf>
    <xf numFmtId="0" fontId="0" fillId="0" borderId="4"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1" xfId="0" applyFont="1" applyBorder="1" applyAlignment="1">
      <alignment horizontal="center"/>
    </xf>
    <xf numFmtId="164" fontId="3" fillId="0" borderId="1" xfId="0" applyNumberFormat="1" applyFont="1"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zoomScale="130" zoomScaleNormal="130" workbookViewId="0">
      <selection sqref="A1:B1"/>
    </sheetView>
  </sheetViews>
  <sheetFormatPr defaultRowHeight="15" x14ac:dyDescent="0.25"/>
  <cols>
    <col min="1" max="2" width="18.28515625" customWidth="1"/>
    <col min="3" max="3" width="30.42578125" bestFit="1" customWidth="1"/>
    <col min="4" max="4" width="15.5703125" bestFit="1" customWidth="1"/>
  </cols>
  <sheetData>
    <row r="1" spans="1:5" ht="18.75" x14ac:dyDescent="0.3">
      <c r="A1" s="17" t="s">
        <v>20</v>
      </c>
      <c r="B1" s="17"/>
      <c r="C1" s="6" t="s">
        <v>11</v>
      </c>
    </row>
    <row r="2" spans="1:5" ht="18.75" x14ac:dyDescent="0.3">
      <c r="A2" s="18">
        <f>Tire_Circumference/Final_Ratio</f>
        <v>2.9169761273209547</v>
      </c>
      <c r="B2" s="18"/>
      <c r="C2" s="9">
        <f>((((Target_RPM*Final_Rollout_Value)/25)/10)/100)*60</f>
        <v>189.02005305039785</v>
      </c>
    </row>
    <row r="4" spans="1:5" x14ac:dyDescent="0.25">
      <c r="A4" s="1" t="s">
        <v>8</v>
      </c>
      <c r="B4" s="1" t="s">
        <v>2</v>
      </c>
      <c r="C4" s="1" t="s">
        <v>0</v>
      </c>
    </row>
    <row r="5" spans="1:5" x14ac:dyDescent="0.25">
      <c r="A5" s="2">
        <v>3.5</v>
      </c>
      <c r="B5" s="2">
        <v>3.1419999999999999</v>
      </c>
      <c r="C5" s="3">
        <f>Tire_Diameter*Pi</f>
        <v>10.997</v>
      </c>
    </row>
    <row r="7" spans="1:5" x14ac:dyDescent="0.25">
      <c r="A7" s="1" t="s">
        <v>1</v>
      </c>
      <c r="B7" s="1" t="s">
        <v>5</v>
      </c>
      <c r="C7" s="1" t="s">
        <v>6</v>
      </c>
    </row>
    <row r="8" spans="1:5" x14ac:dyDescent="0.25">
      <c r="A8" s="2">
        <f>Spur_teeth/Pinion_Teeth</f>
        <v>1.45</v>
      </c>
      <c r="B8" s="2">
        <f>2.6/1</f>
        <v>2.6</v>
      </c>
      <c r="C8" s="2">
        <f>Spur_Ratio*Internal_Ratio</f>
        <v>3.77</v>
      </c>
    </row>
    <row r="9" spans="1:5" x14ac:dyDescent="0.25">
      <c r="D9" s="5"/>
      <c r="E9" s="5"/>
    </row>
    <row r="10" spans="1:5" x14ac:dyDescent="0.25">
      <c r="A10" s="1" t="s">
        <v>3</v>
      </c>
      <c r="B10" s="1" t="s">
        <v>4</v>
      </c>
      <c r="C10" s="11" t="s">
        <v>16</v>
      </c>
      <c r="D10" s="12"/>
      <c r="E10" s="5"/>
    </row>
    <row r="11" spans="1:5" x14ac:dyDescent="0.25">
      <c r="A11" s="2">
        <v>58</v>
      </c>
      <c r="B11" s="2">
        <v>40</v>
      </c>
      <c r="C11" s="12"/>
      <c r="D11" s="12"/>
      <c r="E11" s="5"/>
    </row>
    <row r="12" spans="1:5" x14ac:dyDescent="0.25">
      <c r="D12" s="5"/>
      <c r="E12" s="5"/>
    </row>
    <row r="13" spans="1:5" x14ac:dyDescent="0.25">
      <c r="A13" s="1" t="s">
        <v>10</v>
      </c>
      <c r="B13" s="1" t="s">
        <v>13</v>
      </c>
      <c r="D13" s="5"/>
      <c r="E13" s="5"/>
    </row>
    <row r="14" spans="1:5" x14ac:dyDescent="0.25">
      <c r="A14" s="2">
        <v>27000</v>
      </c>
      <c r="B14" s="2">
        <f>Motor_KV*Total_Voltage</f>
        <v>27010</v>
      </c>
      <c r="D14" s="5"/>
      <c r="E14" s="5"/>
    </row>
    <row r="15" spans="1:5" x14ac:dyDescent="0.25">
      <c r="D15" s="5"/>
      <c r="E15" s="5"/>
    </row>
    <row r="16" spans="1:5" x14ac:dyDescent="0.25">
      <c r="A16" s="13" t="s">
        <v>7</v>
      </c>
      <c r="B16" s="19"/>
      <c r="C16" s="20"/>
      <c r="D16" s="7"/>
      <c r="E16" s="5"/>
    </row>
    <row r="17" spans="1:5" x14ac:dyDescent="0.25">
      <c r="A17" s="21"/>
      <c r="B17" s="22"/>
      <c r="C17" s="23"/>
      <c r="D17" s="7"/>
      <c r="E17" s="5"/>
    </row>
    <row r="18" spans="1:5" x14ac:dyDescent="0.25">
      <c r="A18" s="24"/>
      <c r="B18" s="25"/>
      <c r="C18" s="26"/>
      <c r="D18" s="7"/>
      <c r="E18" s="5"/>
    </row>
    <row r="19" spans="1:5" x14ac:dyDescent="0.25">
      <c r="A19" s="8"/>
      <c r="D19" s="5"/>
      <c r="E19" s="5"/>
    </row>
    <row r="20" spans="1:5" x14ac:dyDescent="0.25">
      <c r="A20" s="1" t="s">
        <v>9</v>
      </c>
      <c r="B20" s="1" t="s">
        <v>8</v>
      </c>
      <c r="C20" s="11" t="s">
        <v>19</v>
      </c>
      <c r="D20" s="12"/>
    </row>
    <row r="21" spans="1:5" x14ac:dyDescent="0.25">
      <c r="A21" s="4">
        <v>47</v>
      </c>
      <c r="B21" s="4">
        <f>A21/25</f>
        <v>1.88</v>
      </c>
      <c r="C21" s="12"/>
      <c r="D21" s="12"/>
    </row>
    <row r="23" spans="1:5" x14ac:dyDescent="0.25">
      <c r="A23" s="1" t="s">
        <v>12</v>
      </c>
      <c r="B23" s="1" t="s">
        <v>15</v>
      </c>
      <c r="C23" s="11" t="s">
        <v>18</v>
      </c>
      <c r="D23" s="12"/>
    </row>
    <row r="24" spans="1:5" x14ac:dyDescent="0.25">
      <c r="A24" s="2">
        <v>2</v>
      </c>
      <c r="B24" s="10">
        <f>Cells*3.7</f>
        <v>7.4</v>
      </c>
      <c r="C24" s="12"/>
      <c r="D24" s="12"/>
    </row>
    <row r="26" spans="1:5" x14ac:dyDescent="0.25">
      <c r="A26" s="1" t="s">
        <v>14</v>
      </c>
      <c r="B26" s="13" t="s">
        <v>17</v>
      </c>
      <c r="C26" s="14"/>
    </row>
    <row r="27" spans="1:5" x14ac:dyDescent="0.25">
      <c r="A27" s="2">
        <v>3650</v>
      </c>
      <c r="B27" s="15"/>
      <c r="C27" s="16"/>
    </row>
  </sheetData>
  <mergeCells count="7">
    <mergeCell ref="C20:D21"/>
    <mergeCell ref="C10:D11"/>
    <mergeCell ref="B26:C27"/>
    <mergeCell ref="C23:D24"/>
    <mergeCell ref="A1:B1"/>
    <mergeCell ref="A2:B2"/>
    <mergeCell ref="A16:C18"/>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13</vt:i4>
      </vt:variant>
    </vt:vector>
  </HeadingPairs>
  <TitlesOfParts>
    <vt:vector size="14" baseType="lpstr">
      <vt:lpstr>Sheet1</vt:lpstr>
      <vt:lpstr>Cells</vt:lpstr>
      <vt:lpstr>Final_Ratio</vt:lpstr>
      <vt:lpstr>Final_Rollout_Value</vt:lpstr>
      <vt:lpstr>Internal_Ratio</vt:lpstr>
      <vt:lpstr>Motor_KV</vt:lpstr>
      <vt:lpstr>Pi</vt:lpstr>
      <vt:lpstr>Pinion_Teeth</vt:lpstr>
      <vt:lpstr>Spur_Ratio</vt:lpstr>
      <vt:lpstr>Spur_teeth</vt:lpstr>
      <vt:lpstr>Target_RPM</vt:lpstr>
      <vt:lpstr>Tire_Circumference</vt:lpstr>
      <vt:lpstr>Tire_Diameter</vt:lpstr>
      <vt:lpstr>Total_Voltage</vt:lpstr>
    </vt:vector>
  </TitlesOfParts>
  <Company>Berserkir-Net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Parkes</dc:creator>
  <cp:lastModifiedBy>Dyson Parkes</cp:lastModifiedBy>
  <dcterms:created xsi:type="dcterms:W3CDTF">2018-05-13T10:47:26Z</dcterms:created>
  <dcterms:modified xsi:type="dcterms:W3CDTF">2018-05-14T23:23:33Z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c4c48735-66bc-4975-90db-7a006f9a60a0</vt:lpwstr>
  </property>
</Properties>
</file>